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Mode="manual" calcCompleted="0" calcOnSave="0"/>
</workbook>
</file>

<file path=xl/calcChain.xml><?xml version="1.0" encoding="utf-8"?>
<calcChain xmlns="http://schemas.openxmlformats.org/spreadsheetml/2006/main">
  <c r="I10" i="6" l="1"/>
  <c r="I9" i="6"/>
  <c r="I8" i="6"/>
  <c r="I7" i="6"/>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<sst xmlns="http://schemas.openxmlformats.org/spreadsheetml/2006/main" count="2502" uniqueCount="1439">
  <si>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</si>
  <si>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</si>
  <si>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</si>
  <si>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</si>
  <si>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</si>
  <si>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</si>
  <si>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</si>
  <si>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</si>
  <si>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</si>
  <si>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</si>
  <si>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</si>
  <si>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</si>
  <si>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</si>
  <si>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</si>
  <si>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</si>
  <si>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</si>
  <si>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</si>
  <si>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</si>
  <si>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</si>
  <si>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</si>
  <si>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</si>
  <si>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</si>
  <si>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</si>
  <si>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</si>
  <si>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</si>
  <si>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</si>
  <si>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</si>
  <si>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</si>
  <si>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</si>
  <si>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</si>
  <si>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</si>
  <si>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</si>
  <si>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</si>
  <si>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</si>
  <si>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</si>
  <si>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</si>
  <si>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</si>
  <si>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</si>
  <si>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</si>
  <si>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</si>
  <si>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</si>
  <si>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</si>
  <si>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</si>
  <si>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</si>
  <si>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</si>
  <si>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</si>
  <si>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</si>
  <si>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</si>
  <si>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</si>
  <si>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</si>
  <si>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</si>
  <si>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</si>
  <si>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</si>
  <si>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</si>
  <si>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</si>
  <si>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</si>
  <si>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</si>
  <si>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</si>
  <si>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</si>
  <si>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</si>
  <si>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</si>
  <si>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</si>
  <si>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</si>
  <si>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</si>
  <si>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</si>
  <si>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</si>
  <si>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</si>
  <si>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</si>
  <si>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</si>
  <si>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</si>
  <si>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</si>
  <si>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</si>
  <si>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</si>
  <si>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</si>
  <si>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</si>
  <si>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</si>
  <si>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</si>
  <si>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</si>
  <si>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</si>
  <si>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</si>
  <si>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</si>
  <si>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</si>
  <si>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</si>
  <si>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</si>
  <si>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</si>
  <si>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</si>
  <si>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</si>
  <si>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</si>
  <si>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</si>
  <si>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</si>
  <si>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</si>
  <si>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</si>
  <si>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</si>
  <si>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</si>
  <si>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</si>
  <si>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</si>
  <si>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</si>
  <si>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</si>
  <si>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</si>
  <si>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</si>
  <si>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</si>
  <si>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</si>
  <si>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</si>
  <si>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</si>
  <si>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</si>
  <si>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</si>
  <si>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</si>
  <si>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</si>
  <si>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</si>
  <si>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</si>
  <si>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</si>
  <si>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</si>
  <si>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</si>
  <si>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</si>
  <si>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</si>
  <si>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</si>
  <si>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</si>
  <si>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</si>
  <si>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</si>
  <si>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</si>
  <si>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</si>
  <si>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</si>
  <si>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</si>
  <si>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</si>
  <si>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</si>
  <si>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</si>
  <si>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</si>
  <si>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</si>
  <si>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</si>
  <si>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</si>
  <si>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</si>
  <si>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</si>
  <si>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</si>
  <si>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</si>
  <si>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</si>
  <si>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</si>
  <si>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</si>
  <si>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</si>
  <si>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</si>
  <si>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</si>
  <si>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</si>
  <si>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</si>
  <si>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</si>
  <si>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</si>
  <si>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</si>
  <si>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</si>
  <si>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</si>
  <si>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</si>
  <si>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</si>
  <si>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</si>
  <si>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</si>
  <si>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</si>
  <si>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</si>
  <si>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</si>
  <si>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</si>
  <si>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</si>
  <si>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</si>
  <si>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</si>
  <si>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</si>
  <si>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</si>
  <si>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</si>
  <si>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</si>
  <si>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</si>
  <si>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</si>
  <si>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</si>
  <si>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</si>
  <si>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</si>
  <si>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</si>
  <si>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</si>
  <si>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</si>
  <si>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</si>
  <si>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</si>
  <si>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</si>
  <si>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</si>
  <si>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</si>
  <si>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</si>
  <si>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</si>
  <si>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</si>
  <si>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</si>
  <si>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</si>
  <si>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</si>
  <si>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</si>
  <si>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</si>
  <si>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</si>
  <si>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</si>
  <si>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</si>
  <si>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</si>
  <si>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</si>
  <si>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</si>
  <si>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</si>
  <si>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</si>
  <si>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</si>
  <si>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</si>
  <si>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</si>
  <si>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</si>
  <si>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</si>
  <si>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</si>
  <si>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</si>
  <si>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</si>
  <si>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</si>
  <si>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</si>
  <si>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</si>
  <si>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</si>
  <si>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</si>
  <si>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</si>
  <si>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</si>
  <si>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</si>
  <si>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</si>
  <si>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</si>
  <si>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</si>
  <si>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</si>
  <si>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</si>
  <si>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</si>
  <si>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</si>
  <si>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</si>
  <si>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</si>
  <si>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</si>
  <si>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</si>
  <si>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</si>
  <si>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</si>
  <si>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</si>
  <si>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</si>
  <si>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</si>
  <si>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</si>
  <si>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</si>
  <si>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</si>
  <si>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</si>
  <si>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</si>
  <si>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</si>
  <si>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</si>
  <si>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</si>
  <si>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</si>
  <si>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</si>
  <si>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</si>
  <si>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</si>
  <si>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</si>
  <si>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</si>
  <si>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</si>
  <si>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</si>
  <si>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</si>
  <si>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</si>
  <si>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</si>
  <si>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</si>
  <si>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</si>
  <si>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</si>
  <si>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</si>
  <si>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</si>
  <si>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</si>
  <si>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</si>
  <si>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</si>
  <si>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</si>
  <si>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</si>
  <si>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</si>
  <si>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</si>
  <si>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</si>
  <si>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</si>
  <si>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</si>
  <si>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</si>
  <si>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</si>
  <si>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</si>
  <si>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</si>
  <si>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</si>
  <si>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</si>
  <si>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</si>
  <si>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</si>
  <si>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</si>
  <si>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</si>
  <si>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</si>
  <si>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</si>
  <si>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</si>
  <si>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</si>
  <si>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</si>
  <si>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</si>
  <si>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</si>
  <si>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</si>
  <si>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</si>
  <si>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</si>
  <si>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</si>
  <si>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</si>
  <si>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</si>
  <si>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</si>
  <si>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</si>
  <si>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</si>
  <si>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</si>
  <si>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</si>
  <si>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</si>
  <si>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</si>
  <si>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</si>
  <si>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</si>
  <si>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</si>
  <si>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</si>
  <si>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</si>
  <si>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</si>
  <si>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</si>
  <si>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</si>
  <si>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</si>
  <si>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</si>
  <si>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</si>
  <si>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</si>
  <si>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</si>
  <si>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</si>
  <si>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</si>
  <si>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</si>
  <si>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</si>
  <si>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</si>
  <si>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</si>
  <si>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</si>
  <si>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</si>
  <si>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</si>
  <si>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</si>
  <si>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</si>
  <si>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</si>
  <si>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</si>
  <si>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</si>
  <si>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</si>
  <si>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</si>
  <si>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</si>
  <si>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</si>
  <si>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</si>
  <si>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</si>
  <si>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</si>
  <si>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</si>
  <si>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</si>
  <si>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</si>
  <si>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</si>
  <si>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</si>
  <si>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</si>
  <si>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</si>
  <si>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</si>
  <si>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</si>
  <si>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</si>
  <si>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</si>
  <si>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</si>
  <si>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</si>
  <si>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</si>
  <si>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</si>
  <si>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</si>
  <si>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</si>
  <si>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</si>
  <si>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</si>
  <si>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</si>
  <si>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</si>
  <si>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</si>
  <si>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</si>
  <si>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</si>
  <si>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</si>
  <si>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</si>
  <si>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</si>
  <si>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</si>
  <si>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</si>
  <si>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</si>
  <si>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</si>
  <si>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</si>
  <si>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</si>
  <si>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</si>
  <si>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</si>
  <si>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</si>
  <si>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</si>
  <si>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</si>
  <si>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</si>
  <si>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</si>
  <si>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</si>
  <si>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</si>
  <si>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</si>
  <si>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</si>
  <si>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</si>
  <si>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</si>
  <si>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</si>
  <si>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</si>
  <si>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</si>
  <si>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</si>
  <si>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</si>
  <si>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</si>
  <si>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</si>
  <si>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</si>
  <si>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</si>
  <si>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</si>
  <si>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</si>
  <si>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</si>
  <si>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</si>
  <si>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</si>
  <si>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</si>
  <si>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</si>
  <si>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</si>
  <si>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</si>
  <si>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</si>
  <si>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</si>
  <si>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</si>
  <si>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</si>
  <si>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</si>
  <si>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</si>
  <si>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</si>
  <si>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</si>
  <si>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</si>
  <si>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</si>
  <si>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</si>
  <si>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</si>
  <si>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</si>
  <si>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</si>
  <si>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</si>
  <si>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</si>
  <si>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</si>
  <si>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</si>
  <si>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</si>
  <si>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</si>
  <si>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</si>
  <si>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</si>
  <si>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</si>
  <si>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</si>
  <si>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</si>
  <si>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</si>
  <si>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</si>
  <si>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</si>
  <si>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</si>
  <si>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</si>
  <si>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</si>
  <si>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</si>
  <si>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</si>
  <si>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</si>
  <si>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</si>
  <si>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</si>
  <si>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</si>
  <si>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</si>
  <si>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</si>
  <si>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</si>
  <si>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</si>
  <si>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</si>
  <si>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</si>
  <si>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</si>
  <si>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</si>
  <si>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</si>
  <si>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</si>
  <si>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</si>
  <si>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</si>
  <si>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</si>
  <si>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</si>
  <si>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</si>
  <si>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</si>
  <si>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</si>
  <si>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</si>
  <si>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</si>
  <si>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</si>
  <si>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</si>
  <si>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</si>
  <si>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</si>
  <si>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</si>
  <si>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</si>
  <si>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</si>
  <si>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</si>
  <si>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</si>
  <si>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</si>
  <si>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</si>
  <si>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</si>
  <si>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</si>
  <si>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</si>
  <si>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</si>
  <si>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</si>
  <si>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</si>
  <si>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</si>
  <si>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</si>
  <si>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</si>
  <si>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</si>
  <si>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</si>
  <si>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</si>
  <si>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</si>
  <si>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</si>
  <si>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</si>
  <si>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</si>
  <si>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</si>
  <si>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</si>
  <si>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</si>
  <si>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</si>
  <si>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</si>
  <si>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</si>
  <si>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</si>
  <si>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</si>
  <si>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</si>
  <si>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</si>
  <si>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</si>
  <si>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</si>
  <si>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</si>
  <si>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</si>
  <si>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</si>
  <si>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</si>
  <si>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</si>
  <si>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</si>
  <si>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</si>
  <si>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</si>
  <si>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</si>
  <si>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</si>
  <si>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</si>
  <si>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</si>
  <si>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</si>
  <si>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</si>
  <si>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</si>
  <si>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</si>
  <si>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</si>
  <si>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</si>
  <si>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</si>
  <si>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</si>
  <si>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</si>
  <si>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</si>
  <si>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</si>
  <si>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</si>
  <si>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</si>
  <si>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</si>
  <si>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</si>
  <si>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</si>
  <si>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</si>
  <si>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</si>
  <si>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</si>
  <si>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</si>
  <si>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</si>
  <si>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</si>
  <si>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</si>
  <si>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</si>
  <si>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</si>
  <si>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</si>
  <si>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</si>
  <si>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</si>
  <si>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</si>
  <si>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</si>
  <si>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</si>
  <si>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</si>
  <si>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</si>
  <si>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</si>
  <si>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</si>
  <si>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</si>
  <si>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</si>
  <si>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</si>
  <si>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</si>
  <si>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</si>
  <si>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</si>
  <si>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</si>
  <si>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</si>
  <si>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</si>
  <si>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</si>
  <si>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</si>
  <si>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</si>
  <si>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</si>
  <si>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</si>
  <si>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</si>
  <si>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</si>
  <si>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</si>
  <si>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</si>
  <si>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</si>
  <si>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</si>
  <si>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</si>
  <si>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</si>
  <si>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</si>
  <si>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</si>
  <si>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</si>
  <si>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</si>
  <si>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</si>
  <si>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</si>
  <si>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</si>
  <si>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</si>
  <si>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</si>
  <si>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</si>
  <si>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</si>
  <si>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</si>
  <si>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</si>
  <si>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</si>
  <si>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</si>
  <si>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</si>
  <si>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</si>
  <si>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</si>
  <si>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</si>
  <si>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</si>
  <si>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</si>
  <si>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</si>
  <si>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</si>
  <si>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</si>
  <si>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</si>
  <si>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</si>
  <si>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</si>
  <si>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</si>
  <si>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</si>
  <si>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</si>
  <si>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</si>
  <si>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</si>
  <si>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</si>
  <si>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</si>
  <si>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</si>
  <si>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</si>
  <si>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</si>
  <si>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</si>
  <si>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</si>
  <si>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</si>
  <si>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</si>
  <si>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</si>
  <si>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</si>
  <si>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</si>
  <si>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</si>
  <si>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</si>
  <si>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</si>
  <si>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</si>
  <si>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</si>
  <si>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</si>
  <si>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</si>
  <si>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</si>
  <si>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</si>
  <si>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</si>
  <si>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</si>
  <si>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</si>
  <si>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</si>
  <si>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</si>
  <si>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</si>
  <si>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</si>
  <si>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</si>
  <si>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</si>
  <si>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</si>
  <si>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</si>
  <si>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</si>
  <si>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</si>
  <si>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</si>
  <si>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</si>
  <si>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</si>
  <si>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</si>
  <si>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</si>
  <si>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</si>
  <si>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</si>
  <si>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</si>
  <si>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</si>
  <si>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</si>
  <si>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</si>
  <si>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</si>
  <si>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</si>
  <si>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</si>
  <si>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</si>
  <si>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</si>
  <si>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</si>
  <si>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</si>
  <si>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</si>
  <si>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</si>
  <si>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</si>
  <si>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</si>
  <si>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</si>
  <si>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</si>
  <si>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</si>
  <si>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</si>
  <si>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</si>
  <si>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</si>
  <si>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</si>
  <si>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</si>
  <si>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</si>
  <si>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</si>
  <si>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</si>
  <si>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</si>
  <si>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</si>
  <si>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</si>
  <si>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</si>
  <si>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</si>
  <si>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</si>
  <si>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</si>
  <si>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</si>
  <si>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</si>
  <si>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</si>
  <si>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</si>
  <si>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</si>
  <si>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</si>
  <si>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</si>
  <si>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</si>
  <si>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</si>
  <si>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</si>
  <si>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</si>
  <si>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</si>
  <si>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</si>
  <si>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</si>
  <si>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</si>
  <si>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</si>
  <si>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</si>
  <si>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</si>
  <si>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</si>
  <si>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</si>
  <si>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</si>
  <si>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</si>
  <si>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</si>
  <si>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</si>
  <si>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</si>
  <si>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</si>
  <si>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</si>
  <si>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</si>
  <si>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</si>
  <si>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</si>
  <si>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</si>
  <si>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</si>
  <si>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</si>
  <si>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</si>
  <si>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</si>
  <si>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</si>
  <si>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</si>
  <si>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</si>
  <si>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</si>
  <si>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</si>
  <si>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</si>
  <si>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</si>
  <si>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</si>
  <si>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</si>
  <si>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</si>
  <si>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</si>
  <si>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</si>
  <si>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</si>
  <si>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</si>
  <si>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</si>
  <si>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</si>
  <si>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</si>
  <si>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</si>
  <si>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</si>
  <si>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</si>
  <si>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</si>
  <si>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</si>
  <si>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</si>
  <si>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</si>
  <si>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</si>
  <si>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</si>
  <si>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</si>
  <si>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</si>
  <si>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</si>
  <si>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</si>
  <si>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</si>
  <si>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</si>
  <si>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</si>
  <si>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</si>
  <si>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</si>
  <si>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</si>
  <si>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</si>
  <si>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</si>
  <si>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</si>
  <si>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</si>
  <si>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</si>
  <si>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</si>
  <si>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</si>
  <si>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</si>
  <si>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</si>
  <si>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</si>
  <si>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</si>
  <si>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</si>
  <si>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</si>
  <si>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</si>
  <si>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</si>
  <si>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</si>
  <si>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</si>
  <si>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</si>
  <si>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</si>
  <si>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</si>
  <si>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</si>
  <si>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</si>
  <si>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</si>
  <si>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</si>
  <si>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</si>
  <si>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</si>
  <si>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</si>
  <si>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</si>
  <si>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</si>
  <si>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</si>
  <si>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</si>
  <si>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</si>
  <si>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</si>
  <si>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</si>
  <si>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</si>
  <si>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</si>
  <si>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</si>
  <si>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</si>
  <si>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</si>
  <si>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</si>
  <si>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</si>
  <si>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</si>
  <si>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</si>
  <si>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</si>
  <si>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</si>
  <si>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</si>
  <si>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</si>
  <si>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</si>
  <si>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</si>
  <si>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</si>
  <si>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</si>
  <si>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</si>
  <si>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</si>
  <si>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</si>
  <si>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</si>
  <si>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</si>
  <si>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</si>
  <si>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</si>
  <si>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</si>
  <si>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</si>
  <si>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</si>
  <si>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</si>
  <si>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</si>
  <si>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</si>
  <si>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</si>
  <si>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</si>
  <si>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</si>
  <si>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</si>
  <si>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</si>
  <si>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</si>
  <si>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</si>
  <si>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</si>
  <si>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</si>
  <si>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</si>
  <si>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</si>
  <si>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</si>
  <si>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</si>
  <si>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</si>
  <si>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</si>
  <si>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</si>
  <si>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</si>
  <si>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</si>
  <si>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</si>
  <si>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</si>
  <si>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</si>
  <si>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</si>
  <si>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</si>
  <si>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</si>
  <si>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</si>
  <si>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</si>
  <si>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</si>
  <si>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</si>
  <si>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</si>
  <si>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</si>
  <si>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</si>
  <si>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</si>
  <si>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</si>
  <si>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</si>
  <si>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</si>
  <si>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</si>
  <si>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</si>
  <si>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</si>
  <si>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</si>
  <si>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</si>
  <si>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</si>
  <si>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</si>
  <si>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</si>
  <si>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</si>
  <si>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</si>
  <si>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</si>
  <si>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</si>
  <si>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</si>
  <si>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</si>
  <si>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</si>
  <si>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</si>
  <si>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</si>
  <si>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</si>
  <si>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</si>
  <si>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</si>
  <si>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</si>
  <si>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</si>
  <si>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</si>
  <si>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</si>
  <si>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</si>
  <si>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</si>
  <si>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</si>
  <si>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</si>
  <si>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</si>
  <si>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</si>
  <si>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</si>
  <si>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</si>
  <si>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</si>
  <si>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</si>
  <si>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</si>
  <si>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</si>
  <si>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</si>
  <si>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</si>
  <si>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</si>
  <si>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</si>
  <si>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</si>
  <si>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</si>
  <si>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</si>
  <si>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</si>
  <si>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</si>
  <si>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</si>
  <si>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</si>
  <si>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</si>
  <si>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</si>
  <si>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</si>
  <si>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</si>
  <si>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</si>
  <si>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</si>
  <si>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</si>
  <si>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</si>
  <si>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</si>
  <si>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</si>
  <si>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</si>
  <si>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</si>
  <si>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</si>
  <si>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</si>
  <si>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</si>
  <si>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</si>
  <si>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</si>
  <si>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</si>
  <si>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</si>
  <si>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</si>
  <si>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</si>
  <si>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</si>
  <si>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</si>
  <si>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</si>
  <si>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</si>
  <si>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</si>
  <si>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</si>
  <si>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</si>
  <si>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</si>
  <si>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</si>
  <si>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</si>
  <si>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</si>
  <si>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</si>
  <si>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</si>
  <si>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</si>
  <si>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</si>
  <si>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</si>
  <si>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</si>
  <si>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</si>
  <si>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</si>
  <si>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</si>
  <si>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</si>
  <si>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</si>
  <si>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</si>
  <si>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</si>
  <si>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</si>
  <si>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</si>
  <si>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</si>
  <si>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</si>
  <si>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</si>
  <si>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</si>
  <si>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</si>
  <si>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</si>
  <si>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</si>
  <si>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</si>
  <si>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</si>
  <si>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</si>
  <si>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</si>
  <si>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</si>
  <si>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</si>
  <si>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</si>
  <si>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</si>
  <si>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</si>
  <si>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</si>
  <si>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</si>
  <si>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</si>
  <si>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</si>
  <si>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</si>
  <si>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</si>
  <si>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</si>
  <si>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</si>
  <si>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</si>
  <si>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</si>
  <si>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</si>
  <si>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</si>
  <si>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</si>
  <si>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</si>
  <si>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</si>
  <si>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</si>
  <si>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</si>
  <si>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</si>
  <si>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</si>
  <si>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</si>
  <si>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</si>
  <si>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</si>
  <si>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</si>
  <si>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</si>
  <si>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</si>
  <si>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</si>
  <si>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</si>
  <si>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</si>
  <si>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</si>
  <si>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</si>
  <si>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</si>
  <si>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</si>
  <si>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</si>
  <si>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</si>
  <si>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</si>
  <si>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</si>
  <si>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</si>
  <si>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</si>
  <si>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</si>
  <si>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</si>
  <si>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</si>
  <si>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</si>
  <si>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</si>
  <si>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</si>
  <si>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</si>
  <si>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</si>
  <si>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</si>
  <si>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</si>
  <si>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</si>
  <si>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</si>
  <si>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</si>
  <si>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</si>
  <si>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</si>
  <si>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</si>
  <si>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</si>
  <si>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</si>
  <si>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</si>
  <si>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</si>
  <si>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</si>
  <si>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</si>
  <si>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</si>
  <si>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</si>
  <si>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</si>
  <si>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</si>
  <si>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</si>
  <si>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</si>
  <si>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</si>
  <si>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</si>
  <si>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</si>
  <si>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</si>
  <si>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</si>
  <si>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</si>
  <si>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</si>
  <si>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</si>
  <si>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</si>
  <si>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</si>
  <si>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</si>
  <si>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</si>
  <si>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</si>
  <si>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</si>
  <si>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</si>
  <si>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</si>
  <si>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</si>
  <si>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</si>
  <si>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</si>
  <si>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</si>
  <si>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</si>
  <si>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</si>
  <si>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</si>
  <si>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</si>
  <si>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</si>
  <si>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</si>
  <si>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</si>
  <si>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</si>
  <si>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</si>
  <si>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</si>
  <si>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</si>
  <si>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</si>
  <si>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</si>
  <si>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</si>
  <si>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</si>
  <si>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</si>
  <si>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</si>
  <si>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</si>
  <si>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</si>
  <si>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</si>
  <si>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</si>
  <si>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</si>
  <si>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</si>
  <si>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</si>
  <si>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</si>
  <si>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</si>
  <si>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</si>
  <si>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</si>
  <si>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</si>
  <si>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</si>
  <si>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</si>
  <si>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</si>
  <si>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</si>
  <si>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</si>
  <si>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</si>
  <si>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</si>
  <si>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</si>
  <si>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</si>
  <si>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</si>
  <si>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</si>
  <si>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</si>
  <si>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</si>
  <si>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</si>
  <si>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</si>
  <si>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</si>
  <si>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</si>
  <si>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</si>
  <si>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</si>
  <si>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</si>
  <si>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</si>
  <si>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</si>
  <si>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</si>
  <si>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</si>
  <si>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</si>
  <si>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</si>
  <si>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</si>
  <si>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</si>
  <si>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</si>
  <si>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</si>
  <si>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</si>
  <si>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</si>
  <si>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</si>
  <si>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</si>
  <si>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</si>
  <si>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</si>
  <si>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</si>
  <si>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</si>
  <si>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</si>
  <si>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</si>
  <si>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</si>
  <si>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</si>
  <si>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</si>
  <si>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</si>
  <si>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</si>
  <si>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</si>
  <si>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</si>
  <si>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</si>
  <si>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</si>
  <si>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</si>
  <si>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</si>
  <si>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</si>
  <si>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</si>
  <si>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</si>
  <si>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</si>
  <si>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</si>
  <si>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</si>
  <si>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</si>
  <si>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</si>
  <si>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</si>
  <si>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</si>
  <si>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</si>
  <si>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</si>
  <si>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</si>
  <si>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</si>
  <si>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</si>
  <si>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</si>
  <si>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</si>
  <si>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</si>
  <si>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</si>
  <si>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</si>
  <si>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</si>
  <si>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</si>
  <si>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</si>
  <si>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</si>
  <si>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</si>
  <si>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</si>
  <si>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</si>
  <si>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</si>
  <si>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</si>
  <si>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</si>
  <si>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</si>
  <si>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</si>
  <si>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</si>
  <si>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</si>
  <si>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</si>
  <si>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</si>
  <si>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</si>
  <si>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</si>
  <si>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</si>
  <si>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</si>
  <si>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</si>
  <si>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</si>
  <si>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</si>
  <si>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</si>
  <si>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</si>
  <si>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</si>
  <si>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</si>
  <si>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</si>
  <si>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</si>
  <si>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</si>
  <si>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</si>
  <si>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</si>
  <si>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</si>
  <si>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</si>
  <si>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</si>
  <si>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</si>
  <si>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</si>
  <si>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</si>
  <si>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</si>
  <si>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</si>
  <si>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</si>
  <si>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</si>
  <si>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</si>
  <si>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</si>
  <si>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</si>
  <si>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</si>
  <si>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</si>
  <si>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</si>
  <si>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</si>
  <si>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</si>
  <si>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</si>
  <si>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</si>
  <si>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</si>
  <si>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</si>
  <si>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</si>
  <si>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</si>
  <si>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</si>
  <si>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</si>
  <si>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</si>
  <si>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</si>
  <si>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</si>
  <si>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</si>
  <si>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</si>
  <si>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</si>
  <si>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</si>
  <si>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</si>
  <si>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</si>
  <si>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</si>
  <si>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</si>
  <si>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</si>
  <si>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</si>
  <si>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</si>
  <si>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</si>
  <si>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</si>
  <si>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</si>
  <si>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</si>
  <si>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</si>
  <si>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</si>
  <si>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</si>
  <si>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</si>
  <si>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</si>
  <si>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</si>
  <si>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</si>
  <si>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</si>
  <si>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</si>
  <si>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</si>
  <si>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</si>
  <si>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</si>
  <si>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</si>
  <si>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</si>
  <si>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</si>
  <si>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</si>
  <si>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</si>
  <si>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</si>
  <si>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</si>
  <si>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</si>
  <si>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</si>
  <si>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</si>
  <si>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</si>
  <si>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</si>
  <si>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</si>
  <si>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</si>
  <si>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</si>
  <si>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</si>
  <si>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</si>
  <si>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</si>
  <si>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</si>
  <si>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</si>
  <si>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</si>
  <si>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</si>
  <si>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</si>
  <si>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</si>
  <si>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</si>
  <si>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</si>
  <si>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</si>
  <si>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</si>
  <si>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</si>
  <si>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</si>
  <si>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</si>
  <si>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</si>
  <si>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</si>
  <si>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</si>
  <si>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</si>
  <si>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</si>
  <si>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</si>
  <si>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</si>
  <si>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</si>
  <si>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</si>
  <si>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</si>
  <si>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</si>
  <si>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</si>
  <si>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</si>
  <si>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</si>
  <si>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</si>
  <si>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</si>
  <si>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</si>
  <si>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</si>
  <si>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</si>
  <si>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</si>
  <si>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</si>
  <si>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</si>
  <si>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</si>
  <si>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</si>
  <si>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</si>
  <si>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</si>
  <si>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</si>
  <si>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</si>
  <si>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</si>
  <si>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</si>
  <si>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</si>
  <si>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</si>
  <si>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</si>
  <si>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</si>
  <si>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</si>
  <si>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</si>
  <si>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</si>
  <si>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</si>
  <si>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</si>
  <si>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</si>
  <si>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</si>
  <si>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</si>
  <si>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</si>
  <si>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</si>
  <si>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</si>
  <si>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</si>
  <si>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</si>
  <si>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</si>
  <si>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</si>
  <si>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</si>
  <si>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</si>
  <si>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</si>
  <si>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</si>
  <si>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</si>
  <si>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</si>
  <si>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</si>
  <si>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</si>
  <si>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</si>
  <si>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</si>
  <si>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</si>
  <si>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</si>
  <si>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</si>
  <si>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</si>
  <si>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</si>
  <si>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</si>
  <si>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</si>
  <si>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</si>
  <si>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</si>
  <si>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</si>
  <si>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</si>
  <si>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</si>
  <si>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</si>
  <si>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</si>
  <si>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</si>
  <si>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</si>
  <si>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</si>
  <si>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</si>
  <si>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</si>
  <si>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</si>
  <si>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</si>
  <si>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</si>
  <si>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</si>
  <si>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</si>
  <si>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</si>
  <si>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</si>
  <si>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</si>
  <si>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</si>
  <si>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</si>
  <si>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</si>
  <si>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</si>
  <si>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</si>
  <si>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</si>
  <si>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</si>
  <si>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</si>
  <si>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</si>
  <si>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</si>
  <si>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</si>
  <si>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</si>
  <si>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</si>
  <si>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</si>
  <si>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</si>
  <si>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</si>
  <si>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</si>
  <si>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</si>
  <si>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</si>
  <si>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</si>
  <si>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</si>
  <si>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</si>
  <si>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</si>
  <si>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</si>
  <si>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</si>
  <si>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</si>
  <si>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</si>
  <si>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</si>
  <si>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</si>
  <si>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</si>
  <si>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</si>
  <si>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</si>
  <si>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</si>
  <si>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</si>
  <si>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</si>
  <si>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</si>
  <si>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</si>
  <si>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</si>
  <si>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</si>
  <si>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</si>
  <si>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</si>
  <si>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</si>
  <si>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</si>
  <si>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</si>
  <si>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</si>
  <si>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</si>
  <si>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</si>
  <si>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</si>
  <si>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</si>
  <si>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</si>
  <si>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</si>
  <si>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</si>
  <si>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</si>
  <si>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</si>
  <si>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</si>
  <si>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</si>
  <si>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</si>
  <si>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</si>
  <si>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</si>
  <si>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</si>
  <si>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</si>
  <si>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</si>
  <si>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</si>
  <si>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</si>
  <si>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</si>
  <si>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</si>
  <si>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</si>
  <si>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</si>
  <si>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</si>
  <si>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</si>
  <si>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</si>
  <si>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</si>
  <si>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</si>
  <si>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</si>
  <si>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</si>
  <si>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</si>
  <si>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</si>
  <si>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</si>
  <si>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</si>
  <si>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</si>
  <si>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</si>
  <si>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</si>
  <si>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</si>
  <si>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</si>
  <si>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</si>
  <si>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NBF MGF BREC A227</t>
  </si>
  <si>
    <t>NBF MGF CBREC A228</t>
  </si>
  <si>
    <t>NBF MGF Global A238</t>
  </si>
  <si>
    <t>NBF MGF SX5E A229</t>
  </si>
  <si>
    <t>AC BREC</t>
  </si>
  <si>
    <t>AC BREC Combo</t>
  </si>
  <si>
    <t>AC Global</t>
  </si>
  <si>
    <t>AIO Europa</t>
  </si>
  <si>
    <t>A227</t>
  </si>
  <si>
    <t>A228</t>
  </si>
  <si>
    <t>A229</t>
  </si>
  <si>
    <t>A238</t>
  </si>
  <si>
    <t>SE0005366382</t>
  </si>
  <si>
    <t>SE0005366390</t>
  </si>
  <si>
    <t>SE0005366416</t>
  </si>
  <si>
    <t>SE0005366366</t>
  </si>
  <si>
    <t>EWZ UP Equity</t>
  </si>
  <si>
    <t>RDXUSD Index</t>
  </si>
  <si>
    <t>CECEEUR Index</t>
  </si>
  <si>
    <t>HSCEI Index</t>
  </si>
  <si>
    <t>SX5E Index</t>
  </si>
  <si>
    <t>AS51 Index</t>
  </si>
  <si>
    <t>SPTSX 60 Index</t>
  </si>
  <si>
    <t>SPX Index</t>
  </si>
  <si>
    <t>NBF_MGF_BREC_A227</t>
  </si>
  <si>
    <t>NBF_MGF_CBREC_A228</t>
  </si>
  <si>
    <t>NBF_MGF_Global_A238</t>
  </si>
  <si>
    <t>NBF_MGF_SX5E_A229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</si>
</sst>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H19" sqref="H19"/>
    </sheetView>
  </sheetViews>
  <sheetFormatPr defaultColWidth="9.140625" defaultRowHeight="12.75" x14ac:dyDescent="0.2"/>
  <cols>
    <col min="1" max="1" width="27.7109375" style="55" bestFit="1"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22.28515625" style="55" bestFit="1"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606</v>
      </c>
      <c r="D2" s="64" t="s">
        <v>1344</v>
      </c>
      <c r="E2" s="65">
        <v>10000</v>
      </c>
      <c r="F2" s="65" t="s">
        <v>35</v>
      </c>
      <c r="G2" s="64" t="s">
        <v>288</v>
      </c>
      <c r="H2" s="3">
        <v>41627</v>
      </c>
      <c r="I2" s="230" t="str">
        <f ca="1">IF(C2="-","",VLOOKUP(C2,BondIssuerTable,2,0))</f>
        <v>NORF</v>
      </c>
      <c r="J2" s="230" t="str">
        <f ca="1">IF(D2="-","",VLOOKUP(D2,BondIssuingAgentsTable,2,0))</f>
        <v>MGF</v>
      </c>
      <c r="K2" s="95" t="str">
        <f ca="1">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1411</v>
      </c>
      <c r="B7" s="64" t="s">
        <v>1415</v>
      </c>
      <c r="C7" s="64" t="s">
        <v>1419</v>
      </c>
      <c r="D7" s="64" t="s">
        <v>1423</v>
      </c>
      <c r="E7" s="69">
        <v>100</v>
      </c>
      <c r="F7" s="65">
        <v>16660000</v>
      </c>
      <c r="G7" s="3">
        <v>41627</v>
      </c>
      <c r="H7" s="70">
        <v>43482</v>
      </c>
      <c r="I7" s="70">
        <f ca="1">+H7-14</f>
        <v>43468</v>
      </c>
      <c r="J7" s="95" t="s">
        <v>1435</v>
      </c>
      <c r="K7" s="104" t="s">
        <v>1427</v>
      </c>
      <c r="L7" s="71">
        <v>25</v>
      </c>
      <c r="M7" s="104" t="s">
        <v>1428</v>
      </c>
      <c r="N7" s="71">
        <v>25</v>
      </c>
      <c r="O7" s="104" t="s">
        <v>1429</v>
      </c>
      <c r="P7" s="71">
        <v>25</v>
      </c>
      <c r="Q7" s="104" t="s">
        <v>1430</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1412</v>
      </c>
      <c r="B8" s="64" t="s">
        <v>1416</v>
      </c>
      <c r="C8" s="64" t="s">
        <v>1420</v>
      </c>
      <c r="D8" s="64" t="s">
        <v>1424</v>
      </c>
      <c r="E8" s="69">
        <v>100</v>
      </c>
      <c r="F8" s="65">
        <v>14030000</v>
      </c>
      <c r="G8" s="3">
        <v>41627</v>
      </c>
      <c r="H8" s="70">
        <v>43482</v>
      </c>
      <c r="I8" s="70">
        <f ca="1">+H8-14</f>
        <v>43468</v>
      </c>
      <c r="J8" s="95" t="s">
        <v>1436</v>
      </c>
      <c r="K8" s="104" t="s">
        <v>1427</v>
      </c>
      <c r="L8" s="71">
        <v>25</v>
      </c>
      <c r="M8" s="104" t="s">
        <v>1428</v>
      </c>
      <c r="N8" s="71">
        <v>25</v>
      </c>
      <c r="O8" s="104" t="s">
        <v>1429</v>
      </c>
      <c r="P8" s="71">
        <v>25</v>
      </c>
      <c r="Q8" s="104" t="s">
        <v>1430</v>
      </c>
      <c r="R8" s="71">
        <v>25</v>
      </c>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1413</v>
      </c>
      <c r="B9" s="64" t="s">
        <v>1417</v>
      </c>
      <c r="C9" s="64" t="s">
        <v>1422</v>
      </c>
      <c r="D9" s="64" t="s">
        <v>1425</v>
      </c>
      <c r="E9" s="69">
        <v>100</v>
      </c>
      <c r="F9" s="65">
        <v>13530000</v>
      </c>
      <c r="G9" s="3">
        <v>41627</v>
      </c>
      <c r="H9" s="70">
        <v>43482</v>
      </c>
      <c r="I9" s="70">
        <f ca="1">+H9-14</f>
        <v>43468</v>
      </c>
      <c r="J9" s="95" t="s">
        <v>1437</v>
      </c>
      <c r="K9" s="104" t="s">
        <v>1432</v>
      </c>
      <c r="L9" s="71">
        <v>25</v>
      </c>
      <c r="M9" s="104" t="s">
        <v>1433</v>
      </c>
      <c r="N9" s="71">
        <v>25</v>
      </c>
      <c r="O9" s="104" t="s">
        <v>1431</v>
      </c>
      <c r="P9" s="71">
        <v>25</v>
      </c>
      <c r="Q9" s="104" t="s">
        <v>1434</v>
      </c>
      <c r="R9" s="71">
        <v>25</v>
      </c>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t="s">
        <v>1414</v>
      </c>
      <c r="B10" s="64" t="s">
        <v>1418</v>
      </c>
      <c r="C10" s="64" t="s">
        <v>1421</v>
      </c>
      <c r="D10" s="64" t="s">
        <v>1426</v>
      </c>
      <c r="E10" s="69">
        <v>100</v>
      </c>
      <c r="F10" s="65">
        <v>9690000</v>
      </c>
      <c r="G10" s="3">
        <v>41627</v>
      </c>
      <c r="H10" s="70">
        <v>42723</v>
      </c>
      <c r="I10" s="70">
        <f ca="1">+H10-14</f>
        <v>42709</v>
      </c>
      <c r="J10" s="95" t="s">
        <v>1438</v>
      </c>
      <c r="K10" s="104" t="s">
        <v>1431</v>
      </c>
      <c r="L10" s="71">
        <v>100</v>
      </c>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1: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T7:T106 V7:V106 X7:X106 Z7:Z106 AB7:AB106 AD7:AD106 AF7:AF106 AH7:AH106 AJ7:AJ106 AL7:AL106 AN7:AN106 AP7:AP106 AR7:AR106 AT7:AT106 AV7:AV106 R7:R106 P7:P106 N7:N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ht="14.45" x14ac:dyDescent="0.3">
      <c r="Y110" s="228" t="s">
        <v>554</v>
      </c>
      <c r="Z110" s="229" t="s">
        <v>555</v>
      </c>
    </row>
    <row r="111" spans="25:26" ht="14.45" x14ac:dyDescent="0.3">
      <c r="Y111" s="228" t="s">
        <v>1245</v>
      </c>
      <c r="Z111" s="229" t="s">
        <v>1246</v>
      </c>
    </row>
    <row r="112" spans="25:26" ht="14.45" x14ac:dyDescent="0.3">
      <c r="Y112" s="228" t="s">
        <v>216</v>
      </c>
      <c r="Z112" s="229" t="s">
        <v>26</v>
      </c>
    </row>
    <row r="113" spans="25:26" ht="14.45" x14ac:dyDescent="0.3">
      <c r="Y113" s="228" t="s">
        <v>556</v>
      </c>
      <c r="Z113" s="229" t="s">
        <v>557</v>
      </c>
    </row>
    <row r="114" spans="25:26" x14ac:dyDescent="0.25">
      <c r="Y114" s="228" t="s">
        <v>558</v>
      </c>
      <c r="Z114" s="229" t="s">
        <v>594</v>
      </c>
    </row>
    <row r="115" spans="25:26" ht="14.45" x14ac:dyDescent="0.3">
      <c r="Y115" s="228" t="s">
        <v>559</v>
      </c>
      <c r="Z115" s="229" t="s">
        <v>595</v>
      </c>
    </row>
    <row r="116" spans="25:26" ht="14.45" x14ac:dyDescent="0.3">
      <c r="Y116" s="228" t="s">
        <v>1238</v>
      </c>
      <c r="Z116" s="229" t="s">
        <v>1239</v>
      </c>
    </row>
    <row r="117" spans="25:26" ht="14.45" x14ac:dyDescent="0.3">
      <c r="Y117" s="228" t="s">
        <v>560</v>
      </c>
      <c r="Z117" s="229" t="s">
        <v>596</v>
      </c>
    </row>
    <row r="118" spans="25:26" ht="14.45" x14ac:dyDescent="0.3">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ht="14.45" x14ac:dyDescent="0.3">
      <c r="C22" s="96"/>
      <c r="G22" s="158" t="s">
        <v>790</v>
      </c>
      <c r="H22" s="159" t="s">
        <v>791</v>
      </c>
      <c r="S22" s="96" t="s">
        <v>651</v>
      </c>
      <c r="T22" s="117" t="s">
        <v>650</v>
      </c>
    </row>
    <row r="23" spans="3:23" ht="14.45" x14ac:dyDescent="0.3">
      <c r="C23" s="96"/>
      <c r="G23" s="158" t="s">
        <v>792</v>
      </c>
      <c r="H23" s="159" t="s">
        <v>793</v>
      </c>
      <c r="S23" s="96" t="s">
        <v>649</v>
      </c>
      <c r="T23" s="117" t="s">
        <v>648</v>
      </c>
    </row>
    <row r="24" spans="3:23" ht="14.45" x14ac:dyDescent="0.3">
      <c r="C24" s="96"/>
      <c r="G24" s="158" t="s">
        <v>794</v>
      </c>
      <c r="H24" s="159" t="s">
        <v>795</v>
      </c>
      <c r="S24" s="96" t="s">
        <v>647</v>
      </c>
      <c r="T24" s="117" t="s">
        <v>646</v>
      </c>
    </row>
    <row r="25" spans="3:23" ht="14.45" x14ac:dyDescent="0.3">
      <c r="C25" s="96"/>
      <c r="G25" s="158" t="s">
        <v>796</v>
      </c>
      <c r="H25" s="159" t="s">
        <v>797</v>
      </c>
      <c r="V25" s="117" t="s">
        <v>578</v>
      </c>
      <c r="W25" s="96" t="s">
        <v>578</v>
      </c>
    </row>
    <row r="26" spans="3:23" ht="14.45" x14ac:dyDescent="0.3">
      <c r="C26" s="96"/>
      <c r="G26" s="158" t="s">
        <v>681</v>
      </c>
      <c r="H26" s="159" t="s">
        <v>680</v>
      </c>
    </row>
    <row r="27" spans="3:23" ht="14.45" x14ac:dyDescent="0.3">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2013-12-18T08:24:47Z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