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I7"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<sst xmlns="http://schemas.openxmlformats.org/spreadsheetml/2006/main" count="2482" uniqueCount="1424">
  <si>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</si>
  <si>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</si>
  <si>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</si>
  <si>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</si>
  <si>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</si>
  <si>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</si>
  <si>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</si>
  <si>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</si>
  <si>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</si>
  <si>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</si>
  <si>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</si>
  <si>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</si>
  <si>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</si>
  <si>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</si>
  <si>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</si>
  <si>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</si>
  <si>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</si>
  <si>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</si>
  <si>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</si>
  <si>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</si>
  <si>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</si>
  <si>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</si>
  <si>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</si>
  <si>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</si>
  <si>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</si>
  <si>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</si>
  <si>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</si>
  <si>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</si>
  <si>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</si>
  <si>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</si>
  <si>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</si>
  <si>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</si>
  <si>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</si>
  <si>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</si>
  <si>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</si>
  <si>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</si>
  <si>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</si>
  <si>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</si>
  <si>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</si>
  <si>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</si>
  <si>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</si>
  <si>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</si>
  <si>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</si>
  <si>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</si>
  <si>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</si>
  <si>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</si>
  <si>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</si>
  <si>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</si>
  <si>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</si>
  <si>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</si>
  <si>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</si>
  <si>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</si>
  <si>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</si>
  <si>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</si>
  <si>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</si>
  <si>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</si>
  <si>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</si>
  <si>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</si>
  <si>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</si>
  <si>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</si>
  <si>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</si>
  <si>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</si>
  <si>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</si>
  <si>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</si>
  <si>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</si>
  <si>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</si>
  <si>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</si>
  <si>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</si>
  <si>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</si>
  <si>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</si>
  <si>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</si>
  <si>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</si>
  <si>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</si>
  <si>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</si>
  <si>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</si>
  <si>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</si>
  <si>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</si>
  <si>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</si>
  <si>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</si>
  <si>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</si>
  <si>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</si>
  <si>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</si>
  <si>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</si>
  <si>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</si>
  <si>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</si>
  <si>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</si>
  <si>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</si>
  <si>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</si>
  <si>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</si>
  <si>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</si>
  <si>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</si>
  <si>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</si>
  <si>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</si>
  <si>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</si>
  <si>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</si>
  <si>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</si>
  <si>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</si>
  <si>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</si>
  <si>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</si>
  <si>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</si>
  <si>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</si>
  <si>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</si>
  <si>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</si>
  <si>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</si>
  <si>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</si>
  <si>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</si>
  <si>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</si>
  <si>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</si>
  <si>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</si>
  <si>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</si>
  <si>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</si>
  <si>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</si>
  <si>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</si>
  <si>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</si>
  <si>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</si>
  <si>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</si>
  <si>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</si>
  <si>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</si>
  <si>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</si>
  <si>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</si>
  <si>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</si>
  <si>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</si>
  <si>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</si>
  <si>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</si>
  <si>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</si>
  <si>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</si>
  <si>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</si>
  <si>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</si>
  <si>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</si>
  <si>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</si>
  <si>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</si>
  <si>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</si>
  <si>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</si>
  <si>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</si>
  <si>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</si>
  <si>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</si>
  <si>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</si>
  <si>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</si>
  <si>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</si>
  <si>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</si>
  <si>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</si>
  <si>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</si>
  <si>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</si>
  <si>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</si>
  <si>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</si>
  <si>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</si>
  <si>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</si>
  <si>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</si>
  <si>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</si>
  <si>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</si>
  <si>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</si>
  <si>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</si>
  <si>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</si>
  <si>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</si>
  <si>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</si>
  <si>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</si>
  <si>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</si>
  <si>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</si>
  <si>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</si>
  <si>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</si>
  <si>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</si>
  <si>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</si>
  <si>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</si>
  <si>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</si>
  <si>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</si>
  <si>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</si>
  <si>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</si>
  <si>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</si>
  <si>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</si>
  <si>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</si>
  <si>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</si>
  <si>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</si>
  <si>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</si>
  <si>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</si>
  <si>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</si>
  <si>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</si>
  <si>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</si>
  <si>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</si>
  <si>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</si>
  <si>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</si>
  <si>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</si>
  <si>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</si>
  <si>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</si>
  <si>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</si>
  <si>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</si>
  <si>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</si>
  <si>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</si>
  <si>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</si>
  <si>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</si>
  <si>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</si>
  <si>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</si>
  <si>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</si>
  <si>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</si>
  <si>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</si>
  <si>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</si>
  <si>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</si>
  <si>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</si>
  <si>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</si>
  <si>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</si>
  <si>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</si>
  <si>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</si>
  <si>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</si>
  <si>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</si>
  <si>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</si>
  <si>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</si>
  <si>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</si>
  <si>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</si>
  <si>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</si>
  <si>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</si>
  <si>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</si>
  <si>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</si>
  <si>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</si>
  <si>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</si>
  <si>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</si>
  <si>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</si>
  <si>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</si>
  <si>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</si>
  <si>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</si>
  <si>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</si>
  <si>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</si>
  <si>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</si>
  <si>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</si>
  <si>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</si>
  <si>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</si>
  <si>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</si>
  <si>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</si>
  <si>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</si>
  <si>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</si>
  <si>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</si>
  <si>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</si>
  <si>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</si>
  <si>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</si>
  <si>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</si>
  <si>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</si>
  <si>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</si>
  <si>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</si>
  <si>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</si>
  <si>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</si>
  <si>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</si>
  <si>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</si>
  <si>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</si>
  <si>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</si>
  <si>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</si>
  <si>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</si>
  <si>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</si>
  <si>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</si>
  <si>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</si>
  <si>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</si>
  <si>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</si>
  <si>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</si>
  <si>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</si>
  <si>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</si>
  <si>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</si>
  <si>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</si>
  <si>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</si>
  <si>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</si>
  <si>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</si>
  <si>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</si>
  <si>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</si>
  <si>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</si>
  <si>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</si>
  <si>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</si>
  <si>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</si>
  <si>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</si>
  <si>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</si>
  <si>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</si>
  <si>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</si>
  <si>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</si>
  <si>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</si>
  <si>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</si>
  <si>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</si>
  <si>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</si>
  <si>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</si>
  <si>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</si>
  <si>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</si>
  <si>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</si>
  <si>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</si>
  <si>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</si>
  <si>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</si>
  <si>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</si>
  <si>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</si>
  <si>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</si>
  <si>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</si>
  <si>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</si>
  <si>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</si>
  <si>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</si>
  <si>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</si>
  <si>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</si>
  <si>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</si>
  <si>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</si>
  <si>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</si>
  <si>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</si>
  <si>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</si>
  <si>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</si>
  <si>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</si>
  <si>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</si>
  <si>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</si>
  <si>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</si>
  <si>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</si>
  <si>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</si>
  <si>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</si>
  <si>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</si>
  <si>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</si>
  <si>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</si>
  <si>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</si>
  <si>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</si>
  <si>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</si>
  <si>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</si>
  <si>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</si>
  <si>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</si>
  <si>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</si>
  <si>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</si>
  <si>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</si>
  <si>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</si>
  <si>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</si>
  <si>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</si>
  <si>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</si>
  <si>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</si>
  <si>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</si>
  <si>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</si>
  <si>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</si>
  <si>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</si>
  <si>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</si>
  <si>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</si>
  <si>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</si>
  <si>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</si>
  <si>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</si>
  <si>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</si>
  <si>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</si>
  <si>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</si>
  <si>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</si>
  <si>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</si>
  <si>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</si>
  <si>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</si>
  <si>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</si>
  <si>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</si>
  <si>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</si>
  <si>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</si>
  <si>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</si>
  <si>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</si>
  <si>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</si>
  <si>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</si>
  <si>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</si>
  <si>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</si>
  <si>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</si>
  <si>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</si>
  <si>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</si>
  <si>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</si>
  <si>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</si>
  <si>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</si>
  <si>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</si>
  <si>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</si>
  <si>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</si>
  <si>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</si>
  <si>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</si>
  <si>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</si>
  <si>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</si>
  <si>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</si>
  <si>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</si>
  <si>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</si>
  <si>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</si>
  <si>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</si>
  <si>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</si>
  <si>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</si>
  <si>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</si>
  <si>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</si>
  <si>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</si>
  <si>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</si>
  <si>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</si>
  <si>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</si>
  <si>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</si>
  <si>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</si>
  <si>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</si>
  <si>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</si>
  <si>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</si>
  <si>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</si>
  <si>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</si>
  <si>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</si>
  <si>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</si>
  <si>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</si>
  <si>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</si>
  <si>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</si>
  <si>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</si>
  <si>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</si>
  <si>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</si>
  <si>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</si>
  <si>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</si>
  <si>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</si>
  <si>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</si>
  <si>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</si>
  <si>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</si>
  <si>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</si>
  <si>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</si>
  <si>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</si>
  <si>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</si>
  <si>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</si>
  <si>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</si>
  <si>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</si>
  <si>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</si>
  <si>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</si>
  <si>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</si>
  <si>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</si>
  <si>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</si>
  <si>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</si>
  <si>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</si>
  <si>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</si>
  <si>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</si>
  <si>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</si>
  <si>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</si>
  <si>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</si>
  <si>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</si>
  <si>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</si>
  <si>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</si>
  <si>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</si>
  <si>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</si>
  <si>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</si>
  <si>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</si>
  <si>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</si>
  <si>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</si>
  <si>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</si>
  <si>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</si>
  <si>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</si>
  <si>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</si>
  <si>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</si>
  <si>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</si>
  <si>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</si>
  <si>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</si>
  <si>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</si>
  <si>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</si>
  <si>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</si>
  <si>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</si>
  <si>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</si>
  <si>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</si>
  <si>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</si>
  <si>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</si>
  <si>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</si>
  <si>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</si>
  <si>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</si>
  <si>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</si>
  <si>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</si>
  <si>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</si>
  <si>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</si>
  <si>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</si>
  <si>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</si>
  <si>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</si>
  <si>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</si>
  <si>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</si>
  <si>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</si>
  <si>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</si>
  <si>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</si>
  <si>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</si>
  <si>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</si>
  <si>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</si>
  <si>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</si>
  <si>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</si>
  <si>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</si>
  <si>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</si>
  <si>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</si>
  <si>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</si>
  <si>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</si>
  <si>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</si>
  <si>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</si>
  <si>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</si>
  <si>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</si>
  <si>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</si>
  <si>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</si>
  <si>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</si>
  <si>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</si>
  <si>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</si>
  <si>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</si>
  <si>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</si>
  <si>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</si>
  <si>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</si>
  <si>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</si>
  <si>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</si>
  <si>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</si>
  <si>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</si>
  <si>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</si>
  <si>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</si>
  <si>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</si>
  <si>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</si>
  <si>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</si>
  <si>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</si>
  <si>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</si>
  <si>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</si>
  <si>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</si>
  <si>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</si>
  <si>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</si>
  <si>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</si>
  <si>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</si>
  <si>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</si>
  <si>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</si>
  <si>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</si>
  <si>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</si>
  <si>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</si>
  <si>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</si>
  <si>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</si>
  <si>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</si>
  <si>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</si>
  <si>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</si>
  <si>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</si>
  <si>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</si>
  <si>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</si>
  <si>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</si>
  <si>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</si>
  <si>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</si>
  <si>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</si>
  <si>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</si>
  <si>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</si>
  <si>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</si>
  <si>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</si>
  <si>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</si>
  <si>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</si>
  <si>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</si>
  <si>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</si>
  <si>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</si>
  <si>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</si>
  <si>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</si>
  <si>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</si>
  <si>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</si>
  <si>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</si>
  <si>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</si>
  <si>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</si>
  <si>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</si>
  <si>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</si>
  <si>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</si>
  <si>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</si>
  <si>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</si>
  <si>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</si>
  <si>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</si>
  <si>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</si>
  <si>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</si>
  <si>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</si>
  <si>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</si>
  <si>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</si>
  <si>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</si>
  <si>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</si>
  <si>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</si>
  <si>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</si>
  <si>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</si>
  <si>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</si>
  <si>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</si>
  <si>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</si>
  <si>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</si>
  <si>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</si>
  <si>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</si>
  <si>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</si>
  <si>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</si>
  <si>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</si>
  <si>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</si>
  <si>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</si>
  <si>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</si>
  <si>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</si>
  <si>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</si>
  <si>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</si>
  <si>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</si>
  <si>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</si>
  <si>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</si>
  <si>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</si>
  <si>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</si>
  <si>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</si>
  <si>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</si>
  <si>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</si>
  <si>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</si>
  <si>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</si>
  <si>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</si>
  <si>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</si>
  <si>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</si>
  <si>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</si>
  <si>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</si>
  <si>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</si>
  <si>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</si>
  <si>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</si>
  <si>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</si>
  <si>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</si>
  <si>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</si>
  <si>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</si>
  <si>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</si>
  <si>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</si>
  <si>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</si>
  <si>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</si>
  <si>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</si>
  <si>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</si>
  <si>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</si>
  <si>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</si>
  <si>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</si>
  <si>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</si>
  <si>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</si>
  <si>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</si>
  <si>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</si>
  <si>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</si>
  <si>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</si>
  <si>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</si>
  <si>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</si>
  <si>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</si>
  <si>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</si>
  <si>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</si>
  <si>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</si>
  <si>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</si>
  <si>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</si>
  <si>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</si>
  <si>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</si>
  <si>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</si>
  <si>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</si>
  <si>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</si>
  <si>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</si>
  <si>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</si>
  <si>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</si>
  <si>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</si>
  <si>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</si>
  <si>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</si>
  <si>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</si>
  <si>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</si>
  <si>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</si>
  <si>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</si>
  <si>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</si>
  <si>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</si>
  <si>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</si>
  <si>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</si>
  <si>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</si>
  <si>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</si>
  <si>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</si>
  <si>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</si>
  <si>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</si>
  <si>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</si>
  <si>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</si>
  <si>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</si>
  <si>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</si>
  <si>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</si>
  <si>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</si>
  <si>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</si>
  <si>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</si>
  <si>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</si>
  <si>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</si>
  <si>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</si>
  <si>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</si>
  <si>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</si>
  <si>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</si>
  <si>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</si>
  <si>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</si>
  <si>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</si>
  <si>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</si>
  <si>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</si>
  <si>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</si>
  <si>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</si>
  <si>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</si>
  <si>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</si>
  <si>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</si>
  <si>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</si>
  <si>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</si>
  <si>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</si>
  <si>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</si>
  <si>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</si>
  <si>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</si>
  <si>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</si>
  <si>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</si>
  <si>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</si>
  <si>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</si>
  <si>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</si>
  <si>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</si>
  <si>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</si>
  <si>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</si>
  <si>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</si>
  <si>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</si>
  <si>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</si>
  <si>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</si>
  <si>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</si>
  <si>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</si>
  <si>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</si>
  <si>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</si>
  <si>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</si>
  <si>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</si>
  <si>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</si>
  <si>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</si>
  <si>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</si>
  <si>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</si>
  <si>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</si>
  <si>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</si>
  <si>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</si>
  <si>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</si>
  <si>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</si>
  <si>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</si>
  <si>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</si>
  <si>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</si>
  <si>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</si>
  <si>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</si>
  <si>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</si>
  <si>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</si>
  <si>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</si>
  <si>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</si>
  <si>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</si>
  <si>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</si>
  <si>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</si>
  <si>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</si>
  <si>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</si>
  <si>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</si>
  <si>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</si>
  <si>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</si>
  <si>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</si>
  <si>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</si>
  <si>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</si>
  <si>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</si>
  <si>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</si>
  <si>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</si>
  <si>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</si>
  <si>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</si>
  <si>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</si>
  <si>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</si>
  <si>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</si>
  <si>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</si>
  <si>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</si>
  <si>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</si>
  <si>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</si>
  <si>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</si>
  <si>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</si>
  <si>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</si>
  <si>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</si>
  <si>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</si>
  <si>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</si>
  <si>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</si>
  <si>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</si>
  <si>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</si>
  <si>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</si>
  <si>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</si>
  <si>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</si>
  <si>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</si>
  <si>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</si>
  <si>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</si>
  <si>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</si>
  <si>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</si>
  <si>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</si>
  <si>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</si>
  <si>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</si>
  <si>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</si>
  <si>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</si>
  <si>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</si>
  <si>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</si>
  <si>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</si>
  <si>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</si>
  <si>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</si>
  <si>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</si>
  <si>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</si>
  <si>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</si>
  <si>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</si>
  <si>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</si>
  <si>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</si>
  <si>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</si>
  <si>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</si>
  <si>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</si>
  <si>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</si>
  <si>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</si>
  <si>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</si>
  <si>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</si>
  <si>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</si>
  <si>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</si>
  <si>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</si>
  <si>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</si>
  <si>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</si>
  <si>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</si>
  <si>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</si>
  <si>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</si>
  <si>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</si>
  <si>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</si>
  <si>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</si>
  <si>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</si>
  <si>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</si>
  <si>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</si>
  <si>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</si>
  <si>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</si>
  <si>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</si>
  <si>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</si>
  <si>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</si>
  <si>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</si>
  <si>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</si>
  <si>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</si>
  <si>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</si>
  <si>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</si>
  <si>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</si>
  <si>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</si>
  <si>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</si>
  <si>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</si>
  <si>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</si>
  <si>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</si>
  <si>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</si>
  <si>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</si>
  <si>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</si>
  <si>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</si>
  <si>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</si>
  <si>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</si>
  <si>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</si>
  <si>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</si>
  <si>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</si>
  <si>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</si>
  <si>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</si>
  <si>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</si>
  <si>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</si>
  <si>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</si>
  <si>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</si>
  <si>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</si>
  <si>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</si>
  <si>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</si>
  <si>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</si>
  <si>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</si>
  <si>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</si>
  <si>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</si>
  <si>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</si>
  <si>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</si>
  <si>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</si>
  <si>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</si>
  <si>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</si>
  <si>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</si>
  <si>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</si>
  <si>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</si>
  <si>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</si>
  <si>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</si>
  <si>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</si>
  <si>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</si>
  <si>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</si>
  <si>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</si>
  <si>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</si>
  <si>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</si>
  <si>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</si>
  <si>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</si>
  <si>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</si>
  <si>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</si>
  <si>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</si>
  <si>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</si>
  <si>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</si>
  <si>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</si>
  <si>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</si>
  <si>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</si>
  <si>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</si>
  <si>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</si>
  <si>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</si>
  <si>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</si>
  <si>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</si>
  <si>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</si>
  <si>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</si>
  <si>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</si>
  <si>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</si>
  <si>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</si>
  <si>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</si>
  <si>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</si>
  <si>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</si>
  <si>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</si>
  <si>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</si>
  <si>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</si>
  <si>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</si>
  <si>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</si>
  <si>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</si>
  <si>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</si>
  <si>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</si>
  <si>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</si>
  <si>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</si>
  <si>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</si>
  <si>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</si>
  <si>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</si>
  <si>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</si>
  <si>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</si>
  <si>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</si>
  <si>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</si>
  <si>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</si>
  <si>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</si>
  <si>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</si>
  <si>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</si>
  <si>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</si>
  <si>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</si>
  <si>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</si>
  <si>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</si>
  <si>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</si>
  <si>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</si>
  <si>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</si>
  <si>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</si>
  <si>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</si>
  <si>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</si>
  <si>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</si>
  <si>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</si>
  <si>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</si>
  <si>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</si>
  <si>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</si>
  <si>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</si>
  <si>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</si>
  <si>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</si>
  <si>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</si>
  <si>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</si>
  <si>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</si>
  <si>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</si>
  <si>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</si>
  <si>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</si>
  <si>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</si>
  <si>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</si>
  <si>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</si>
  <si>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</si>
  <si>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</si>
  <si>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</si>
  <si>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</si>
  <si>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</si>
  <si>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</si>
  <si>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</si>
  <si>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</si>
  <si>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</si>
  <si>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</si>
  <si>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</si>
  <si>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</si>
  <si>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</si>
  <si>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</si>
  <si>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</si>
  <si>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</si>
  <si>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</si>
  <si>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</si>
  <si>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</si>
  <si>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</si>
  <si>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</si>
  <si>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</si>
  <si>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</si>
  <si>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</si>
  <si>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</si>
  <si>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</si>
  <si>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</si>
  <si>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</si>
  <si>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</si>
  <si>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</si>
  <si>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</si>
  <si>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</si>
  <si>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</si>
  <si>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</si>
  <si>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</si>
  <si>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</si>
  <si>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</si>
  <si>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</si>
  <si>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</si>
  <si>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</si>
  <si>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</si>
  <si>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</si>
  <si>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</si>
  <si>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</si>
  <si>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</si>
  <si>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</si>
  <si>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</si>
  <si>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</si>
  <si>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</si>
  <si>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</si>
  <si>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</si>
  <si>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</si>
  <si>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</si>
  <si>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</si>
  <si>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</si>
  <si>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</si>
  <si>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</si>
  <si>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</si>
  <si>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</si>
  <si>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</si>
  <si>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</si>
  <si>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</si>
  <si>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</si>
  <si>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</si>
  <si>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</si>
  <si>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</si>
  <si>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</si>
  <si>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</si>
  <si>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</si>
  <si>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</si>
  <si>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</si>
  <si>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</si>
  <si>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</si>
  <si>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</si>
  <si>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</si>
  <si>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</si>
  <si>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</si>
  <si>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</si>
  <si>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</si>
  <si>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</si>
  <si>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</si>
  <si>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</si>
  <si>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</si>
  <si>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</si>
  <si>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</si>
  <si>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</si>
  <si>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</si>
  <si>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</si>
  <si>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</si>
  <si>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</si>
  <si>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</si>
  <si>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</si>
  <si>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</si>
  <si>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</si>
  <si>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</si>
  <si>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</si>
  <si>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</si>
  <si>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</si>
  <si>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</si>
  <si>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</si>
  <si>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</si>
  <si>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</si>
  <si>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</si>
  <si>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</si>
  <si>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</si>
  <si>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</si>
  <si>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</si>
  <si>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</si>
  <si>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</si>
  <si>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</si>
  <si>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</si>
  <si>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</si>
  <si>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</si>
  <si>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</si>
  <si>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</si>
  <si>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</si>
  <si>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</si>
  <si>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</si>
  <si>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</si>
  <si>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</si>
  <si>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</si>
  <si>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</si>
  <si>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</si>
  <si>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</si>
  <si>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</si>
  <si>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</si>
  <si>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</si>
  <si>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</si>
  <si>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</si>
  <si>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</si>
  <si>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</si>
  <si>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</si>
  <si>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</si>
  <si>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</si>
  <si>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</si>
  <si>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</si>
  <si>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</si>
  <si>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</si>
  <si>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</si>
  <si>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</si>
  <si>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</si>
  <si>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</si>
  <si>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</si>
  <si>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</si>
  <si>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</si>
  <si>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</si>
  <si>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</si>
  <si>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</si>
  <si>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</si>
  <si>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</si>
  <si>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</si>
  <si>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</si>
  <si>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</si>
  <si>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</si>
  <si>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</si>
  <si>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</si>
  <si>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</si>
  <si>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</si>
  <si>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</si>
  <si>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</si>
  <si>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</si>
  <si>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</si>
  <si>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</si>
  <si>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</si>
  <si>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</si>
  <si>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</si>
  <si>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</si>
  <si>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</si>
  <si>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</si>
  <si>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</si>
  <si>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</si>
  <si>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</si>
  <si>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</si>
  <si>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</si>
  <si>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</si>
  <si>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</si>
  <si>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</si>
  <si>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</si>
  <si>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</si>
  <si>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</si>
  <si>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</si>
  <si>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</si>
  <si>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</si>
  <si>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</si>
  <si>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</si>
  <si>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</si>
  <si>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</si>
  <si>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</si>
  <si>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</si>
  <si>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</si>
  <si>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</si>
  <si>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</si>
  <si>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</si>
  <si>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</si>
  <si>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</si>
  <si>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</si>
  <si>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</si>
  <si>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</si>
  <si>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</si>
  <si>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</si>
  <si>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</si>
  <si>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</si>
  <si>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</si>
  <si>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</si>
  <si>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</si>
  <si>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</si>
  <si>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</si>
  <si>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</si>
  <si>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</si>
  <si>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</si>
  <si>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</si>
  <si>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</si>
  <si>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</si>
  <si>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</si>
  <si>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</si>
  <si>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</si>
  <si>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</si>
  <si>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</si>
  <si>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</si>
  <si>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</si>
  <si>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</si>
  <si>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</si>
  <si>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</si>
  <si>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</si>
  <si>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</si>
  <si>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</si>
  <si>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</si>
  <si>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</si>
  <si>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</si>
  <si>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</si>
  <si>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</si>
  <si>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</si>
  <si>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</si>
  <si>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</si>
  <si>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</si>
  <si>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</si>
  <si>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</si>
  <si>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</si>
  <si>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</si>
  <si>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</si>
  <si>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</si>
  <si>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</si>
  <si>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</si>
  <si>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</si>
  <si>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</si>
  <si>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</si>
  <si>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</si>
  <si>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</si>
  <si>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</si>
  <si>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</si>
  <si>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</si>
  <si>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</si>
  <si>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</si>
  <si>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</si>
  <si>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</si>
  <si>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</si>
  <si>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</si>
  <si>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</si>
  <si>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</si>
  <si>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</si>
  <si>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</si>
  <si>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</si>
  <si>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</si>
  <si>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</si>
  <si>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</si>
  <si>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</si>
  <si>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</si>
  <si>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</si>
  <si>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</si>
  <si>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</si>
  <si>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</si>
  <si>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</si>
  <si>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</si>
  <si>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</si>
  <si>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</si>
  <si>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</si>
  <si>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</si>
  <si>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</si>
  <si>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</si>
  <si>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</si>
  <si>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</si>
  <si>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</si>
  <si>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</si>
  <si>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</si>
  <si>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</si>
  <si>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</si>
  <si>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</si>
  <si>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</si>
  <si>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</si>
  <si>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</si>
  <si>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</si>
  <si>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</si>
  <si>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</si>
  <si>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</si>
  <si>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</si>
  <si>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</si>
  <si>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</si>
  <si>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</si>
  <si>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</si>
  <si>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</si>
  <si>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</si>
  <si>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</si>
  <si>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</si>
  <si>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</si>
  <si>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</si>
  <si>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</si>
  <si>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</si>
  <si>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</si>
  <si>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</si>
  <si>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</si>
  <si>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</si>
  <si>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</si>
  <si>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</si>
  <si>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</si>
  <si>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</si>
  <si>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</si>
  <si>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</si>
  <si>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</si>
  <si>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</si>
  <si>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</si>
  <si>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</si>
  <si>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</si>
  <si>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</si>
  <si>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</si>
  <si>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</si>
  <si>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</si>
  <si>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</si>
  <si>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</si>
  <si>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</si>
  <si>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</si>
  <si>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</si>
  <si>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</si>
  <si>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</si>
  <si>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</si>
  <si>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</si>
  <si>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</si>
  <si>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</si>
  <si>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</si>
  <si>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</si>
  <si>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</si>
  <si>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</si>
  <si>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</si>
  <si>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</si>
  <si>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</si>
  <si>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</si>
  <si>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</si>
  <si>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</si>
  <si>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</si>
  <si>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</si>
  <si>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</si>
  <si>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</si>
  <si>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</si>
  <si>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</si>
  <si>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</si>
  <si>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</si>
  <si>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</si>
  <si>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</si>
  <si>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</si>
  <si>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</si>
  <si>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</si>
  <si>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</si>
  <si>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</si>
  <si>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</si>
  <si>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</si>
  <si>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</si>
  <si>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</si>
  <si>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</si>
  <si>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</si>
  <si>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</si>
  <si>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</si>
  <si>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</si>
  <si>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</si>
  <si>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</si>
  <si>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</si>
  <si>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</si>
  <si>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</si>
  <si>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</si>
  <si>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</si>
  <si>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</si>
  <si>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</si>
  <si>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</si>
  <si>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</si>
  <si>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</si>
  <si>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</si>
  <si>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</si>
  <si>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</si>
  <si>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</si>
  <si>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</si>
  <si>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</si>
  <si>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</si>
  <si>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</si>
  <si>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</si>
  <si>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</si>
  <si>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</si>
  <si>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</si>
  <si>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</si>
  <si>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</si>
  <si>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</si>
  <si>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</si>
  <si>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</si>
  <si>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</si>
  <si>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</si>
  <si>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</si>
  <si>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</si>
  <si>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</si>
  <si>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</si>
  <si>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</si>
  <si>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</si>
  <si>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</si>
  <si>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</si>
  <si>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</si>
  <si>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</si>
  <si>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</si>
  <si>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</si>
  <si>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</si>
  <si>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</si>
  <si>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</si>
  <si>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</si>
  <si>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</si>
  <si>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</si>
  <si>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</si>
  <si>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</si>
  <si>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</si>
  <si>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</si>
  <si>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</si>
  <si>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</si>
  <si>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</si>
  <si>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</si>
  <si>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</si>
  <si>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</si>
  <si>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</si>
  <si>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</si>
  <si>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</si>
  <si>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</si>
  <si>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</si>
  <si>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</si>
  <si>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</si>
  <si>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</si>
  <si>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</si>
  <si>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</si>
  <si>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</si>
  <si>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</si>
  <si>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</si>
  <si>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</si>
  <si>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</si>
  <si>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</si>
  <si>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</si>
  <si>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</si>
  <si>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</si>
  <si>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</si>
  <si>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</si>
  <si>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</si>
  <si>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</si>
  <si>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</si>
  <si>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</si>
  <si>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</si>
  <si>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</si>
  <si>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</si>
  <si>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</si>
  <si>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</si>
  <si>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</si>
  <si>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</si>
  <si>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</si>
  <si>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</si>
  <si>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</si>
  <si>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</si>
  <si>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</si>
  <si>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</si>
  <si>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</si>
  <si>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</si>
  <si>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</si>
  <si>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</si>
  <si>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</si>
  <si>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</si>
  <si>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</si>
  <si>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</si>
  <si>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</si>
  <si>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</si>
  <si>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</si>
  <si>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</si>
  <si>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</si>
  <si>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</si>
  <si>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</si>
  <si>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</si>
  <si>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</si>
  <si>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</si>
  <si>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</si>
  <si>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</si>
  <si>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</si>
  <si>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</si>
  <si>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</si>
  <si>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</si>
  <si>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</si>
  <si>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</si>
  <si>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</si>
  <si>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</si>
  <si>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</si>
  <si>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</si>
  <si>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</si>
  <si>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</si>
  <si>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</si>
  <si>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</si>
  <si>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</si>
  <si>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</si>
  <si>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</si>
  <si>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</si>
  <si>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</si>
  <si>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</si>
  <si>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</si>
  <si>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</si>
  <si>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</si>
  <si>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</si>
  <si>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</si>
  <si>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</si>
  <si>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</si>
  <si>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</si>
  <si>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</si>
  <si>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</si>
  <si>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</si>
  <si>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</si>
  <si>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</si>
  <si>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</si>
  <si>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</si>
  <si>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NBF GTM 1678</t>
  </si>
  <si>
    <t>Sprinter Sydeuropa Smart Bonus</t>
  </si>
  <si>
    <t>A262</t>
  </si>
  <si>
    <t>SE0005466265</t>
  </si>
  <si>
    <t>PSI Index</t>
  </si>
  <si>
    <t>IBEX Index</t>
  </si>
  <si>
    <t>CAC40 Index</t>
  </si>
  <si>
    <t>FTSEMIB Index</t>
  </si>
  <si>
    <t>NBF_GTM_1678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</si>
</sst>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G19" sqref="G19"/>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5703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606</v>
      </c>
      <c r="D2" s="64" t="s">
        <v>481</v>
      </c>
      <c r="E2" s="65">
        <v>10000</v>
      </c>
      <c r="F2" s="65" t="s">
        <v>35</v>
      </c>
      <c r="G2" s="64" t="s">
        <v>288</v>
      </c>
      <c r="H2" s="3">
        <v>41627</v>
      </c>
      <c r="I2" s="230" t="str">
        <f ca="1">IF(C2="-","",VLOOKUP(C2,BondIssuerTable,2,0))</f>
        <v>NORF</v>
      </c>
      <c r="J2" s="230" t="str">
        <f ca="1">IF(D2="-","",VLOOKUP(D2,BondIssuingAgentsTable,2,0))</f>
        <v>GTM</v>
      </c>
      <c r="K2" s="95" t="str">
        <f ca="1">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1415</v>
      </c>
      <c r="B7" s="64" t="s">
        <v>1416</v>
      </c>
      <c r="C7" s="64" t="s">
        <v>1417</v>
      </c>
      <c r="D7" s="64" t="s">
        <v>1418</v>
      </c>
      <c r="E7" s="69">
        <v>100</v>
      </c>
      <c r="F7" s="65">
        <v>50050000</v>
      </c>
      <c r="G7" s="3">
        <v>41627</v>
      </c>
      <c r="H7" s="70">
        <v>42905</v>
      </c>
      <c r="I7" s="70">
        <f ca="1">+H7-14</f>
        <v>42891</v>
      </c>
      <c r="J7" s="95" t="s">
        <v>1423</v>
      </c>
      <c r="K7" s="104" t="s">
        <v>1419</v>
      </c>
      <c r="L7" s="71">
        <v>25</v>
      </c>
      <c r="M7" s="104" t="s">
        <v>1420</v>
      </c>
      <c r="N7" s="71">
        <v>25</v>
      </c>
      <c r="O7" s="104" t="s">
        <v>1421</v>
      </c>
      <c r="P7" s="71">
        <v>25</v>
      </c>
      <c r="Q7" s="104" t="s">
        <v>1422</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2013-12-18T09:58:21Z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