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 windowWidth="25440" windowHeight="1137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<sst xmlns="http://schemas.openxmlformats.org/spreadsheetml/2006/main" count="2484" uniqueCount="1420">
  <si>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</si>
  <si>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</si>
  <si>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</si>
  <si>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</si>
  <si>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</si>
  <si>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</si>
  <si>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</si>
  <si>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</si>
  <si>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</si>
  <si>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</si>
  <si>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</si>
  <si>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</si>
  <si>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</si>
  <si>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</si>
  <si>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</si>
  <si>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</si>
  <si>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</si>
  <si>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</si>
  <si>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</si>
  <si>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</si>
  <si>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</si>
  <si>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</si>
  <si>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</si>
  <si>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</si>
  <si>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</si>
  <si>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</si>
  <si>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</si>
  <si>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</si>
  <si>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</si>
  <si>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</si>
  <si>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</si>
  <si>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</si>
  <si>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</si>
  <si>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</si>
  <si>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</si>
  <si>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</si>
  <si>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</si>
  <si>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</si>
  <si>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</si>
  <si>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</si>
  <si>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</si>
  <si>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</si>
  <si>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</si>
  <si>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</si>
  <si>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</si>
  <si>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</si>
  <si>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</si>
  <si>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</si>
  <si>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</si>
  <si>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</si>
  <si>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</si>
  <si>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</si>
  <si>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</si>
  <si>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</si>
  <si>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</si>
  <si>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</si>
  <si>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</si>
  <si>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</si>
  <si>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</si>
  <si>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</si>
  <si>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</si>
  <si>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</si>
  <si>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</si>
  <si>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</si>
  <si>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</si>
  <si>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</si>
  <si>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</si>
  <si>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</si>
  <si>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</si>
  <si>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</si>
  <si>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</si>
  <si>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</si>
  <si>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</si>
  <si>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</si>
  <si>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</si>
  <si>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</si>
  <si>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</si>
  <si>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</si>
  <si>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</si>
  <si>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</si>
  <si>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</si>
  <si>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</si>
  <si>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</si>
  <si>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</si>
  <si>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</si>
  <si>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</si>
  <si>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</si>
  <si>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</si>
  <si>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</si>
  <si>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</si>
  <si>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</si>
  <si>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</si>
  <si>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</si>
  <si>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</si>
  <si>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</si>
  <si>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</si>
  <si>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</si>
  <si>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</si>
  <si>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</si>
  <si>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</si>
  <si>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</si>
  <si>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</si>
  <si>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</si>
  <si>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</si>
  <si>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</si>
  <si>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</si>
  <si>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</si>
  <si>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</si>
  <si>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</si>
  <si>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</si>
  <si>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</si>
  <si>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</si>
  <si>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</si>
  <si>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</si>
  <si>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</si>
  <si>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</si>
  <si>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</si>
  <si>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</si>
  <si>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</si>
  <si>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</si>
  <si>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</si>
  <si>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</si>
  <si>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</si>
  <si>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</si>
  <si>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</si>
  <si>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</si>
  <si>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</si>
  <si>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</si>
  <si>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</si>
  <si>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</si>
  <si>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</si>
  <si>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</si>
  <si>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</si>
  <si>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</si>
  <si>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</si>
  <si>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</si>
  <si>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</si>
  <si>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</si>
  <si>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</si>
  <si>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</si>
  <si>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</si>
  <si>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</si>
  <si>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</si>
  <si>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</si>
  <si>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</si>
  <si>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</si>
  <si>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</si>
  <si>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</si>
  <si>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</si>
  <si>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</si>
  <si>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</si>
  <si>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</si>
  <si>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</si>
  <si>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</si>
  <si>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</si>
  <si>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</si>
  <si>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</si>
  <si>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</si>
  <si>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</si>
  <si>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</si>
  <si>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</si>
  <si>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</si>
  <si>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</si>
  <si>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</si>
  <si>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</si>
  <si>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</si>
  <si>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</si>
  <si>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</si>
  <si>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</si>
  <si>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</si>
  <si>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</si>
  <si>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</si>
  <si>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</si>
  <si>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</si>
  <si>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</si>
  <si>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</si>
  <si>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</si>
  <si>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</si>
  <si>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</si>
  <si>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</si>
  <si>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</si>
  <si>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</si>
  <si>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</si>
  <si>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</si>
  <si>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</si>
  <si>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</si>
  <si>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</si>
  <si>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</si>
  <si>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</si>
  <si>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</si>
  <si>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</si>
  <si>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</si>
  <si>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</si>
  <si>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</si>
  <si>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</si>
  <si>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</si>
  <si>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</si>
  <si>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</si>
  <si>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</si>
  <si>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</si>
  <si>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</si>
  <si>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</si>
  <si>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</si>
  <si>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</si>
  <si>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</si>
  <si>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</si>
  <si>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</si>
  <si>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</si>
  <si>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</si>
  <si>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</si>
  <si>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</si>
  <si>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</si>
  <si>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</si>
  <si>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</si>
  <si>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</si>
  <si>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</si>
  <si>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</si>
  <si>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</si>
  <si>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</si>
  <si>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</si>
  <si>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</si>
  <si>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</si>
  <si>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</si>
  <si>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</si>
  <si>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</si>
  <si>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</si>
  <si>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</si>
  <si>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</si>
  <si>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</si>
  <si>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</si>
  <si>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</si>
  <si>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</si>
  <si>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</si>
  <si>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</si>
  <si>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</si>
  <si>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</si>
  <si>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</si>
  <si>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</si>
  <si>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</si>
  <si>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</si>
  <si>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</si>
  <si>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</si>
  <si>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</si>
  <si>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</si>
  <si>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</si>
  <si>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</si>
  <si>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</si>
  <si>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</si>
  <si>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</si>
  <si>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</si>
  <si>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</si>
  <si>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</si>
  <si>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</si>
  <si>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</si>
  <si>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</si>
  <si>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</si>
  <si>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</si>
  <si>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</si>
  <si>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</si>
  <si>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</si>
  <si>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</si>
  <si>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</si>
  <si>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</si>
  <si>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</si>
  <si>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</si>
  <si>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</si>
  <si>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</si>
  <si>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</si>
  <si>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</si>
  <si>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</si>
  <si>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</si>
  <si>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</si>
  <si>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</si>
  <si>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</si>
  <si>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</si>
  <si>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</si>
  <si>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</si>
  <si>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</si>
  <si>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</si>
  <si>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</si>
  <si>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</si>
  <si>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</si>
  <si>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</si>
  <si>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</si>
  <si>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</si>
  <si>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</si>
  <si>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</si>
  <si>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</si>
  <si>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</si>
  <si>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</si>
  <si>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</si>
  <si>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</si>
  <si>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</si>
  <si>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</si>
  <si>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</si>
  <si>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</si>
  <si>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</si>
  <si>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</si>
  <si>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</si>
  <si>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</si>
  <si>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</si>
  <si>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</si>
  <si>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</si>
  <si>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</si>
  <si>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</si>
  <si>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</si>
  <si>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</si>
  <si>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</si>
  <si>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</si>
  <si>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</si>
  <si>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</si>
  <si>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</si>
  <si>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</si>
  <si>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</si>
  <si>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</si>
  <si>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</si>
  <si>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</si>
  <si>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</si>
  <si>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</si>
  <si>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</si>
  <si>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</si>
  <si>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</si>
  <si>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</si>
  <si>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</si>
  <si>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</si>
  <si>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</si>
  <si>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</si>
  <si>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</si>
  <si>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</si>
  <si>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</si>
  <si>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</si>
  <si>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</si>
  <si>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</si>
  <si>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</si>
  <si>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</si>
  <si>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</si>
  <si>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</si>
  <si>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</si>
  <si>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</si>
  <si>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</si>
  <si>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</si>
  <si>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</si>
  <si>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</si>
  <si>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</si>
  <si>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</si>
  <si>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</si>
  <si>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</si>
  <si>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</si>
  <si>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</si>
  <si>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</si>
  <si>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</si>
  <si>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</si>
  <si>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</si>
  <si>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</si>
  <si>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</si>
  <si>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</si>
  <si>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</si>
  <si>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</si>
  <si>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</si>
  <si>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</si>
  <si>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</si>
  <si>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</si>
  <si>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</si>
  <si>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</si>
  <si>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</si>
  <si>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</si>
  <si>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</si>
  <si>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</si>
  <si>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</si>
  <si>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</si>
  <si>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</si>
  <si>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</si>
  <si>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</si>
  <si>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</si>
  <si>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</si>
  <si>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</si>
  <si>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</si>
  <si>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</si>
  <si>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</si>
  <si>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</si>
  <si>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</si>
  <si>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</si>
  <si>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</si>
  <si>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</si>
  <si>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</si>
  <si>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</si>
  <si>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</si>
  <si>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</si>
  <si>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</si>
  <si>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</si>
  <si>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</si>
  <si>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</si>
  <si>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</si>
  <si>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</si>
  <si>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</si>
  <si>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</si>
  <si>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</si>
  <si>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</si>
  <si>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</si>
  <si>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</si>
  <si>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</si>
  <si>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</si>
  <si>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</si>
  <si>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</si>
  <si>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</si>
  <si>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</si>
  <si>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</si>
  <si>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</si>
  <si>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</si>
  <si>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</si>
  <si>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</si>
  <si>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</si>
  <si>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</si>
  <si>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</si>
  <si>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</si>
  <si>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</si>
  <si>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</si>
  <si>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</si>
  <si>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</si>
  <si>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</si>
  <si>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</si>
  <si>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</si>
  <si>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</si>
  <si>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</si>
  <si>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</si>
  <si>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</si>
  <si>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</si>
  <si>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</si>
  <si>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</si>
  <si>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</si>
  <si>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</si>
  <si>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</si>
  <si>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</si>
  <si>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</si>
  <si>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</si>
  <si>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</si>
  <si>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</si>
  <si>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</si>
  <si>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</si>
  <si>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</si>
  <si>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</si>
  <si>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</si>
  <si>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</si>
  <si>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</si>
  <si>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</si>
  <si>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</si>
  <si>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</si>
  <si>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</si>
  <si>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</si>
  <si>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</si>
  <si>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</si>
  <si>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</si>
  <si>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</si>
  <si>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</si>
  <si>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</si>
  <si>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</si>
  <si>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</si>
  <si>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</si>
  <si>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</si>
  <si>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</si>
  <si>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</si>
  <si>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</si>
  <si>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</si>
  <si>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</si>
  <si>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</si>
  <si>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</si>
  <si>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</si>
  <si>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</si>
  <si>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</si>
  <si>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</si>
  <si>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</si>
  <si>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</si>
  <si>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</si>
  <si>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</si>
  <si>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</si>
  <si>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</si>
  <si>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</si>
  <si>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</si>
  <si>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</si>
  <si>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</si>
  <si>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</si>
  <si>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</si>
  <si>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</si>
  <si>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</si>
  <si>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</si>
  <si>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</si>
  <si>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</si>
  <si>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</si>
  <si>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</si>
  <si>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</si>
  <si>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</si>
  <si>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</si>
  <si>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</si>
  <si>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</si>
  <si>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</si>
  <si>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</si>
  <si>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</si>
  <si>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</si>
  <si>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</si>
  <si>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</si>
  <si>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</si>
  <si>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</si>
  <si>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</si>
  <si>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</si>
  <si>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</si>
  <si>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</si>
  <si>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</si>
  <si>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</si>
  <si>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</si>
  <si>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</si>
  <si>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</si>
  <si>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</si>
  <si>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</si>
  <si>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</si>
  <si>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</si>
  <si>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</si>
  <si>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</si>
  <si>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</si>
  <si>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</si>
  <si>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</si>
  <si>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</si>
  <si>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</si>
  <si>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</si>
  <si>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</si>
  <si>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</si>
  <si>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</si>
  <si>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</si>
  <si>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</si>
  <si>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</si>
  <si>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</si>
  <si>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</si>
  <si>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</si>
  <si>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</si>
  <si>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</si>
  <si>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</si>
  <si>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</si>
  <si>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</si>
  <si>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</si>
  <si>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</si>
  <si>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</si>
  <si>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</si>
  <si>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</si>
  <si>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</si>
  <si>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</si>
  <si>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</si>
  <si>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</si>
  <si>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</si>
  <si>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</si>
  <si>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</si>
  <si>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</si>
  <si>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</si>
  <si>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</si>
  <si>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</si>
  <si>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</si>
  <si>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</si>
  <si>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</si>
  <si>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</si>
  <si>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</si>
  <si>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</si>
  <si>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</si>
  <si>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</si>
  <si>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</si>
  <si>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</si>
  <si>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</si>
  <si>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</si>
  <si>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</si>
  <si>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</si>
  <si>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</si>
  <si>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</si>
  <si>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</si>
  <si>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</si>
  <si>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</si>
  <si>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</si>
  <si>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</si>
  <si>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</si>
  <si>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</si>
  <si>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</si>
  <si>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</si>
  <si>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</si>
  <si>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</si>
  <si>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</si>
  <si>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</si>
  <si>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</si>
  <si>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</si>
  <si>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</si>
  <si>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</si>
  <si>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</si>
  <si>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</si>
  <si>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</si>
  <si>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</si>
  <si>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</si>
  <si>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</si>
  <si>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</si>
  <si>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</si>
  <si>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</si>
  <si>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</si>
  <si>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</si>
  <si>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</si>
  <si>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</si>
  <si>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</si>
  <si>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</si>
  <si>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</si>
  <si>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</si>
  <si>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</si>
  <si>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</si>
  <si>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</si>
  <si>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</si>
  <si>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</si>
  <si>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</si>
  <si>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</si>
  <si>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</si>
  <si>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</si>
  <si>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</si>
  <si>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</si>
  <si>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</si>
  <si>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</si>
  <si>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</si>
  <si>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</si>
  <si>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</si>
  <si>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</si>
  <si>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</si>
  <si>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</si>
  <si>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</si>
  <si>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</si>
  <si>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</si>
  <si>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</si>
  <si>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</si>
  <si>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</si>
  <si>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</si>
  <si>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</si>
  <si>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</si>
  <si>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</si>
  <si>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</si>
  <si>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</si>
  <si>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</si>
  <si>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</si>
  <si>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</si>
  <si>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</si>
  <si>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</si>
  <si>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</si>
  <si>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</si>
  <si>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</si>
  <si>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</si>
  <si>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</si>
  <si>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</si>
  <si>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</si>
  <si>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</si>
  <si>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</si>
  <si>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</si>
  <si>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</si>
  <si>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</si>
  <si>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</si>
  <si>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</si>
  <si>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</si>
  <si>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</si>
  <si>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</si>
  <si>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</si>
  <si>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</si>
  <si>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</si>
  <si>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</si>
  <si>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</si>
  <si>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</si>
  <si>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</si>
  <si>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</si>
  <si>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</si>
  <si>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</si>
  <si>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</si>
  <si>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</si>
  <si>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</si>
  <si>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</si>
  <si>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</si>
  <si>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</si>
  <si>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</si>
  <si>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</si>
  <si>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</si>
  <si>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</si>
  <si>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</si>
  <si>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</si>
  <si>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</si>
  <si>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</si>
  <si>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</si>
  <si>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</si>
  <si>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</si>
  <si>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</si>
  <si>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</si>
  <si>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</si>
  <si>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</si>
  <si>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</si>
  <si>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</si>
  <si>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</si>
  <si>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</si>
  <si>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</si>
  <si>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</si>
  <si>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</si>
  <si>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</si>
  <si>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</si>
  <si>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</si>
  <si>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</si>
  <si>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</si>
  <si>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</si>
  <si>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</si>
  <si>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</si>
  <si>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</si>
  <si>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</si>
  <si>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</si>
  <si>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</si>
  <si>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</si>
  <si>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</si>
  <si>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</si>
  <si>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</si>
  <si>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</si>
  <si>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</si>
  <si>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</si>
  <si>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</si>
  <si>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</si>
  <si>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</si>
  <si>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</si>
  <si>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</si>
  <si>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</si>
  <si>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</si>
  <si>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</si>
  <si>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</si>
  <si>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</si>
  <si>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</si>
  <si>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</si>
  <si>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</si>
  <si>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</si>
  <si>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</si>
  <si>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</si>
  <si>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</si>
  <si>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</si>
  <si>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</si>
  <si>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</si>
  <si>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</si>
  <si>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</si>
  <si>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</si>
  <si>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</si>
  <si>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</si>
  <si>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</si>
  <si>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</si>
  <si>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</si>
  <si>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</si>
  <si>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</si>
  <si>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</si>
  <si>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</si>
  <si>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</si>
  <si>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</si>
  <si>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</si>
  <si>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</si>
  <si>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</si>
  <si>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</si>
  <si>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</si>
  <si>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</si>
  <si>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</si>
  <si>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</si>
  <si>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</si>
  <si>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</si>
  <si>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</si>
  <si>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</si>
  <si>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</si>
  <si>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</si>
  <si>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</si>
  <si>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</si>
  <si>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</si>
  <si>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</si>
  <si>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</si>
  <si>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</si>
  <si>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</si>
  <si>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</si>
  <si>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</si>
  <si>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</si>
  <si>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</si>
  <si>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</si>
  <si>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</si>
  <si>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</si>
  <si>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</si>
  <si>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</si>
  <si>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</si>
  <si>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</si>
  <si>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</si>
  <si>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</si>
  <si>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</si>
  <si>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</si>
  <si>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</si>
  <si>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</si>
  <si>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</si>
  <si>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</si>
  <si>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</si>
  <si>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</si>
  <si>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</si>
  <si>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</si>
  <si>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</si>
  <si>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</si>
  <si>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</si>
  <si>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</si>
  <si>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</si>
  <si>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</si>
  <si>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</si>
  <si>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</si>
  <si>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</si>
  <si>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</si>
  <si>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</si>
  <si>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</si>
  <si>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</si>
  <si>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</si>
  <si>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</si>
  <si>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</si>
  <si>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</si>
  <si>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</si>
  <si>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</si>
  <si>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</si>
  <si>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</si>
  <si>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</si>
  <si>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</si>
  <si>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</si>
  <si>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</si>
  <si>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</si>
  <si>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</si>
  <si>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</si>
  <si>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</si>
  <si>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</si>
  <si>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</si>
  <si>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</si>
  <si>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</si>
  <si>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</si>
  <si>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</si>
  <si>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</si>
  <si>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</si>
  <si>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</si>
  <si>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</si>
  <si>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</si>
  <si>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</si>
  <si>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</si>
  <si>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</si>
  <si>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</si>
  <si>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</si>
  <si>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</si>
  <si>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</si>
  <si>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</si>
  <si>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</si>
  <si>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</si>
  <si>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</si>
  <si>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</si>
  <si>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</si>
  <si>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</si>
  <si>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</si>
  <si>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</si>
  <si>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</si>
  <si>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</si>
  <si>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</si>
  <si>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</si>
  <si>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</si>
  <si>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</si>
  <si>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</si>
  <si>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</si>
  <si>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</si>
  <si>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</si>
  <si>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</si>
  <si>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</si>
  <si>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</si>
  <si>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</si>
  <si>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</si>
  <si>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</si>
  <si>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</si>
  <si>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</si>
  <si>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</si>
  <si>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</si>
  <si>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</si>
  <si>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</si>
  <si>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</si>
  <si>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</si>
  <si>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</si>
  <si>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</si>
  <si>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</si>
  <si>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</si>
  <si>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</si>
  <si>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</si>
  <si>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</si>
  <si>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</si>
  <si>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</si>
  <si>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</si>
  <si>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</si>
  <si>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</si>
  <si>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</si>
  <si>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</si>
  <si>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</si>
  <si>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</si>
  <si>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</si>
  <si>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</si>
  <si>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</si>
  <si>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</si>
  <si>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</si>
  <si>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</si>
  <si>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</si>
  <si>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</si>
  <si>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</si>
  <si>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</si>
  <si>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</si>
  <si>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</si>
  <si>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</si>
  <si>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</si>
  <si>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</si>
  <si>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</si>
  <si>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</si>
  <si>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</si>
  <si>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</si>
  <si>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</si>
  <si>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</si>
  <si>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</si>
  <si>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</si>
  <si>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</si>
  <si>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</si>
  <si>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</si>
  <si>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</si>
  <si>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</si>
  <si>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</si>
  <si>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</si>
  <si>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</si>
  <si>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</si>
  <si>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</si>
  <si>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</si>
  <si>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</si>
  <si>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</si>
  <si>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</si>
  <si>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</si>
  <si>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</si>
  <si>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</si>
  <si>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</si>
  <si>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</si>
  <si>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</si>
  <si>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</si>
  <si>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</si>
  <si>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</si>
  <si>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</si>
  <si>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</si>
  <si>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</si>
  <si>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</si>
  <si>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</si>
  <si>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</si>
  <si>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</si>
  <si>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</si>
  <si>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</si>
  <si>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</si>
  <si>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</si>
  <si>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</si>
  <si>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</si>
  <si>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</si>
  <si>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</si>
  <si>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</si>
  <si>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</si>
  <si>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</si>
  <si>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</si>
  <si>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</si>
  <si>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</si>
  <si>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</si>
  <si>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</si>
  <si>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</si>
  <si>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</si>
  <si>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</si>
  <si>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</si>
  <si>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</si>
  <si>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</si>
  <si>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</si>
  <si>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</si>
  <si>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</si>
  <si>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</si>
  <si>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</si>
  <si>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</si>
  <si>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</si>
  <si>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</si>
  <si>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</si>
  <si>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</si>
  <si>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</si>
  <si>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</si>
  <si>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</si>
  <si>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</si>
  <si>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</si>
  <si>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</si>
  <si>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</si>
  <si>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</si>
  <si>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</si>
  <si>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</si>
  <si>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</si>
  <si>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</si>
  <si>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</si>
  <si>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</si>
  <si>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</si>
  <si>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</si>
  <si>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</si>
  <si>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</si>
  <si>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</si>
  <si>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</si>
  <si>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</si>
  <si>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</si>
  <si>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</si>
  <si>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</si>
  <si>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</si>
  <si>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</si>
  <si>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</si>
  <si>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</si>
  <si>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</si>
  <si>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</si>
  <si>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</si>
  <si>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</si>
  <si>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</si>
  <si>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</si>
  <si>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</si>
  <si>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</si>
  <si>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</si>
  <si>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</si>
  <si>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</si>
  <si>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</si>
  <si>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</si>
  <si>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</si>
  <si>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</si>
  <si>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</si>
  <si>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</si>
  <si>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</si>
  <si>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</si>
  <si>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</si>
  <si>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</si>
  <si>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</si>
  <si>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</si>
  <si>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</si>
  <si>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</si>
  <si>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</si>
  <si>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</si>
  <si>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</si>
  <si>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</si>
  <si>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</si>
  <si>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</si>
  <si>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</si>
  <si>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</si>
  <si>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</si>
  <si>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</si>
  <si>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</si>
  <si>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</si>
  <si>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</si>
  <si>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</si>
  <si>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</si>
  <si>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</si>
  <si>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</si>
  <si>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</si>
  <si>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</si>
  <si>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</si>
  <si>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</si>
  <si>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</si>
  <si>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</si>
  <si>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</si>
  <si>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</si>
  <si>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</si>
  <si>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</si>
  <si>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</si>
  <si>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</si>
  <si>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</si>
  <si>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</si>
  <si>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</si>
  <si>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</si>
  <si>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</si>
  <si>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</si>
  <si>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</si>
  <si>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</si>
  <si>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</si>
  <si>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</si>
  <si>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</si>
  <si>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</si>
  <si>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</si>
  <si>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</si>
  <si>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</si>
  <si>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</si>
  <si>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</si>
  <si>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</si>
  <si>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</si>
  <si>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</si>
  <si>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</si>
  <si>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</si>
  <si>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</si>
  <si>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</si>
  <si>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</si>
  <si>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</si>
  <si>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</si>
  <si>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</si>
  <si>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</si>
  <si>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</si>
  <si>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</si>
  <si>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</si>
  <si>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</si>
  <si>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</si>
  <si>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</si>
  <si>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</si>
  <si>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</si>
  <si>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</si>
  <si>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</si>
  <si>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</si>
  <si>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</si>
  <si>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</si>
  <si>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</si>
  <si>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</si>
  <si>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</si>
  <si>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</si>
  <si>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</si>
  <si>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</si>
  <si>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</si>
  <si>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</si>
  <si>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</si>
  <si>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</si>
  <si>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</si>
  <si>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</si>
  <si>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</si>
  <si>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</si>
  <si>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</si>
  <si>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</si>
  <si>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</si>
  <si>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</si>
  <si>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</si>
  <si>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</si>
  <si>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</si>
  <si>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</si>
  <si>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</si>
  <si>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</si>
  <si>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</si>
  <si>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</si>
  <si>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</si>
  <si>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</si>
  <si>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</si>
  <si>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</si>
  <si>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</si>
  <si>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</si>
  <si>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</si>
  <si>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</si>
  <si>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</si>
  <si>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</si>
  <si>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</si>
  <si>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</si>
  <si>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</si>
  <si>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</si>
  <si>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</si>
  <si>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</si>
  <si>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</si>
  <si>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</si>
  <si>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</si>
  <si>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</si>
  <si>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</si>
  <si>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</si>
  <si>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</si>
  <si>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</si>
  <si>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</si>
  <si>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</si>
  <si>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</si>
  <si>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</si>
  <si>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</si>
  <si>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</si>
  <si>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</si>
  <si>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</si>
  <si>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</si>
  <si>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</si>
  <si>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</si>
  <si>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</si>
  <si>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</si>
  <si>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</si>
  <si>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</si>
  <si>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</si>
  <si>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</si>
  <si>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</si>
  <si>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</si>
  <si>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</si>
  <si>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</si>
  <si>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</si>
  <si>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</si>
  <si>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</si>
  <si>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</si>
  <si>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</si>
  <si>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</si>
  <si>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</si>
  <si>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</si>
  <si>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</si>
  <si>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</si>
  <si>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</si>
  <si>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</si>
  <si>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</si>
  <si>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</si>
  <si>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</si>
  <si>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</si>
  <si>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</si>
  <si>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</si>
  <si>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</si>
  <si>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</si>
  <si>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</si>
  <si>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</si>
  <si>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</si>
  <si>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</si>
  <si>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</si>
  <si>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</si>
  <si>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</si>
  <si>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</si>
  <si>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</si>
  <si>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</si>
  <si>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</si>
  <si>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</si>
  <si>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</si>
  <si>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</si>
  <si>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</si>
  <si>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</si>
  <si>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</si>
  <si>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</si>
  <si>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</si>
  <si>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</si>
  <si>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</si>
  <si>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</si>
  <si>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</si>
  <si>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</si>
  <si>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</si>
  <si>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</si>
  <si>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</si>
  <si>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</si>
  <si>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</si>
  <si>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</si>
  <si>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</si>
  <si>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</si>
  <si>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</si>
  <si>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</si>
  <si>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</si>
  <si>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</si>
  <si>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</si>
  <si>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</si>
  <si>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</si>
  <si>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</si>
  <si>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</si>
  <si>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</si>
  <si>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</si>
  <si>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</si>
  <si>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</si>
  <si>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</si>
  <si>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</si>
  <si>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</si>
  <si>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</si>
  <si>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</si>
  <si>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</si>
  <si>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</si>
  <si>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</si>
  <si>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</si>
  <si>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</si>
  <si>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</si>
  <si>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</si>
  <si>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</si>
  <si>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</si>
  <si>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</si>
  <si>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</si>
  <si>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</si>
  <si>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</si>
  <si>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</si>
  <si>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</si>
  <si>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</si>
  <si>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</si>
  <si>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</si>
  <si>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</si>
  <si>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</si>
  <si>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</si>
  <si>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</si>
  <si>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</si>
  <si>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</si>
  <si>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</si>
  <si>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</si>
  <si>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</si>
  <si>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</si>
  <si>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</si>
  <si>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</si>
  <si>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</si>
  <si>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</si>
  <si>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</si>
  <si>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</si>
  <si>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</si>
  <si>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</si>
  <si>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</si>
  <si>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</si>
  <si>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</si>
  <si>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</si>
  <si>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</si>
  <si>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</si>
  <si>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</si>
  <si>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</si>
  <si>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</si>
  <si>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</si>
  <si>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</si>
  <si>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</si>
  <si>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</si>
  <si>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</si>
  <si>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</si>
  <si>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</si>
  <si>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</si>
  <si>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</si>
  <si>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</si>
  <si>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</si>
  <si>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</si>
  <si>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</si>
  <si>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</si>
  <si>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</si>
  <si>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</si>
  <si>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</si>
  <si>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</si>
  <si>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</si>
  <si>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</si>
  <si>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</si>
  <si>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</si>
  <si>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</si>
  <si>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</si>
  <si>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</si>
  <si>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</si>
  <si>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</si>
  <si>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</si>
  <si>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</si>
  <si>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</si>
  <si>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</si>
  <si>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</si>
  <si>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</si>
  <si>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</si>
  <si>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</si>
  <si>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</si>
  <si>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</si>
  <si>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</si>
  <si>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</si>
  <si>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</si>
  <si>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</si>
  <si>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</si>
  <si>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</si>
  <si>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</si>
  <si>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</si>
  <si>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</si>
  <si>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</si>
  <si>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</si>
  <si>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</si>
  <si>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</si>
  <si>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</si>
  <si>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</si>
  <si>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</si>
  <si>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</si>
  <si>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</si>
  <si>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</si>
  <si>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</si>
  <si>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</si>
  <si>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</si>
  <si>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</si>
  <si>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</si>
  <si>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</si>
  <si>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</si>
  <si>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</si>
  <si>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</si>
  <si>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</si>
  <si>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</si>
  <si>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</si>
  <si>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</si>
  <si>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</si>
  <si>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</si>
  <si>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</si>
  <si>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</si>
  <si>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</si>
  <si>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</si>
  <si>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</si>
  <si>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</si>
  <si>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</si>
  <si>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</si>
  <si>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</si>
  <si>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</si>
  <si>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</si>
  <si>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</si>
  <si>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</si>
  <si>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</si>
  <si>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</si>
  <si>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</si>
  <si>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</si>
  <si>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</si>
  <si>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</si>
  <si>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</si>
  <si>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</si>
  <si>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</si>
  <si>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</si>
  <si>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</si>
  <si>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</si>
  <si>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</si>
  <si>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</si>
  <si>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</si>
  <si>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</si>
  <si>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</si>
  <si>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</si>
  <si>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</si>
  <si>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</si>
  <si>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</si>
  <si>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</si>
  <si>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</si>
  <si>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</si>
  <si>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</si>
  <si>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</si>
  <si>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</si>
  <si>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</si>
  <si>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</si>
  <si>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</si>
  <si>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</si>
  <si>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</si>
  <si>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</si>
  <si>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</si>
  <si>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</si>
  <si>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</si>
  <si>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</si>
  <si>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</si>
  <si>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</si>
  <si>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</si>
  <si>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</si>
  <si>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</si>
  <si>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</si>
  <si>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</si>
  <si>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</si>
  <si>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</si>
  <si>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</si>
  <si>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</si>
  <si>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</si>
  <si>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AMEJVAIH18</t>
  </si>
  <si>
    <t>Amer Sports Corporation</t>
  </si>
  <si>
    <t>SEK 750,000,000 Floating</t>
  </si>
  <si>
    <t>Rate Notes due 2018</t>
  </si>
  <si>
    <t>SE0005498219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</si>
</sst>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0" xfId="0" applyFont="1" applyBorder="1" applyAlignment="1">
      <alignment wrapText="1"/>
    </xf>
    <xf numFmtId="167" fontId="1" fillId="0"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B44" sqref="B4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8.140625" style="55" customWidth="1"/>
    <col min="2" max="2" width="22.425781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19</v>
      </c>
      <c r="B2" s="64" t="s">
        <v>290</v>
      </c>
      <c r="C2" s="64" t="s">
        <v>843</v>
      </c>
      <c r="D2" s="64" t="s">
        <v>489</v>
      </c>
      <c r="E2" s="65" t="s">
        <v>35</v>
      </c>
      <c r="F2" s="64" t="s">
        <v>289</v>
      </c>
      <c r="G2" s="4">
        <v>41631</v>
      </c>
      <c r="H2" s="95" t="str">
        <f>IF(C2="-","",VLOOKUP(C2,CouponBondIssuersTable,2,0))</f>
        <v>AME</v>
      </c>
      <c r="I2" s="95" t="str">
        <f>IF(D2="-","",IFERROR(VLOOKUP(D2,CouponLeadManagersTable,2,0),""))</f>
        <v>NRD</v>
      </c>
      <c r="J2" s="95" t="str">
        <f>IF(D2="-","",IFERROR(VLOOKUP(D2,CouponLeadManagersTable,3,0),""))</f>
        <v>HE</v>
      </c>
      <c r="K2" s="66"/>
      <c r="L2" s="66"/>
      <c r="M2" s="66"/>
      <c r="N2" s="99"/>
      <c r="P2" s="55"/>
    </row>
    <row r="3" spans="1:28" x14ac:dyDescent="0.2">
      <c r="A3" s="66"/>
      <c r="B3" s="66"/>
      <c r="C3" s="66"/>
      <c r="D3" s="238"/>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1415</v>
      </c>
      <c r="B7" s="83" t="s">
        <v>1416</v>
      </c>
      <c r="C7" s="64"/>
      <c r="D7" s="64" t="s">
        <v>1419</v>
      </c>
      <c r="E7" s="65">
        <v>1000000</v>
      </c>
      <c r="F7" s="64" t="s">
        <v>35</v>
      </c>
      <c r="G7" s="64" t="s">
        <v>420</v>
      </c>
      <c r="H7" s="64" t="s">
        <v>1169</v>
      </c>
      <c r="I7" s="84">
        <v>2.2000000000000002</v>
      </c>
      <c r="J7" s="202">
        <v>4</v>
      </c>
      <c r="K7" s="197">
        <v>41676</v>
      </c>
      <c r="L7" s="197">
        <v>43410</v>
      </c>
      <c r="M7" s="197" t="s">
        <v>1166</v>
      </c>
      <c r="N7" s="239" t="s">
        <v>424</v>
      </c>
      <c r="O7" s="65">
        <v>750000000</v>
      </c>
      <c r="P7" s="4">
        <v>41584</v>
      </c>
      <c r="Q7" s="4">
        <v>41584</v>
      </c>
      <c r="R7" s="4">
        <v>43410</v>
      </c>
      <c r="S7" s="4">
        <v>43404</v>
      </c>
      <c r="T7" s="85" t="s">
        <v>1415</v>
      </c>
      <c r="V7" s="79"/>
      <c r="Y7" s="79"/>
      <c r="Z7" s="79"/>
      <c r="AA7" s="79"/>
      <c r="AB7" s="79"/>
    </row>
    <row r="8" spans="1:28" s="66" customFormat="1" x14ac:dyDescent="0.2">
      <c r="A8" s="83"/>
      <c r="B8" s="83" t="s">
        <v>1417</v>
      </c>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t="s">
        <v>1418</v>
      </c>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2013-12-20T08:41:49Z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