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25440" windowHeight="11430"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<sst xmlns="http://schemas.openxmlformats.org/spreadsheetml/2006/main" count="2487" uniqueCount="1421">
  <si>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</si>
  <si>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</si>
  <si>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</si>
  <si>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</si>
  <si>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</si>
  <si>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</si>
  <si>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</si>
  <si>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</si>
  <si>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</si>
  <si>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</si>
  <si>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</si>
  <si>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</si>
  <si>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</si>
  <si>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</si>
  <si>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</si>
  <si>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</si>
  <si>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</si>
  <si>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</si>
  <si>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</si>
  <si>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</si>
  <si>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</si>
  <si>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</si>
  <si>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</si>
  <si>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</si>
  <si>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</si>
  <si>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</si>
  <si>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</si>
  <si>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</si>
  <si>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</si>
  <si>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</si>
  <si>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</si>
  <si>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</si>
  <si>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</si>
  <si>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</si>
  <si>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</si>
  <si>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</si>
  <si>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</si>
  <si>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</si>
  <si>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</si>
  <si>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</si>
  <si>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</si>
  <si>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</si>
  <si>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</si>
  <si>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</si>
  <si>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</si>
  <si>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</si>
  <si>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</si>
  <si>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</si>
  <si>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</si>
  <si>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</si>
  <si>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</si>
  <si>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</si>
  <si>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</si>
  <si>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</si>
  <si>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</si>
  <si>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</si>
  <si>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</si>
  <si>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</si>
  <si>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</si>
  <si>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</si>
  <si>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</si>
  <si>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</si>
  <si>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</si>
  <si>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</si>
  <si>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</si>
  <si>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</si>
  <si>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</si>
  <si>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</si>
  <si>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</si>
  <si>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</si>
  <si>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</si>
  <si>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</si>
  <si>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</si>
  <si>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</si>
  <si>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</si>
  <si>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</si>
  <si>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</si>
  <si>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</si>
  <si>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</si>
  <si>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</si>
  <si>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</si>
  <si>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</si>
  <si>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</si>
  <si>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</si>
  <si>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</si>
  <si>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</si>
  <si>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</si>
  <si>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</si>
  <si>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</si>
  <si>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</si>
  <si>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</si>
  <si>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</si>
  <si>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</si>
  <si>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</si>
  <si>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</si>
  <si>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</si>
  <si>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</si>
  <si>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</si>
  <si>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</si>
  <si>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</si>
  <si>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</si>
  <si>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</si>
  <si>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</si>
  <si>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</si>
  <si>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</si>
  <si>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</si>
  <si>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</si>
  <si>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</si>
  <si>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</si>
  <si>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</si>
  <si>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</si>
  <si>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</si>
  <si>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</si>
  <si>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</si>
  <si>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</si>
  <si>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</si>
  <si>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</si>
  <si>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</si>
  <si>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</si>
  <si>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</si>
  <si>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</si>
  <si>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</si>
  <si>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</si>
  <si>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</si>
  <si>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</si>
  <si>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</si>
  <si>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</si>
  <si>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</si>
  <si>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</si>
  <si>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</si>
  <si>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</si>
  <si>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</si>
  <si>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</si>
  <si>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</si>
  <si>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</si>
  <si>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</si>
  <si>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</si>
  <si>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</si>
  <si>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</si>
  <si>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</si>
  <si>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</si>
  <si>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</si>
  <si>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</si>
  <si>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</si>
  <si>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</si>
  <si>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</si>
  <si>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</si>
  <si>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</si>
  <si>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</si>
  <si>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</si>
  <si>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</si>
  <si>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</si>
  <si>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</si>
  <si>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</si>
  <si>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</si>
  <si>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</si>
  <si>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</si>
  <si>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</si>
  <si>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</si>
  <si>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</si>
  <si>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</si>
  <si>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</si>
  <si>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</si>
  <si>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</si>
  <si>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</si>
  <si>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</si>
  <si>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</si>
  <si>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</si>
  <si>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</si>
  <si>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</si>
  <si>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</si>
  <si>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</si>
  <si>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</si>
  <si>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</si>
  <si>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</si>
  <si>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</si>
  <si>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</si>
  <si>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</si>
  <si>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</si>
  <si>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</si>
  <si>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</si>
  <si>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</si>
  <si>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</si>
  <si>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</si>
  <si>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</si>
  <si>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</si>
  <si>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</si>
  <si>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</si>
  <si>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</si>
  <si>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</si>
  <si>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</si>
  <si>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</si>
  <si>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</si>
  <si>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</si>
  <si>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</si>
  <si>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</si>
  <si>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</si>
  <si>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</si>
  <si>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</si>
  <si>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</si>
  <si>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</si>
  <si>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</si>
  <si>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</si>
  <si>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</si>
  <si>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</si>
  <si>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</si>
  <si>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</si>
  <si>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</si>
  <si>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</si>
  <si>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</si>
  <si>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</si>
  <si>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</si>
  <si>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</si>
  <si>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</si>
  <si>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</si>
  <si>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</si>
  <si>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</si>
  <si>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</si>
  <si>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</si>
  <si>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</si>
  <si>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</si>
  <si>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</si>
  <si>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</si>
  <si>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</si>
  <si>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</si>
  <si>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</si>
  <si>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</si>
  <si>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</si>
  <si>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</si>
  <si>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</si>
  <si>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</si>
  <si>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</si>
  <si>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</si>
  <si>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</si>
  <si>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</si>
  <si>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</si>
  <si>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</si>
  <si>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</si>
  <si>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</si>
  <si>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</si>
  <si>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</si>
  <si>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</si>
  <si>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</si>
  <si>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</si>
  <si>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</si>
  <si>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</si>
  <si>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</si>
  <si>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</si>
  <si>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</si>
  <si>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</si>
  <si>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</si>
  <si>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</si>
  <si>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</si>
  <si>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</si>
  <si>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</si>
  <si>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</si>
  <si>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</si>
  <si>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</si>
  <si>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</si>
  <si>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</si>
  <si>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</si>
  <si>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</si>
  <si>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</si>
  <si>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</si>
  <si>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</si>
  <si>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</si>
  <si>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</si>
  <si>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</si>
  <si>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</si>
  <si>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</si>
  <si>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</si>
  <si>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</si>
  <si>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</si>
  <si>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</si>
  <si>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</si>
  <si>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</si>
  <si>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</si>
  <si>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</si>
  <si>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</si>
  <si>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</si>
  <si>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</si>
  <si>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</si>
  <si>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</si>
  <si>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</si>
  <si>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</si>
  <si>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</si>
  <si>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</si>
  <si>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</si>
  <si>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</si>
  <si>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</si>
  <si>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</si>
  <si>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</si>
  <si>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</si>
  <si>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</si>
  <si>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</si>
  <si>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</si>
  <si>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</si>
  <si>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</si>
  <si>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</si>
  <si>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</si>
  <si>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</si>
  <si>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</si>
  <si>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</si>
  <si>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</si>
  <si>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</si>
  <si>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</si>
  <si>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</si>
  <si>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</si>
  <si>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</si>
  <si>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</si>
  <si>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</si>
  <si>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</si>
  <si>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</si>
  <si>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</si>
  <si>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</si>
  <si>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</si>
  <si>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</si>
  <si>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</si>
  <si>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</si>
  <si>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</si>
  <si>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</si>
  <si>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</si>
  <si>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</si>
  <si>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</si>
  <si>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</si>
  <si>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</si>
  <si>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</si>
  <si>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</si>
  <si>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</si>
  <si>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</si>
  <si>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</si>
  <si>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</si>
  <si>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</si>
  <si>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</si>
  <si>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</si>
  <si>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</si>
  <si>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</si>
  <si>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</si>
  <si>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</si>
  <si>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</si>
  <si>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</si>
  <si>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</si>
  <si>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</si>
  <si>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</si>
  <si>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</si>
  <si>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</si>
  <si>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</si>
  <si>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</si>
  <si>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</si>
  <si>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</si>
  <si>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</si>
  <si>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</si>
  <si>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</si>
  <si>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</si>
  <si>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</si>
  <si>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</si>
  <si>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</si>
  <si>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</si>
  <si>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</si>
  <si>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</si>
  <si>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</si>
  <si>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</si>
  <si>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</si>
  <si>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</si>
  <si>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</si>
  <si>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</si>
  <si>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</si>
  <si>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</si>
  <si>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</si>
  <si>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</si>
  <si>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</si>
  <si>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</si>
  <si>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</si>
  <si>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</si>
  <si>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</si>
  <si>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</si>
  <si>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</si>
  <si>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</si>
  <si>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</si>
  <si>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</si>
  <si>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</si>
  <si>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</si>
  <si>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</si>
  <si>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</si>
  <si>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</si>
  <si>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</si>
  <si>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</si>
  <si>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</si>
  <si>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</si>
  <si>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</si>
  <si>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</si>
  <si>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</si>
  <si>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</si>
  <si>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</si>
  <si>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</si>
  <si>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</si>
  <si>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</si>
  <si>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</si>
  <si>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</si>
  <si>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</si>
  <si>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</si>
  <si>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</si>
  <si>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</si>
  <si>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</si>
  <si>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</si>
  <si>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</si>
  <si>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</si>
  <si>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</si>
  <si>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</si>
  <si>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</si>
  <si>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</si>
  <si>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</si>
  <si>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</si>
  <si>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</si>
  <si>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</si>
  <si>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</si>
  <si>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</si>
  <si>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</si>
  <si>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</si>
  <si>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</si>
  <si>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</si>
  <si>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</si>
  <si>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</si>
  <si>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</si>
  <si>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</si>
  <si>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</si>
  <si>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</si>
  <si>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</si>
  <si>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</si>
  <si>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</si>
  <si>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</si>
  <si>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</si>
  <si>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</si>
  <si>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</si>
  <si>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</si>
  <si>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</si>
  <si>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</si>
  <si>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</si>
  <si>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</si>
  <si>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</si>
  <si>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</si>
  <si>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</si>
  <si>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</si>
  <si>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</si>
  <si>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</si>
  <si>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</si>
  <si>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</si>
  <si>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</si>
  <si>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</si>
  <si>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</si>
  <si>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</si>
  <si>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</si>
  <si>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</si>
  <si>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</si>
  <si>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</si>
  <si>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</si>
  <si>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</si>
  <si>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</si>
  <si>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</si>
  <si>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</si>
  <si>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</si>
  <si>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</si>
  <si>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</si>
  <si>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</si>
  <si>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</si>
  <si>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</si>
  <si>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</si>
  <si>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</si>
  <si>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</si>
  <si>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</si>
  <si>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</si>
  <si>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</si>
  <si>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</si>
  <si>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</si>
  <si>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</si>
  <si>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</si>
  <si>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</si>
  <si>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</si>
  <si>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</si>
  <si>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</si>
  <si>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</si>
  <si>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</si>
  <si>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</si>
  <si>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</si>
  <si>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</si>
  <si>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</si>
  <si>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</si>
  <si>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</si>
  <si>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</si>
  <si>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</si>
  <si>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</si>
  <si>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</si>
  <si>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</si>
  <si>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</si>
  <si>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</si>
  <si>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</si>
  <si>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</si>
  <si>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</si>
  <si>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</si>
  <si>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</si>
  <si>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</si>
  <si>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</si>
  <si>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</si>
  <si>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</si>
  <si>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</si>
  <si>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</si>
  <si>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</si>
  <si>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</si>
  <si>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</si>
  <si>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</si>
  <si>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</si>
  <si>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</si>
  <si>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</si>
  <si>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</si>
  <si>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</si>
  <si>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</si>
  <si>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</si>
  <si>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</si>
  <si>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</si>
  <si>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</si>
  <si>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</si>
  <si>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</si>
  <si>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</si>
  <si>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</si>
  <si>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</si>
  <si>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</si>
  <si>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</si>
  <si>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</si>
  <si>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</si>
  <si>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</si>
  <si>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</si>
  <si>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</si>
  <si>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</si>
  <si>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</si>
  <si>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</si>
  <si>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</si>
  <si>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</si>
  <si>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</si>
  <si>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</si>
  <si>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</si>
  <si>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</si>
  <si>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</si>
  <si>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</si>
  <si>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</si>
  <si>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</si>
  <si>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</si>
  <si>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</si>
  <si>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</si>
  <si>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</si>
  <si>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</si>
  <si>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</si>
  <si>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</si>
  <si>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</si>
  <si>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</si>
  <si>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</si>
  <si>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</si>
  <si>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</si>
  <si>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</si>
  <si>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</si>
  <si>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</si>
  <si>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</si>
  <si>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</si>
  <si>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</si>
  <si>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</si>
  <si>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</si>
  <si>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</si>
  <si>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</si>
  <si>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</si>
  <si>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</si>
  <si>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</si>
  <si>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</si>
  <si>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</si>
  <si>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</si>
  <si>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</si>
  <si>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</si>
  <si>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</si>
  <si>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</si>
  <si>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</si>
  <si>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</si>
  <si>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</si>
  <si>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</si>
  <si>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</si>
  <si>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</si>
  <si>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</si>
  <si>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</si>
  <si>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</si>
  <si>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</si>
  <si>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</si>
  <si>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</si>
  <si>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</si>
  <si>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</si>
  <si>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</si>
  <si>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</si>
  <si>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</si>
  <si>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</si>
  <si>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</si>
  <si>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</si>
  <si>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</si>
  <si>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</si>
  <si>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</si>
  <si>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</si>
  <si>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</si>
  <si>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</si>
  <si>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</si>
  <si>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</si>
  <si>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</si>
  <si>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</si>
  <si>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</si>
  <si>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</si>
  <si>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</si>
  <si>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</si>
  <si>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</si>
  <si>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</si>
  <si>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</si>
  <si>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</si>
  <si>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</si>
  <si>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</si>
  <si>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</si>
  <si>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</si>
  <si>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</si>
  <si>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</si>
  <si>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</si>
  <si>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</si>
  <si>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</si>
  <si>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</si>
  <si>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</si>
  <si>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</si>
  <si>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</si>
  <si>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</si>
  <si>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</si>
  <si>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</si>
  <si>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</si>
  <si>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</si>
  <si>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</si>
  <si>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</si>
  <si>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</si>
  <si>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</si>
  <si>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</si>
  <si>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</si>
  <si>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</si>
  <si>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</si>
  <si>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</si>
  <si>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</si>
  <si>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</si>
  <si>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</si>
  <si>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</si>
  <si>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</si>
  <si>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</si>
  <si>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</si>
  <si>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</si>
  <si>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</si>
  <si>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</si>
  <si>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</si>
  <si>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</si>
  <si>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</si>
  <si>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</si>
  <si>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</si>
  <si>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</si>
  <si>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</si>
  <si>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</si>
  <si>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</si>
  <si>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</si>
  <si>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</si>
  <si>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</si>
  <si>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</si>
  <si>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</si>
  <si>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</si>
  <si>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</si>
  <si>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</si>
  <si>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</si>
  <si>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</si>
  <si>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</si>
  <si>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</si>
  <si>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</si>
  <si>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</si>
  <si>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</si>
  <si>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</si>
  <si>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</si>
  <si>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</si>
  <si>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</si>
  <si>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</si>
  <si>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</si>
  <si>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</si>
  <si>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</si>
  <si>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</si>
  <si>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</si>
  <si>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</si>
  <si>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</si>
  <si>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</si>
  <si>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</si>
  <si>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</si>
  <si>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</si>
  <si>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</si>
  <si>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</si>
  <si>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</si>
  <si>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</si>
  <si>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</si>
  <si>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</si>
  <si>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</si>
  <si>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</si>
  <si>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</si>
  <si>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</si>
  <si>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</si>
  <si>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</si>
  <si>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</si>
  <si>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</si>
  <si>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</si>
  <si>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</si>
  <si>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</si>
  <si>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</si>
  <si>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</si>
  <si>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</si>
  <si>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</si>
  <si>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</si>
  <si>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</si>
  <si>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</si>
  <si>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</si>
  <si>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</si>
  <si>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</si>
  <si>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</si>
  <si>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</si>
  <si>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</si>
  <si>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</si>
  <si>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</si>
  <si>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</si>
  <si>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</si>
  <si>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</si>
  <si>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</si>
  <si>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</si>
  <si>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</si>
  <si>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</si>
  <si>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</si>
  <si>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</si>
  <si>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</si>
  <si>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</si>
  <si>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</si>
  <si>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</si>
  <si>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</si>
  <si>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</si>
  <si>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</si>
  <si>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</si>
  <si>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</si>
  <si>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</si>
  <si>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</si>
  <si>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</si>
  <si>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</si>
  <si>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</si>
  <si>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</si>
  <si>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</si>
  <si>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</si>
  <si>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</si>
  <si>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</si>
  <si>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</si>
  <si>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</si>
  <si>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</si>
  <si>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</si>
  <si>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</si>
  <si>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</si>
  <si>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</si>
  <si>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</si>
  <si>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</si>
  <si>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</si>
  <si>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</si>
  <si>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</si>
  <si>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</si>
  <si>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</si>
  <si>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</si>
  <si>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</si>
  <si>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</si>
  <si>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</si>
  <si>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</si>
  <si>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</si>
  <si>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</si>
  <si>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</si>
  <si>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</si>
  <si>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</si>
  <si>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</si>
  <si>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</si>
  <si>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</si>
  <si>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</si>
  <si>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</si>
  <si>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</si>
  <si>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</si>
  <si>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</si>
  <si>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</si>
  <si>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</si>
  <si>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</si>
  <si>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</si>
  <si>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</si>
  <si>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</si>
  <si>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</si>
  <si>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</si>
  <si>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</si>
  <si>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</si>
  <si>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</si>
  <si>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</si>
  <si>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</si>
  <si>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</si>
  <si>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</si>
  <si>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</si>
  <si>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</si>
  <si>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</si>
  <si>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</si>
  <si>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</si>
  <si>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</si>
  <si>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</si>
  <si>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</si>
  <si>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</si>
  <si>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</si>
  <si>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</si>
  <si>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</si>
  <si>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</si>
  <si>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</si>
  <si>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</si>
  <si>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</si>
  <si>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</si>
  <si>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</si>
  <si>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</si>
  <si>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</si>
  <si>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</si>
  <si>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</si>
  <si>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</si>
  <si>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</si>
  <si>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</si>
  <si>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</si>
  <si>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</si>
  <si>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</si>
  <si>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</si>
  <si>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</si>
  <si>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</si>
  <si>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</si>
  <si>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</si>
  <si>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</si>
  <si>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</si>
  <si>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</si>
  <si>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</si>
  <si>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</si>
  <si>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</si>
  <si>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</si>
  <si>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</si>
  <si>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</si>
  <si>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</si>
  <si>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</si>
  <si>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</si>
  <si>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</si>
  <si>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</si>
  <si>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</si>
  <si>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</si>
  <si>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</si>
  <si>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</si>
  <si>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</si>
  <si>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</si>
  <si>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</si>
  <si>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</si>
  <si>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</si>
  <si>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</si>
  <si>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</si>
  <si>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</si>
  <si>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</si>
  <si>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</si>
  <si>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</si>
  <si>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</si>
  <si>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</si>
  <si>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</si>
  <si>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</si>
  <si>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</si>
  <si>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</si>
  <si>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</si>
  <si>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</si>
  <si>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</si>
  <si>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</si>
  <si>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</si>
  <si>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</si>
  <si>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</si>
  <si>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</si>
  <si>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</si>
  <si>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</si>
  <si>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</si>
  <si>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</si>
  <si>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</si>
  <si>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</si>
  <si>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</si>
  <si>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</si>
  <si>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</si>
  <si>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</si>
  <si>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</si>
  <si>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</si>
  <si>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</si>
  <si>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</si>
  <si>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</si>
  <si>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</si>
  <si>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</si>
  <si>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</si>
  <si>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</si>
  <si>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</si>
  <si>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</si>
  <si>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</si>
  <si>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</si>
  <si>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</si>
  <si>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</si>
  <si>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</si>
  <si>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</si>
  <si>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</si>
  <si>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</si>
  <si>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</si>
  <si>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</si>
  <si>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</si>
  <si>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</si>
  <si>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</si>
  <si>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</si>
  <si>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</si>
  <si>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</si>
  <si>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</si>
  <si>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</si>
  <si>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</si>
  <si>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</si>
  <si>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</si>
  <si>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</si>
  <si>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</si>
  <si>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</si>
  <si>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</si>
  <si>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</si>
  <si>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</si>
  <si>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</si>
  <si>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</si>
  <si>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</si>
  <si>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</si>
  <si>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</si>
  <si>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</si>
  <si>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</si>
  <si>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</si>
  <si>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</si>
  <si>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</si>
  <si>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</si>
  <si>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</si>
  <si>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</si>
  <si>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</si>
  <si>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</si>
  <si>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</si>
  <si>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</si>
  <si>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</si>
  <si>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</si>
  <si>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</si>
  <si>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</si>
  <si>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</si>
  <si>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</si>
  <si>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</si>
  <si>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</si>
  <si>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</si>
  <si>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</si>
  <si>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</si>
  <si>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</si>
  <si>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</si>
  <si>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</si>
  <si>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</si>
  <si>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</si>
  <si>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</si>
  <si>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</si>
  <si>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</si>
  <si>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</si>
  <si>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</si>
  <si>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</si>
  <si>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</si>
  <si>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</si>
  <si>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</si>
  <si>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</si>
  <si>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</si>
  <si>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</si>
  <si>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</si>
  <si>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</si>
  <si>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</si>
  <si>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</si>
  <si>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</si>
  <si>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</si>
  <si>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</si>
  <si>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</si>
  <si>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</si>
  <si>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</si>
  <si>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</si>
  <si>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</si>
  <si>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</si>
  <si>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</si>
  <si>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</si>
  <si>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</si>
  <si>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</si>
  <si>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</si>
  <si>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</si>
  <si>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</si>
  <si>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</si>
  <si>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</si>
  <si>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</si>
  <si>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</si>
  <si>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</si>
  <si>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</si>
  <si>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</si>
  <si>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</si>
  <si>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</si>
  <si>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</si>
  <si>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</si>
  <si>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</si>
  <si>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</si>
  <si>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</si>
  <si>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</si>
  <si>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</si>
  <si>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</si>
  <si>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</si>
  <si>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</si>
  <si>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</si>
  <si>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</si>
  <si>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</si>
  <si>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</si>
  <si>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</si>
  <si>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</si>
  <si>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</si>
  <si>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</si>
  <si>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</si>
  <si>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</si>
  <si>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</si>
  <si>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</si>
  <si>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</si>
  <si>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</si>
  <si>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</si>
  <si>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</si>
  <si>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</si>
  <si>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</si>
  <si>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</si>
  <si>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</si>
  <si>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</si>
  <si>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</si>
  <si>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</si>
  <si>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</si>
  <si>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</si>
  <si>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</si>
  <si>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</si>
  <si>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</si>
  <si>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</si>
  <si>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</si>
  <si>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</si>
  <si>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</si>
  <si>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</si>
  <si>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</si>
  <si>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</si>
  <si>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</si>
  <si>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</si>
  <si>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</si>
  <si>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</si>
  <si>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</si>
  <si>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</si>
  <si>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</si>
  <si>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</si>
  <si>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</si>
  <si>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</si>
  <si>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</si>
  <si>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</si>
  <si>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</si>
  <si>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</si>
  <si>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</si>
  <si>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</si>
  <si>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</si>
  <si>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</si>
  <si>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</si>
  <si>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</si>
  <si>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</si>
  <si>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</si>
  <si>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</si>
  <si>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</si>
  <si>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</si>
  <si>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</si>
  <si>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</si>
  <si>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</si>
  <si>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</si>
  <si>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</si>
  <si>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</si>
  <si>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</si>
  <si>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</si>
  <si>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</si>
  <si>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</si>
  <si>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</si>
  <si>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</si>
  <si>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</si>
  <si>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</si>
  <si>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</si>
  <si>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</si>
  <si>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</si>
  <si>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</si>
  <si>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</si>
  <si>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</si>
  <si>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</si>
  <si>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</si>
  <si>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</si>
  <si>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</si>
  <si>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</si>
  <si>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</si>
  <si>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</si>
  <si>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</si>
  <si>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</si>
  <si>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</si>
  <si>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</si>
  <si>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</si>
  <si>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</si>
  <si>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</si>
  <si>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</si>
  <si>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</si>
  <si>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</si>
  <si>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</si>
  <si>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</si>
  <si>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</si>
  <si>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</si>
  <si>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</si>
  <si>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</si>
  <si>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</si>
  <si>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</si>
  <si>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</si>
  <si>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</si>
  <si>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</si>
  <si>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</si>
  <si>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</si>
  <si>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</si>
  <si>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</si>
  <si>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</si>
  <si>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</si>
  <si>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</si>
  <si>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</si>
  <si>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</si>
  <si>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</si>
  <si>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</si>
  <si>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</si>
  <si>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</si>
  <si>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</si>
  <si>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</si>
  <si>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</si>
  <si>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</si>
  <si>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</si>
  <si>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</si>
  <si>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</si>
  <si>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</si>
  <si>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</si>
  <si>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</si>
  <si>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</si>
  <si>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</si>
  <si>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</si>
  <si>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</si>
  <si>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</si>
  <si>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</si>
  <si>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</si>
  <si>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</si>
  <si>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</si>
  <si>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</si>
  <si>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</si>
  <si>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</si>
  <si>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</si>
  <si>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</si>
  <si>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</si>
  <si>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</si>
  <si>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</si>
  <si>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</si>
  <si>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</si>
  <si>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</si>
  <si>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</si>
  <si>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</si>
  <si>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</si>
  <si>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</si>
  <si>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</si>
  <si>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</si>
  <si>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</si>
  <si>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</si>
  <si>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</si>
  <si>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</si>
  <si>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</si>
  <si>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</si>
  <si>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</si>
  <si>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</si>
  <si>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</si>
  <si>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</si>
  <si>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</si>
  <si>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</si>
  <si>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</si>
  <si>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</si>
  <si>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</si>
  <si>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</si>
  <si>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</si>
  <si>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</si>
  <si>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</si>
  <si>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</si>
  <si>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</si>
  <si>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</si>
  <si>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</si>
  <si>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</si>
  <si>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</si>
  <si>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</si>
  <si>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</si>
  <si>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</si>
  <si>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</si>
  <si>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</si>
  <si>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</si>
  <si>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</si>
  <si>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</si>
  <si>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</si>
  <si>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</si>
  <si>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</si>
  <si>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</si>
  <si>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</si>
  <si>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</si>
  <si>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</si>
  <si>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</si>
  <si>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</si>
  <si>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</si>
  <si>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</si>
  <si>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</si>
  <si>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</si>
  <si>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</si>
  <si>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</si>
  <si>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</si>
  <si>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</si>
  <si>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</si>
  <si>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</si>
  <si>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</si>
  <si>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</si>
  <si>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</si>
  <si>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</si>
  <si>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</si>
  <si>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</si>
  <si>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</si>
  <si>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</si>
  <si>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</si>
  <si>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</si>
  <si>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</si>
  <si>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</si>
  <si>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</si>
  <si>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</si>
  <si>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</si>
  <si>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</si>
  <si>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</si>
  <si>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</si>
  <si>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</si>
  <si>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</si>
  <si>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</si>
  <si>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</si>
  <si>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</si>
  <si>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</si>
  <si>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</si>
  <si>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</si>
  <si>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</si>
  <si>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</si>
  <si>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</si>
  <si>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</si>
  <si>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</si>
  <si>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</si>
  <si>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</si>
  <si>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</si>
  <si>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</si>
  <si>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</si>
  <si>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</si>
  <si>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</si>
  <si>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</si>
  <si>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</si>
  <si>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</si>
  <si>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</si>
  <si>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</si>
  <si>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</si>
  <si>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</si>
  <si>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</si>
  <si>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</si>
  <si>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</si>
  <si>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</si>
  <si>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</si>
  <si>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</si>
  <si>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</si>
  <si>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</si>
  <si>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</si>
  <si>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</si>
  <si>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</si>
  <si>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</si>
  <si>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</si>
  <si>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</si>
  <si>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</si>
  <si>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</si>
  <si>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</si>
  <si>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</si>
  <si>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</si>
  <si>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</si>
  <si>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</si>
  <si>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</si>
  <si>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</si>
  <si>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</si>
  <si>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</si>
  <si>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</si>
  <si>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</si>
  <si>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</si>
  <si>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</si>
  <si>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</si>
  <si>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</si>
  <si>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</si>
  <si>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</si>
  <si>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</si>
  <si>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</si>
  <si>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</si>
  <si>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</si>
  <si>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</si>
  <si>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</si>
  <si>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</si>
  <si>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</si>
  <si>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</si>
  <si>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</si>
  <si>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</si>
  <si>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</si>
  <si>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</si>
  <si>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</si>
  <si>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</si>
  <si>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</si>
  <si>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</si>
  <si>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</si>
  <si>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</si>
  <si>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</si>
  <si>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</si>
  <si>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</si>
  <si>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</si>
  <si>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</si>
  <si>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</si>
  <si>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</si>
  <si>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</si>
  <si>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</si>
  <si>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</si>
  <si>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</si>
  <si>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</si>
  <si>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</si>
  <si>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</si>
  <si>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</si>
  <si>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</si>
  <si>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</si>
  <si>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</si>
  <si>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</si>
  <si>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</si>
  <si>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</si>
  <si>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</si>
  <si>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</si>
  <si>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</si>
  <si>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</si>
  <si>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</si>
  <si>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</si>
  <si>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</si>
  <si>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</si>
  <si>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</si>
  <si>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</si>
  <si>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</si>
  <si>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</si>
  <si>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</si>
  <si>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</si>
  <si>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</si>
  <si>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</si>
  <si>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</si>
  <si>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</si>
  <si>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</si>
  <si>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</si>
  <si>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</si>
  <si>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</si>
  <si>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</si>
  <si>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</si>
  <si>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</si>
  <si>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</si>
  <si>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</si>
  <si>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</si>
  <si>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</si>
  <si>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</si>
  <si>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</si>
  <si>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</si>
  <si>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</si>
  <si>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</si>
  <si>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</si>
  <si>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</si>
  <si>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</si>
  <si>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</si>
  <si>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</si>
  <si>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</si>
  <si>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</si>
  <si>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</si>
  <si>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</si>
  <si>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</si>
  <si>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</si>
  <si>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</si>
  <si>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</si>
  <si>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</si>
  <si>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</si>
  <si>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</si>
  <si>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</si>
  <si>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</si>
  <si>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</si>
  <si>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</si>
  <si>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</si>
  <si>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</si>
  <si>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</si>
  <si>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</si>
  <si>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</si>
  <si>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</si>
  <si>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</si>
  <si>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</si>
  <si>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</si>
  <si>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</si>
  <si>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</si>
  <si>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</si>
  <si>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</si>
  <si>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</si>
  <si>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</si>
  <si>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</si>
  <si>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</si>
  <si>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</si>
  <si>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</si>
  <si>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</si>
  <si>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</si>
  <si>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</si>
  <si>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</si>
  <si>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</si>
  <si>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</si>
  <si>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</si>
  <si>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</si>
  <si>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</si>
  <si>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SAOZVAIH22</t>
  </si>
  <si>
    <t>Sato EUR 25 Million</t>
  </si>
  <si>
    <t xml:space="preserve">Floating Rate Secured </t>
  </si>
  <si>
    <t>Notes due 2022</t>
  </si>
  <si>
    <t>FI4000076492</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</si>
</sst>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2">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49" fontId="36" fillId="0" borderId="1" xfId="0" applyNumberFormat="1" applyFont="1" applyBorder="1" applyAlignment="1">
      <alignment horizontal="left"/>
    </xf>
    <xf numFmtId="0" fontId="36"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zoomScaleNormal="100" workbookViewId="0">
      <pane xSplit="4" ySplit="6" topLeftCell="E7" activePane="bottomRight" state="frozen"/>
      <selection pane="topRight" activeCell="E1" sqref="E1"/>
      <selection pane="bottomLeft" activeCell="A7" sqref="A7"/>
      <selection pane="bottomRight" activeCell="E2" sqref="E2"/>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c r="B2" s="64"/>
      <c r="C2" s="64"/>
      <c r="D2" s="64"/>
      <c r="E2" s="65"/>
      <c r="F2" s="65"/>
      <c r="G2" s="64"/>
      <c r="H2" s="3"/>
      <c r="I2" s="230" t="e">
        <f>IF(C2="-","",VLOOKUP(C2,BondIssuerTable,2,0))</f>
        <v>#N/A</v>
      </c>
      <c r="J2" s="230" t="e">
        <f>IF(D2="-","",VLOOKUP(D2,BondIssuingAgentsTable,2,0))</f>
        <v>#N/A</v>
      </c>
      <c r="K2" s="95" t="e">
        <f>IF(D2="-","",VLOOKUP(D2,BondIssuingAgentsTable,3,0))</f>
        <v>#N/A</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40" t="s">
        <v>433</v>
      </c>
      <c r="L5" s="241"/>
      <c r="M5" s="240" t="s">
        <v>434</v>
      </c>
      <c r="N5" s="241"/>
      <c r="O5" s="240" t="s">
        <v>435</v>
      </c>
      <c r="P5" s="241"/>
      <c r="Q5" s="240" t="s">
        <v>436</v>
      </c>
      <c r="R5" s="241"/>
      <c r="S5" s="240" t="s">
        <v>437</v>
      </c>
      <c r="T5" s="241"/>
      <c r="U5" s="240" t="s">
        <v>438</v>
      </c>
      <c r="V5" s="241"/>
      <c r="W5" s="240" t="s">
        <v>439</v>
      </c>
      <c r="X5" s="241"/>
      <c r="Y5" s="240" t="s">
        <v>440</v>
      </c>
      <c r="Z5" s="241"/>
      <c r="AA5" s="240" t="s">
        <v>441</v>
      </c>
      <c r="AB5" s="241"/>
      <c r="AC5" s="240" t="s">
        <v>442</v>
      </c>
      <c r="AD5" s="241"/>
      <c r="AE5" s="240" t="s">
        <v>443</v>
      </c>
      <c r="AF5" s="241"/>
      <c r="AG5" s="240" t="s">
        <v>444</v>
      </c>
      <c r="AH5" s="241"/>
      <c r="AI5" s="240" t="s">
        <v>445</v>
      </c>
      <c r="AJ5" s="241"/>
      <c r="AK5" s="240" t="s">
        <v>446</v>
      </c>
      <c r="AL5" s="241"/>
      <c r="AM5" s="240" t="s">
        <v>447</v>
      </c>
      <c r="AN5" s="241"/>
      <c r="AO5" s="240" t="s">
        <v>448</v>
      </c>
      <c r="AP5" s="241"/>
      <c r="AQ5" s="240" t="s">
        <v>449</v>
      </c>
      <c r="AR5" s="241"/>
      <c r="AS5" s="240" t="s">
        <v>450</v>
      </c>
      <c r="AT5" s="241"/>
      <c r="AU5" s="240" t="s">
        <v>451</v>
      </c>
      <c r="AV5" s="241"/>
      <c r="AW5" s="240" t="s">
        <v>452</v>
      </c>
      <c r="AX5" s="241"/>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c r="B7" s="64"/>
      <c r="C7" s="64"/>
      <c r="D7" s="64"/>
      <c r="E7" s="69"/>
      <c r="F7" s="65"/>
      <c r="G7" s="3"/>
      <c r="H7" s="70"/>
      <c r="I7" s="70"/>
      <c r="J7" s="72"/>
      <c r="K7" s="104"/>
      <c r="L7" s="71"/>
      <c r="M7" s="104"/>
      <c r="N7" s="71"/>
      <c r="O7" s="104"/>
      <c r="P7" s="71"/>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7: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1" t="s">
        <v>860</v>
      </c>
      <c r="B4" s="251"/>
      <c r="C4" s="251"/>
      <c r="D4" s="251"/>
      <c r="E4" s="251"/>
      <c r="F4" s="251"/>
      <c r="G4" s="251"/>
      <c r="H4" s="251"/>
      <c r="I4" s="251"/>
      <c r="J4" s="251"/>
      <c r="K4" s="251"/>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3" t="s">
        <v>1017</v>
      </c>
      <c r="T5" s="244"/>
      <c r="U5" s="244"/>
      <c r="V5" s="244"/>
      <c r="W5" s="244"/>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M5" sqref="M5"/>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2" t="s">
        <v>1192</v>
      </c>
      <c r="B5" s="242"/>
      <c r="C5" s="242"/>
      <c r="D5" s="93"/>
      <c r="E5" s="93"/>
      <c r="F5" s="93"/>
      <c r="G5" s="93"/>
      <c r="H5" s="93"/>
      <c r="I5" s="93"/>
      <c r="J5" s="93"/>
      <c r="K5" s="222"/>
      <c r="L5" s="222"/>
      <c r="M5" s="222"/>
      <c r="N5" s="222"/>
      <c r="O5" s="222"/>
      <c r="P5" s="222"/>
      <c r="Q5" s="222"/>
      <c r="R5" s="222"/>
      <c r="S5" s="243" t="s">
        <v>1017</v>
      </c>
      <c r="T5" s="244"/>
      <c r="U5" s="244"/>
      <c r="V5" s="244"/>
      <c r="W5" s="244"/>
      <c r="X5" s="243" t="s">
        <v>1078</v>
      </c>
      <c r="Y5" s="244"/>
      <c r="Z5" s="244"/>
      <c r="AA5" s="244"/>
      <c r="AB5" s="244"/>
      <c r="AC5" s="243" t="s">
        <v>1079</v>
      </c>
      <c r="AD5" s="244"/>
      <c r="AE5" s="244"/>
      <c r="AF5" s="244"/>
      <c r="AG5" s="244"/>
      <c r="AH5" s="243" t="s">
        <v>1080</v>
      </c>
      <c r="AI5" s="244"/>
      <c r="AJ5" s="244"/>
      <c r="AK5" s="244"/>
      <c r="AL5" s="244"/>
      <c r="AM5" s="243" t="s">
        <v>1081</v>
      </c>
      <c r="AN5" s="244"/>
      <c r="AO5" s="244"/>
      <c r="AP5" s="244"/>
      <c r="AQ5" s="244"/>
      <c r="AR5" s="243" t="s">
        <v>1082</v>
      </c>
      <c r="AS5" s="244"/>
      <c r="AT5" s="244"/>
      <c r="AU5" s="244"/>
      <c r="AV5" s="244"/>
      <c r="AW5" s="243" t="s">
        <v>1083</v>
      </c>
      <c r="AX5" s="244"/>
      <c r="AY5" s="244"/>
      <c r="AZ5" s="244"/>
      <c r="BA5" s="244"/>
      <c r="BB5" s="243" t="s">
        <v>1084</v>
      </c>
      <c r="BC5" s="244"/>
      <c r="BD5" s="244"/>
      <c r="BE5" s="244"/>
      <c r="BF5" s="244"/>
      <c r="BG5" s="243" t="s">
        <v>1085</v>
      </c>
      <c r="BH5" s="244"/>
      <c r="BI5" s="244"/>
      <c r="BJ5" s="244"/>
      <c r="BK5" s="244"/>
      <c r="BL5" s="243" t="s">
        <v>1086</v>
      </c>
      <c r="BM5" s="244"/>
      <c r="BN5" s="244"/>
      <c r="BO5" s="244"/>
      <c r="BP5" s="244"/>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P7" activePane="bottomRight" state="frozen"/>
      <selection pane="topRight" activeCell="E1" sqref="E1"/>
      <selection pane="bottomLeft" activeCell="A7" sqref="A7"/>
      <selection pane="bottomRight" activeCell="D26" sqref="D26"/>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2.710937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t="s">
        <v>19</v>
      </c>
      <c r="B2" s="64" t="s">
        <v>290</v>
      </c>
      <c r="C2" s="64" t="s">
        <v>1180</v>
      </c>
      <c r="D2" s="64" t="s">
        <v>1415</v>
      </c>
      <c r="E2" s="65" t="s">
        <v>34</v>
      </c>
      <c r="F2" s="64" t="s">
        <v>346</v>
      </c>
      <c r="G2" s="4">
        <v>41631</v>
      </c>
      <c r="H2" s="95" t="str">
        <f>IF(C2="-","",VLOOKUP(C2,CouponBondIssuersTable,2,0))</f>
        <v>SAO</v>
      </c>
      <c r="I2" s="95" t="str">
        <f>IF(D2="-","",IFERROR(VLOOKUP(D2,CouponLeadManagersTable,2,0),""))</f>
        <v>POH</v>
      </c>
      <c r="J2" s="95" t="str">
        <f>IF(D2="-","",IFERROR(VLOOKUP(D2,CouponLeadManagersTable,3,0),""))</f>
        <v>HE</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t="s">
        <v>1416</v>
      </c>
      <c r="B7" s="238" t="s">
        <v>1417</v>
      </c>
      <c r="C7" s="64"/>
      <c r="D7" s="239" t="s">
        <v>1420</v>
      </c>
      <c r="E7" s="65">
        <v>100000</v>
      </c>
      <c r="F7" s="64" t="s">
        <v>34</v>
      </c>
      <c r="G7" s="64" t="s">
        <v>420</v>
      </c>
      <c r="H7" s="64" t="s">
        <v>1172</v>
      </c>
      <c r="I7" s="84">
        <v>2.25</v>
      </c>
      <c r="J7" s="64">
        <v>2</v>
      </c>
      <c r="K7" s="4">
        <v>41810</v>
      </c>
      <c r="L7" s="4">
        <v>44915</v>
      </c>
      <c r="M7" s="4" t="s">
        <v>1166</v>
      </c>
      <c r="N7" s="51" t="s">
        <v>424</v>
      </c>
      <c r="O7" s="65">
        <v>25000000</v>
      </c>
      <c r="P7" s="4">
        <v>41628</v>
      </c>
      <c r="Q7" s="4">
        <f>IF(P7&lt;&gt;"",P7,"")</f>
        <v>41628</v>
      </c>
      <c r="R7" s="4">
        <v>44915</v>
      </c>
      <c r="S7" s="4">
        <v>44909</v>
      </c>
      <c r="T7" s="85" t="s">
        <v>1416</v>
      </c>
      <c r="V7" s="79"/>
      <c r="Y7" s="79"/>
      <c r="Z7" s="79"/>
      <c r="AA7" s="79"/>
      <c r="AB7" s="79"/>
    </row>
    <row r="8" spans="1:28" s="66" customFormat="1" x14ac:dyDescent="0.2">
      <c r="A8" s="83"/>
      <c r="B8" s="238" t="s">
        <v>1418</v>
      </c>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238" t="s">
        <v>1419</v>
      </c>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V29" activePane="bottomRight" state="frozen"/>
      <selection pane="topRight" activeCell="B1" sqref="B1"/>
      <selection pane="bottomLeft" activeCell="A2" sqref="A2"/>
      <selection pane="bottomRight" activeCell="AB74" sqref="AB74"/>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5">
        <v>40858</v>
      </c>
      <c r="C1" s="246"/>
      <c r="D1" s="247"/>
      <c r="F1" s="9" t="s">
        <v>325</v>
      </c>
    </row>
    <row r="2" spans="1:21" x14ac:dyDescent="0.25">
      <c r="A2" s="10" t="s">
        <v>326</v>
      </c>
      <c r="B2" s="248" t="s">
        <v>348</v>
      </c>
      <c r="C2" s="249"/>
      <c r="D2" s="250"/>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5"/>
  <sheetViews>
    <sheetView workbookViewId="0">
      <pane xSplit="2" ySplit="1" topLeftCell="C2" activePane="bottomRight" state="frozen"/>
      <selection pane="topRight" activeCell="C1" sqref="C1"/>
      <selection pane="bottomLeft" activeCell="A2" sqref="A2"/>
      <selection pane="bottomRight"/>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117" t="s">
        <v>241</v>
      </c>
    </row>
    <row r="107" spans="1:7" x14ac:dyDescent="0.25">
      <c r="A107" s="117" t="s">
        <v>56</v>
      </c>
      <c r="B107" s="117" t="s">
        <v>57</v>
      </c>
      <c r="G107" s="117" t="s">
        <v>235</v>
      </c>
    </row>
    <row r="108" spans="1:7" x14ac:dyDescent="0.25">
      <c r="A108" s="117" t="s">
        <v>58</v>
      </c>
      <c r="B108" s="117" t="s">
        <v>59</v>
      </c>
      <c r="G108" s="113" t="s">
        <v>237</v>
      </c>
    </row>
    <row r="109" spans="1:7" x14ac:dyDescent="0.25">
      <c r="A109" s="117" t="s">
        <v>60</v>
      </c>
      <c r="B109" s="117" t="s">
        <v>61</v>
      </c>
      <c r="G109" s="113" t="s">
        <v>239</v>
      </c>
    </row>
    <row r="110" spans="1:7" x14ac:dyDescent="0.25">
      <c r="A110" s="117" t="s">
        <v>62</v>
      </c>
      <c r="B110" s="117" t="s">
        <v>63</v>
      </c>
      <c r="G110" s="113" t="s">
        <v>243</v>
      </c>
    </row>
    <row r="111" spans="1:7" x14ac:dyDescent="0.25">
      <c r="A111" s="117" t="s">
        <v>64</v>
      </c>
      <c r="B111" s="117" t="s">
        <v>65</v>
      </c>
      <c r="G111" s="113" t="s">
        <v>244</v>
      </c>
    </row>
    <row r="112" spans="1:7" x14ac:dyDescent="0.25">
      <c r="A112" s="117" t="s">
        <v>66</v>
      </c>
      <c r="B112" s="117" t="s">
        <v>67</v>
      </c>
      <c r="G112" s="113" t="s">
        <v>246</v>
      </c>
    </row>
    <row r="113" spans="1:13" x14ac:dyDescent="0.25">
      <c r="A113" s="117" t="s">
        <v>68</v>
      </c>
      <c r="B113" s="117" t="s">
        <v>69</v>
      </c>
      <c r="G113" s="117" t="s">
        <v>1102</v>
      </c>
    </row>
    <row r="114" spans="1:13" s="208" customFormat="1" x14ac:dyDescent="0.25">
      <c r="A114" s="117" t="s">
        <v>70</v>
      </c>
      <c r="B114" s="117" t="s">
        <v>71</v>
      </c>
      <c r="C114" s="206"/>
      <c r="D114" s="86"/>
      <c r="E114" s="206"/>
      <c r="F114" s="117"/>
      <c r="G114" s="117" t="s">
        <v>1103</v>
      </c>
      <c r="H114" s="117"/>
      <c r="I114" s="117"/>
      <c r="J114" s="117"/>
      <c r="K114" s="227"/>
      <c r="L114" s="117"/>
      <c r="M114" s="117"/>
    </row>
    <row r="115" spans="1:13" x14ac:dyDescent="0.25">
      <c r="A115" s="117" t="s">
        <v>72</v>
      </c>
      <c r="B115" s="117" t="s">
        <v>73</v>
      </c>
    </row>
    <row r="116" spans="1:13" x14ac:dyDescent="0.25">
      <c r="A116" s="117" t="s">
        <v>74</v>
      </c>
      <c r="B116" s="117" t="s">
        <v>75</v>
      </c>
      <c r="G116" s="86"/>
    </row>
    <row r="117" spans="1:13" x14ac:dyDescent="0.25">
      <c r="A117" s="117" t="s">
        <v>76</v>
      </c>
      <c r="B117" s="117" t="s">
        <v>77</v>
      </c>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c r="G142" s="227"/>
    </row>
    <row r="143" spans="1:13" x14ac:dyDescent="0.25">
      <c r="A143" s="117" t="s">
        <v>111</v>
      </c>
      <c r="B143" s="117" t="s">
        <v>112</v>
      </c>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G171" s="227"/>
      <c r="H171" s="227"/>
    </row>
    <row r="172" spans="1:13" x14ac:dyDescent="0.25">
      <c r="A172" s="117" t="s">
        <v>168</v>
      </c>
      <c r="B172" s="117" t="s">
        <v>169</v>
      </c>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G200" s="227"/>
      <c r="H200" s="227"/>
    </row>
    <row r="201" spans="1:13" x14ac:dyDescent="0.25">
      <c r="A201" s="117" t="s">
        <v>223</v>
      </c>
      <c r="B201" s="117" t="s">
        <v>224</v>
      </c>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3" t="s">
        <v>241</v>
      </c>
      <c r="B207" s="113" t="s">
        <v>242</v>
      </c>
    </row>
    <row r="208" spans="1:13" x14ac:dyDescent="0.25">
      <c r="A208" s="113" t="s">
        <v>235</v>
      </c>
      <c r="B208" s="113" t="s">
        <v>236</v>
      </c>
    </row>
    <row r="209" spans="1:2" x14ac:dyDescent="0.25">
      <c r="A209" t="s">
        <v>237</v>
      </c>
      <c r="B209" t="s">
        <v>238</v>
      </c>
    </row>
    <row r="210" spans="1:2" x14ac:dyDescent="0.25">
      <c r="A210" t="s">
        <v>239</v>
      </c>
      <c r="B210" t="s">
        <v>240</v>
      </c>
    </row>
    <row r="211" spans="1:2" x14ac:dyDescent="0.25">
      <c r="A211" t="s">
        <v>243</v>
      </c>
      <c r="B211" t="s">
        <v>599</v>
      </c>
    </row>
    <row r="212" spans="1:2" x14ac:dyDescent="0.25">
      <c r="A212" t="s">
        <v>244</v>
      </c>
      <c r="B212" t="s">
        <v>245</v>
      </c>
    </row>
    <row r="213" spans="1:2" x14ac:dyDescent="0.25">
      <c r="A213" t="s">
        <v>246</v>
      </c>
      <c r="B213" t="s">
        <v>247</v>
      </c>
    </row>
    <row r="214" spans="1:2" x14ac:dyDescent="0.25">
      <c r="A214" s="86" t="s">
        <v>1102</v>
      </c>
      <c r="B214" s="86" t="s">
        <v>1107</v>
      </c>
    </row>
    <row r="215" spans="1:2" x14ac:dyDescent="0.25">
      <c r="A215" s="86" t="s">
        <v>1103</v>
      </c>
      <c r="B215"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citadmin</cp:lastModifiedBy>
  <cp:lastPrinted>2012-09-17T12:56:27Z</cp:lastPrinted>
  <dcterms:created xsi:type="dcterms:W3CDTF">2010-06-11T13:43:43Z</dcterms:created>
  <dcterms:modified xsi:type="dcterms:W3CDTF">2013-12-20T13:00:01Z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