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Bonds'!$A$6:$AX$94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<sst xmlns="http://schemas.openxmlformats.org/spreadsheetml/2006/main" count="2484" uniqueCount="1424">
  <si>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</si>
  <si>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</si>
  <si>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</si>
  <si>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</si>
  <si>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</si>
  <si>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</si>
  <si>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</si>
  <si>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</si>
  <si>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</si>
  <si>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</si>
  <si>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</si>
  <si>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</si>
  <si>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</si>
  <si>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</si>
  <si>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</si>
  <si>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</si>
  <si>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</si>
  <si>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</si>
  <si>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</si>
  <si>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</si>
  <si>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</si>
  <si>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</si>
  <si>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</si>
  <si>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</si>
  <si>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</si>
  <si>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</si>
  <si>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</si>
  <si>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</si>
  <si>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</si>
  <si>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</si>
  <si>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</si>
  <si>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</si>
  <si>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</si>
  <si>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</si>
  <si>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</si>
  <si>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</si>
  <si>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</si>
  <si>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</si>
  <si>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</si>
  <si>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</si>
  <si>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</si>
  <si>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</si>
  <si>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</si>
  <si>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</si>
  <si>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</si>
  <si>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</si>
  <si>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</si>
  <si>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</si>
  <si>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</si>
  <si>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</si>
  <si>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</si>
  <si>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</si>
  <si>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</si>
  <si>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</si>
  <si>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</si>
  <si>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</si>
  <si>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</si>
  <si>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</si>
  <si>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</si>
  <si>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</si>
  <si>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</si>
  <si>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</si>
  <si>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</si>
  <si>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</si>
  <si>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</si>
  <si>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</si>
  <si>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</si>
  <si>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</si>
  <si>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</si>
  <si>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</si>
  <si>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</si>
  <si>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</si>
  <si>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</si>
  <si>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</si>
  <si>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</si>
  <si>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</si>
  <si>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</si>
  <si>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</si>
  <si>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</si>
  <si>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</si>
  <si>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</si>
  <si>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</si>
  <si>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</si>
  <si>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</si>
  <si>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</si>
  <si>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</si>
  <si>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</si>
  <si>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</si>
  <si>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</si>
  <si>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</si>
  <si>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</si>
  <si>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</si>
  <si>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</si>
  <si>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</si>
  <si>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</si>
  <si>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</si>
  <si>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</si>
  <si>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</si>
  <si>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</si>
  <si>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</si>
  <si>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</si>
  <si>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</si>
  <si>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</si>
  <si>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</si>
  <si>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</si>
  <si>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</si>
  <si>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</si>
  <si>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</si>
  <si>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</si>
  <si>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</si>
  <si>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</si>
  <si>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</si>
  <si>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</si>
  <si>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</si>
  <si>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</si>
  <si>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</si>
  <si>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</si>
  <si>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</si>
  <si>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</si>
  <si>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</si>
  <si>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</si>
  <si>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</si>
  <si>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</si>
  <si>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</si>
  <si>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</si>
  <si>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</si>
  <si>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</si>
  <si>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</si>
  <si>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</si>
  <si>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</si>
  <si>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</si>
  <si>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</si>
  <si>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</si>
  <si>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</si>
  <si>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</si>
  <si>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</si>
  <si>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</si>
  <si>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</si>
  <si>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</si>
  <si>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</si>
  <si>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</si>
  <si>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</si>
  <si>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</si>
  <si>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</si>
  <si>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</si>
  <si>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</si>
  <si>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</si>
  <si>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</si>
  <si>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</si>
  <si>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</si>
  <si>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</si>
  <si>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</si>
  <si>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</si>
  <si>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</si>
  <si>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</si>
  <si>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</si>
  <si>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</si>
  <si>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</si>
  <si>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</si>
  <si>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</si>
  <si>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</si>
  <si>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</si>
  <si>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</si>
  <si>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</si>
  <si>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</si>
  <si>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</si>
  <si>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</si>
  <si>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</si>
  <si>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</si>
  <si>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</si>
  <si>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</si>
  <si>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</si>
  <si>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</si>
  <si>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</si>
  <si>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</si>
  <si>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</si>
  <si>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</si>
  <si>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</si>
  <si>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</si>
  <si>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</si>
  <si>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</si>
  <si>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</si>
  <si>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</si>
  <si>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</si>
  <si>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</si>
  <si>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</si>
  <si>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</si>
  <si>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</si>
  <si>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</si>
  <si>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</si>
  <si>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</si>
  <si>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</si>
  <si>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</si>
  <si>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</si>
  <si>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</si>
  <si>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</si>
  <si>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</si>
  <si>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</si>
  <si>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</si>
  <si>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</si>
  <si>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</si>
  <si>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</si>
  <si>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</si>
  <si>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</si>
  <si>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</si>
  <si>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</si>
  <si>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</si>
  <si>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</si>
  <si>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</si>
  <si>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</si>
  <si>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</si>
  <si>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</si>
  <si>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</si>
  <si>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</si>
  <si>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</si>
  <si>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</si>
  <si>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</si>
  <si>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</si>
  <si>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</si>
  <si>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</si>
  <si>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</si>
  <si>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</si>
  <si>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</si>
  <si>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</si>
  <si>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</si>
  <si>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</si>
  <si>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</si>
  <si>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</si>
  <si>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</si>
  <si>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</si>
  <si>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</si>
  <si>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</si>
  <si>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</si>
  <si>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</si>
  <si>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</si>
  <si>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</si>
  <si>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</si>
  <si>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</si>
  <si>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</si>
  <si>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</si>
  <si>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</si>
  <si>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</si>
  <si>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</si>
  <si>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</si>
  <si>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</si>
  <si>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</si>
  <si>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</si>
  <si>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</si>
  <si>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</si>
  <si>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</si>
  <si>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</si>
  <si>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</si>
  <si>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</si>
  <si>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</si>
  <si>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</si>
  <si>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</si>
  <si>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</si>
  <si>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</si>
  <si>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</si>
  <si>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</si>
  <si>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</si>
  <si>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</si>
  <si>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</si>
  <si>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</si>
  <si>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</si>
  <si>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</si>
  <si>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</si>
  <si>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</si>
  <si>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</si>
  <si>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</si>
  <si>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</si>
  <si>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</si>
  <si>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</si>
  <si>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</si>
  <si>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</si>
  <si>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</si>
  <si>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</si>
  <si>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</si>
  <si>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</si>
  <si>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</si>
  <si>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</si>
  <si>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</si>
  <si>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</si>
  <si>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</si>
  <si>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</si>
  <si>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</si>
  <si>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</si>
  <si>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</si>
  <si>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</si>
  <si>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</si>
  <si>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</si>
  <si>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</si>
  <si>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</si>
  <si>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</si>
  <si>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</si>
  <si>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</si>
  <si>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</si>
  <si>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</si>
  <si>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</si>
  <si>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</si>
  <si>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</si>
  <si>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</si>
  <si>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</si>
  <si>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</si>
  <si>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</si>
  <si>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</si>
  <si>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</si>
  <si>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</si>
  <si>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</si>
  <si>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</si>
  <si>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</si>
  <si>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</si>
  <si>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</si>
  <si>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</si>
  <si>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</si>
  <si>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</si>
  <si>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</si>
  <si>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</si>
  <si>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</si>
  <si>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</si>
  <si>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</si>
  <si>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</si>
  <si>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</si>
  <si>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</si>
  <si>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</si>
  <si>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</si>
  <si>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</si>
  <si>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</si>
  <si>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</si>
  <si>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</si>
  <si>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</si>
  <si>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</si>
  <si>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</si>
  <si>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</si>
  <si>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</si>
  <si>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</si>
  <si>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</si>
  <si>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</si>
  <si>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</si>
  <si>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</si>
  <si>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</si>
  <si>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</si>
  <si>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</si>
  <si>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</si>
  <si>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</si>
  <si>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</si>
  <si>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</si>
  <si>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</si>
  <si>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</si>
  <si>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</si>
  <si>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</si>
  <si>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</si>
  <si>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</si>
  <si>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</si>
  <si>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</si>
  <si>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</si>
  <si>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</si>
  <si>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</si>
  <si>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</si>
  <si>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</si>
  <si>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</si>
  <si>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</si>
  <si>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</si>
  <si>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</si>
  <si>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</si>
  <si>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</si>
  <si>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</si>
  <si>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</si>
  <si>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</si>
  <si>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</si>
  <si>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</si>
  <si>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</si>
  <si>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</si>
  <si>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</si>
  <si>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</si>
  <si>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</si>
  <si>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</si>
  <si>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</si>
  <si>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</si>
  <si>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</si>
  <si>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</si>
  <si>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</si>
  <si>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</si>
  <si>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</si>
  <si>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</si>
  <si>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</si>
  <si>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</si>
  <si>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</si>
  <si>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</si>
  <si>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</si>
  <si>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</si>
  <si>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</si>
  <si>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</si>
  <si>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</si>
  <si>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</si>
  <si>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</si>
  <si>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</si>
  <si>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</si>
  <si>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</si>
  <si>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</si>
  <si>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</si>
  <si>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</si>
  <si>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</si>
  <si>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</si>
  <si>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</si>
  <si>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</si>
  <si>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</si>
  <si>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</si>
  <si>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</si>
  <si>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</si>
  <si>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</si>
  <si>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</si>
  <si>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</si>
  <si>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</si>
  <si>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</si>
  <si>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</si>
  <si>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</si>
  <si>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</si>
  <si>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</si>
  <si>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</si>
  <si>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</si>
  <si>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</si>
  <si>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</si>
  <si>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</si>
  <si>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</si>
  <si>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</si>
  <si>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</si>
  <si>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</si>
  <si>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</si>
  <si>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</si>
  <si>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</si>
  <si>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</si>
  <si>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</si>
  <si>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</si>
  <si>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</si>
  <si>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</si>
  <si>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</si>
  <si>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</si>
  <si>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</si>
  <si>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</si>
  <si>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</si>
  <si>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</si>
  <si>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</si>
  <si>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</si>
  <si>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</si>
  <si>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</si>
  <si>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</si>
  <si>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</si>
  <si>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</si>
  <si>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</si>
  <si>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</si>
  <si>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</si>
  <si>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</si>
  <si>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</si>
  <si>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</si>
  <si>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</si>
  <si>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</si>
  <si>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</si>
  <si>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</si>
  <si>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</si>
  <si>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</si>
  <si>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</si>
  <si>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</si>
  <si>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</si>
  <si>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</si>
  <si>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</si>
  <si>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</si>
  <si>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</si>
  <si>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</si>
  <si>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</si>
  <si>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</si>
  <si>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</si>
  <si>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</si>
  <si>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</si>
  <si>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</si>
  <si>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</si>
  <si>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</si>
  <si>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</si>
  <si>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</si>
  <si>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</si>
  <si>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</si>
  <si>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</si>
  <si>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</si>
  <si>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</si>
  <si>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</si>
  <si>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</si>
  <si>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</si>
  <si>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</si>
  <si>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</si>
  <si>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</si>
  <si>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</si>
  <si>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</si>
  <si>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</si>
  <si>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</si>
  <si>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</si>
  <si>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</si>
  <si>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</si>
  <si>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</si>
  <si>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</si>
  <si>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</si>
  <si>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</si>
  <si>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</si>
  <si>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</si>
  <si>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</si>
  <si>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</si>
  <si>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</si>
  <si>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</si>
  <si>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</si>
  <si>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</si>
  <si>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</si>
  <si>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</si>
  <si>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</si>
  <si>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</si>
  <si>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</si>
  <si>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</si>
  <si>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</si>
  <si>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</si>
  <si>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</si>
  <si>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</si>
  <si>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</si>
  <si>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</si>
  <si>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</si>
  <si>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</si>
  <si>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</si>
  <si>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</si>
  <si>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</si>
  <si>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</si>
  <si>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</si>
  <si>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</si>
  <si>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</si>
  <si>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</si>
  <si>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</si>
  <si>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</si>
  <si>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</si>
  <si>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</si>
  <si>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</si>
  <si>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</si>
  <si>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</si>
  <si>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</si>
  <si>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</si>
  <si>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</si>
  <si>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</si>
  <si>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</si>
  <si>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</si>
  <si>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</si>
  <si>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</si>
  <si>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</si>
  <si>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</si>
  <si>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</si>
  <si>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</si>
  <si>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</si>
  <si>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</si>
  <si>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</si>
  <si>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</si>
  <si>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</si>
  <si>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</si>
  <si>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</si>
  <si>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</si>
  <si>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</si>
  <si>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</si>
  <si>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</si>
  <si>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</si>
  <si>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</si>
  <si>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</si>
  <si>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</si>
  <si>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</si>
  <si>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</si>
  <si>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</si>
  <si>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</si>
  <si>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</si>
  <si>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</si>
  <si>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</si>
  <si>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</si>
  <si>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</si>
  <si>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</si>
  <si>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</si>
  <si>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</si>
  <si>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</si>
  <si>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</si>
  <si>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</si>
  <si>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</si>
  <si>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</si>
  <si>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</si>
  <si>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</si>
  <si>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</si>
  <si>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</si>
  <si>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</si>
  <si>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</si>
  <si>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</si>
  <si>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</si>
  <si>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</si>
  <si>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</si>
  <si>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</si>
  <si>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</si>
  <si>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</si>
  <si>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</si>
  <si>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</si>
  <si>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</si>
  <si>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</si>
  <si>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</si>
  <si>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</si>
  <si>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</si>
  <si>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</si>
  <si>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</si>
  <si>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</si>
  <si>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</si>
  <si>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</si>
  <si>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</si>
  <si>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</si>
  <si>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</si>
  <si>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</si>
  <si>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</si>
  <si>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</si>
  <si>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</si>
  <si>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</si>
  <si>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</si>
  <si>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</si>
  <si>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</si>
  <si>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</si>
  <si>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</si>
  <si>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</si>
  <si>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</si>
  <si>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</si>
  <si>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</si>
  <si>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</si>
  <si>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</si>
  <si>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</si>
  <si>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</si>
  <si>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</si>
  <si>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</si>
  <si>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</si>
  <si>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</si>
  <si>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</si>
  <si>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</si>
  <si>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</si>
  <si>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</si>
  <si>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</si>
  <si>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</si>
  <si>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</si>
  <si>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</si>
  <si>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</si>
  <si>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</si>
  <si>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</si>
  <si>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</si>
  <si>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</si>
  <si>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</si>
  <si>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</si>
  <si>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</si>
  <si>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</si>
  <si>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</si>
  <si>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</si>
  <si>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</si>
  <si>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</si>
  <si>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</si>
  <si>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</si>
  <si>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</si>
  <si>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</si>
  <si>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</si>
  <si>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</si>
  <si>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</si>
  <si>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</si>
  <si>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</si>
  <si>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</si>
  <si>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</si>
  <si>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</si>
  <si>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</si>
  <si>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</si>
  <si>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</si>
  <si>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</si>
  <si>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</si>
  <si>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</si>
  <si>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</si>
  <si>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</si>
  <si>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</si>
  <si>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</si>
  <si>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</si>
  <si>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</si>
  <si>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</si>
  <si>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</si>
  <si>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</si>
  <si>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</si>
  <si>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</si>
  <si>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</si>
  <si>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</si>
  <si>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</si>
  <si>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</si>
  <si>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</si>
  <si>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</si>
  <si>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</si>
  <si>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</si>
  <si>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</si>
  <si>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</si>
  <si>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</si>
  <si>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</si>
  <si>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</si>
  <si>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</si>
  <si>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</si>
  <si>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</si>
  <si>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</si>
  <si>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</si>
  <si>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</si>
  <si>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</si>
  <si>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</si>
  <si>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</si>
  <si>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</si>
  <si>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</si>
  <si>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</si>
  <si>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</si>
  <si>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</si>
  <si>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</si>
  <si>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</si>
  <si>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</si>
  <si>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</si>
  <si>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</si>
  <si>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</si>
  <si>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</si>
  <si>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</si>
  <si>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</si>
  <si>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</si>
  <si>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</si>
  <si>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</si>
  <si>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</si>
  <si>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</si>
  <si>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</si>
  <si>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</si>
  <si>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</si>
  <si>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</si>
  <si>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</si>
  <si>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</si>
  <si>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</si>
  <si>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</si>
  <si>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</si>
  <si>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</si>
  <si>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</si>
  <si>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</si>
  <si>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</si>
  <si>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</si>
  <si>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</si>
  <si>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</si>
  <si>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</si>
  <si>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</si>
  <si>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</si>
  <si>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</si>
  <si>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</si>
  <si>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</si>
  <si>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</si>
  <si>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</si>
  <si>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</si>
  <si>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</si>
  <si>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</si>
  <si>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</si>
  <si>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</si>
  <si>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</si>
  <si>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</si>
  <si>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</si>
  <si>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</si>
  <si>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</si>
  <si>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</si>
  <si>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</si>
  <si>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</si>
  <si>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</si>
  <si>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</si>
  <si>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</si>
  <si>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</si>
  <si>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</si>
  <si>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</si>
  <si>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</si>
  <si>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</si>
  <si>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</si>
  <si>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</si>
  <si>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</si>
  <si>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</si>
  <si>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</si>
  <si>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</si>
  <si>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</si>
  <si>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</si>
  <si>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</si>
  <si>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</si>
  <si>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</si>
  <si>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</si>
  <si>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</si>
  <si>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</si>
  <si>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</si>
  <si>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</si>
  <si>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</si>
  <si>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</si>
  <si>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</si>
  <si>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</si>
  <si>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</si>
  <si>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</si>
  <si>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</si>
  <si>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</si>
  <si>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</si>
  <si>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</si>
  <si>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</si>
  <si>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</si>
  <si>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</si>
  <si>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</si>
  <si>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</si>
  <si>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</si>
  <si>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</si>
  <si>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</si>
  <si>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</si>
  <si>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</si>
  <si>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</si>
  <si>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</si>
  <si>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</si>
  <si>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</si>
  <si>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</si>
  <si>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</si>
  <si>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</si>
  <si>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</si>
  <si>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</si>
  <si>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</si>
  <si>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</si>
  <si>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</si>
  <si>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</si>
  <si>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</si>
  <si>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</si>
  <si>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</si>
  <si>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</si>
  <si>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</si>
  <si>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</si>
  <si>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</si>
  <si>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</si>
  <si>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</si>
  <si>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</si>
  <si>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</si>
  <si>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</si>
  <si>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</si>
  <si>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</si>
  <si>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</si>
  <si>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</si>
  <si>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</si>
  <si>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</si>
  <si>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</si>
  <si>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</si>
  <si>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</si>
  <si>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</si>
  <si>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</si>
  <si>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</si>
  <si>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</si>
  <si>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</si>
  <si>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</si>
  <si>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</si>
  <si>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</si>
  <si>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</si>
  <si>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</si>
  <si>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</si>
  <si>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</si>
  <si>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</si>
  <si>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</si>
  <si>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</si>
  <si>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</si>
  <si>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</si>
  <si>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</si>
  <si>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</si>
  <si>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</si>
  <si>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</si>
  <si>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</si>
  <si>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</si>
  <si>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</si>
  <si>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</si>
  <si>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</si>
  <si>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</si>
  <si>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</si>
  <si>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</si>
  <si>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</si>
  <si>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</si>
  <si>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</si>
  <si>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</si>
  <si>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</si>
  <si>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</si>
  <si>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</si>
  <si>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</si>
  <si>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</si>
  <si>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</si>
  <si>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</si>
  <si>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</si>
  <si>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</si>
  <si>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</si>
  <si>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</si>
  <si>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</si>
  <si>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</si>
  <si>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</si>
  <si>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</si>
  <si>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</si>
  <si>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</si>
  <si>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</si>
  <si>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</si>
  <si>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</si>
  <si>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</si>
  <si>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</si>
  <si>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</si>
  <si>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</si>
  <si>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</si>
  <si>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</si>
  <si>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</si>
  <si>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</si>
  <si>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</si>
  <si>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</si>
  <si>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</si>
  <si>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</si>
  <si>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</si>
  <si>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</si>
  <si>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</si>
  <si>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</si>
  <si>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</si>
  <si>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</si>
  <si>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</si>
  <si>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</si>
  <si>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</si>
  <si>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</si>
  <si>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</si>
  <si>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</si>
  <si>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</si>
  <si>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</si>
  <si>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</si>
  <si>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</si>
  <si>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</si>
  <si>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</si>
  <si>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</si>
  <si>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</si>
  <si>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</si>
  <si>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</si>
  <si>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</si>
  <si>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</si>
  <si>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</si>
  <si>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</si>
  <si>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</si>
  <si>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</si>
  <si>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</si>
  <si>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</si>
  <si>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</si>
  <si>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</si>
  <si>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</si>
  <si>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</si>
  <si>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</si>
  <si>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</si>
  <si>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</si>
  <si>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</si>
  <si>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</si>
  <si>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</si>
  <si>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</si>
  <si>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</si>
  <si>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</si>
  <si>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</si>
  <si>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</si>
  <si>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</si>
  <si>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</si>
  <si>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</si>
  <si>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</si>
  <si>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</si>
  <si>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</si>
  <si>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</si>
  <si>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</si>
  <si>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</si>
  <si>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</si>
  <si>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</si>
  <si>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</si>
  <si>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</si>
  <si>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</si>
  <si>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</si>
  <si>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</si>
  <si>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</si>
  <si>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</si>
  <si>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</si>
  <si>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</si>
  <si>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</si>
  <si>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</si>
  <si>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</si>
  <si>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</si>
  <si>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</si>
  <si>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</si>
  <si>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</si>
  <si>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</si>
  <si>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</si>
  <si>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</si>
  <si>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</si>
  <si>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</si>
  <si>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</si>
  <si>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</si>
  <si>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</si>
  <si>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</si>
  <si>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</si>
  <si>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</si>
  <si>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</si>
  <si>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</si>
  <si>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</si>
  <si>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</si>
  <si>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</si>
  <si>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</si>
  <si>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</si>
  <si>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</si>
  <si>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</si>
  <si>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</si>
  <si>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</si>
  <si>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</si>
  <si>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</si>
  <si>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</si>
  <si>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</si>
  <si>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</si>
  <si>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</si>
  <si>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</si>
  <si>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</si>
  <si>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</si>
  <si>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</si>
  <si>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</si>
  <si>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</si>
  <si>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</si>
  <si>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</si>
  <si>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</si>
  <si>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</si>
  <si>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</si>
  <si>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</si>
  <si>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</si>
  <si>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</si>
  <si>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</si>
  <si>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</si>
  <si>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</si>
  <si>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</si>
  <si>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</si>
  <si>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</si>
  <si>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</si>
  <si>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</si>
  <si>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</si>
  <si>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</si>
  <si>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</si>
  <si>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</si>
  <si>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</si>
  <si>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</si>
  <si>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</si>
  <si>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</si>
  <si>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</si>
  <si>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</si>
  <si>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</si>
  <si>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</si>
  <si>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</si>
  <si>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</si>
  <si>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</si>
  <si>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</si>
  <si>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</si>
  <si>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</si>
  <si>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</si>
  <si>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</si>
  <si>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</si>
  <si>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</si>
  <si>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</si>
  <si>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</si>
  <si>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</si>
  <si>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</si>
  <si>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</si>
  <si>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</si>
  <si>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</si>
  <si>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</si>
  <si>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</si>
  <si>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</si>
  <si>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</si>
  <si>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</si>
  <si>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</si>
  <si>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</si>
  <si>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</si>
  <si>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</si>
  <si>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</si>
  <si>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</si>
  <si>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</si>
  <si>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</si>
  <si>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</si>
  <si>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</si>
  <si>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</si>
  <si>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</si>
  <si>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</si>
  <si>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</si>
  <si>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</si>
  <si>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</si>
  <si>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</si>
  <si>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</si>
  <si>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</si>
  <si>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</si>
  <si>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</si>
  <si>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</si>
  <si>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</si>
  <si>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</si>
  <si>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</si>
  <si>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</si>
  <si>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</si>
  <si>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</si>
  <si>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</si>
  <si>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</si>
  <si>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</si>
  <si>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</si>
  <si>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</si>
  <si>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</si>
  <si>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</si>
  <si>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</si>
  <si>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</si>
  <si>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</si>
  <si>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</si>
  <si>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</si>
  <si>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</si>
  <si>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</si>
  <si>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</si>
  <si>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</si>
  <si>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</si>
  <si>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</si>
  <si>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</si>
  <si>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</si>
  <si>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</si>
  <si>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</si>
  <si>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</si>
  <si>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</si>
  <si>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</si>
  <si>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</si>
  <si>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</si>
  <si>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</si>
  <si>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</si>
  <si>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</si>
  <si>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</si>
  <si>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</si>
  <si>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</si>
  <si>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</si>
  <si>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</si>
  <si>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</si>
  <si>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</si>
  <si>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</si>
  <si>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</si>
  <si>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</si>
  <si>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</si>
  <si>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</si>
  <si>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</si>
  <si>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</si>
  <si>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</si>
  <si>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</si>
  <si>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</si>
  <si>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</si>
  <si>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</si>
  <si>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</si>
  <si>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</si>
  <si>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</si>
  <si>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</si>
  <si>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</si>
  <si>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</si>
  <si>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</si>
  <si>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</si>
  <si>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</si>
  <si>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</si>
  <si>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</si>
  <si>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</si>
  <si>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</si>
  <si>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</si>
  <si>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</si>
  <si>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</si>
  <si>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</si>
  <si>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</si>
  <si>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</si>
  <si>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</si>
  <si>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</si>
  <si>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</si>
  <si>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</si>
  <si>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</si>
  <si>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</si>
  <si>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</si>
  <si>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</si>
  <si>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</si>
  <si>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</si>
  <si>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</si>
  <si>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</si>
  <si>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</si>
  <si>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</si>
  <si>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</si>
  <si>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</si>
  <si>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</si>
  <si>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</si>
  <si>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</si>
  <si>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</si>
  <si>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</si>
  <si>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</si>
  <si>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</si>
  <si>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</si>
  <si>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</si>
  <si>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</si>
  <si>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</si>
  <si>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</si>
  <si>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</si>
  <si>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</si>
  <si>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</si>
  <si>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</si>
  <si>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</si>
  <si>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</si>
  <si>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</si>
  <si>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</si>
  <si>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</si>
  <si>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</si>
  <si>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</si>
  <si>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</si>
  <si>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</si>
  <si>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</si>
  <si>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</si>
  <si>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</si>
  <si>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</si>
  <si>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</si>
  <si>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</si>
  <si>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</si>
  <si>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</si>
  <si>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</si>
  <si>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</si>
  <si>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</si>
  <si>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</si>
  <si>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</si>
  <si>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</si>
  <si>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</si>
  <si>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</si>
  <si>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</si>
  <si>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</si>
  <si>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</si>
  <si>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</si>
  <si>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</si>
  <si>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</si>
  <si>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</si>
  <si>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</si>
  <si>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</si>
  <si>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</si>
  <si>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</si>
  <si>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</si>
  <si>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</si>
  <si>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</si>
  <si>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</si>
  <si>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</si>
  <si>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</si>
  <si>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</si>
  <si>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</si>
  <si>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</si>
  <si>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</si>
  <si>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</si>
  <si>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</si>
  <si>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</si>
  <si>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</si>
  <si>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</si>
  <si>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</si>
  <si>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</si>
  <si>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</si>
  <si>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</si>
  <si>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</si>
  <si>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</si>
  <si>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</si>
  <si>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</si>
  <si>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</si>
  <si>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</si>
  <si>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</si>
  <si>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</si>
  <si>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</si>
  <si>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</si>
  <si>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</si>
  <si>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</si>
  <si>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</si>
  <si>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</si>
  <si>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</si>
  <si>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</si>
  <si>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</si>
  <si>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</si>
  <si>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</si>
  <si>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</si>
  <si>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</si>
  <si>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</si>
  <si>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</si>
  <si>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</si>
  <si>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</si>
  <si>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</si>
  <si>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</si>
  <si>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</si>
  <si>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</si>
  <si>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</si>
  <si>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</si>
  <si>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</si>
  <si>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</si>
  <si>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</si>
  <si>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</si>
  <si>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</si>
  <si>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</si>
  <si>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</si>
  <si>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</si>
  <si>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</si>
  <si>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</si>
  <si>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</si>
  <si>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</si>
  <si>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</si>
  <si>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</si>
  <si>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</si>
  <si>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</si>
  <si>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</si>
  <si>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</si>
  <si>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</si>
  <si>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</si>
  <si>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</si>
  <si>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</si>
  <si>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</si>
  <si>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</si>
  <si>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</si>
  <si>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</si>
  <si>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</si>
  <si>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</si>
  <si>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</si>
  <si>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</si>
  <si>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</si>
  <si>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</si>
  <si>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</si>
  <si>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</si>
  <si>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</si>
  <si>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</si>
  <si>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</si>
  <si>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</si>
  <si>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</si>
  <si>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</si>
  <si>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</si>
  <si>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</si>
  <si>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</si>
  <si>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</si>
  <si>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</si>
  <si>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</si>
  <si>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</si>
  <si>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</si>
  <si>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</si>
  <si>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</si>
  <si>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</si>
  <si>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</si>
  <si>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</si>
  <si>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</si>
  <si>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</si>
  <si>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</si>
  <si>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</si>
  <si>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</si>
  <si>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</si>
  <si>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</si>
  <si>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</si>
  <si>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</si>
  <si>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</si>
  <si>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</si>
  <si>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</si>
  <si>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</si>
  <si>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</si>
  <si>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</si>
  <si>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</si>
  <si>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</si>
  <si>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</si>
  <si>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</si>
  <si>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</si>
  <si>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</si>
  <si>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</si>
  <si>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</si>
  <si>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</si>
  <si>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</si>
  <si>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</si>
  <si>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</si>
  <si>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</si>
  <si>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</si>
  <si>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</si>
  <si>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</si>
  <si>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</si>
  <si>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</si>
  <si>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</si>
  <si>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</si>
  <si>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</si>
  <si>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</si>
  <si>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</si>
  <si>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</si>
  <si>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</si>
  <si>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</si>
  <si>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</si>
  <si>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</si>
  <si>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</si>
  <si>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</si>
  <si>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</si>
  <si>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</si>
  <si>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</si>
  <si>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</si>
  <si>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</si>
  <si>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</si>
  <si>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</si>
  <si>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</si>
  <si>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</si>
  <si>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</si>
  <si>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</si>
  <si>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</si>
  <si>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</si>
  <si>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</si>
  <si>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</si>
  <si>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</si>
  <si>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</si>
  <si>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</si>
  <si>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</si>
  <si>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</si>
  <si>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</si>
  <si>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</si>
  <si>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</si>
  <si>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</si>
  <si>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</si>
  <si>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</si>
  <si>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</si>
  <si>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</si>
  <si>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</si>
  <si>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</si>
  <si>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</si>
  <si>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</si>
  <si>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</si>
  <si>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</si>
  <si>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</si>
  <si>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</si>
  <si>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</si>
  <si>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</si>
  <si>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</si>
  <si>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</si>
  <si>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UBSC MSBAU</t>
  </si>
  <si>
    <t>SE0005468675</t>
  </si>
  <si>
    <t>Basket of indices</t>
  </si>
  <si>
    <t>SE0005468709</t>
  </si>
  <si>
    <t>UBSC POUYG</t>
  </si>
  <si>
    <t>Exp Cert on Global Inds</t>
  </si>
  <si>
    <t>SE0005468808</t>
  </si>
  <si>
    <t>Exp Certs on Global Ind</t>
  </si>
  <si>
    <t>UBSC AENDS</t>
  </si>
  <si>
    <t>Exp Certs on Indices</t>
  </si>
  <si>
    <t>UBSC_MSBAU</t>
  </si>
  <si>
    <t>UBSC_POUYG</t>
  </si>
  <si>
    <t>UBSC_AENDS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</si>
</sst>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36" fillId="0" borderId="1" xfId="0" quotePrefix="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94"/>
  <sheetViews>
    <sheetView tabSelected="1" zoomScaleNormal="100" workbookViewId="0">
      <pane xSplit="4" ySplit="6" topLeftCell="E7" activePane="bottomRight" state="frozen"/>
      <selection pane="topRight" activeCell="E1" sqref="E1"/>
      <selection pane="bottomLeft" activeCell="A7" sqref="A7"/>
      <selection pane="bottomRight" activeCell="G17" sqref="G1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459</v>
      </c>
      <c r="D2" s="64" t="s">
        <v>1373</v>
      </c>
      <c r="E2" s="65">
        <v>10000</v>
      </c>
      <c r="F2" s="65" t="s">
        <v>35</v>
      </c>
      <c r="G2" s="64" t="s">
        <v>288</v>
      </c>
      <c r="H2" s="3">
        <v>41638</v>
      </c>
      <c r="I2" s="230" t="str">
        <f>IF(C2="-","",VLOOKUP(C2,BondIssuerTable,2,0))</f>
        <v>UBS</v>
      </c>
      <c r="J2" s="230" t="str">
        <f>IF(D2="-","",VLOOKUP(D2,BondIssuingAgentsTable,2,0))</f>
        <v>SBN</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1411</v>
      </c>
      <c r="B7" s="64" t="s">
        <v>1420</v>
      </c>
      <c r="C7" s="64">
        <v>237</v>
      </c>
      <c r="D7" s="64" t="s">
        <v>1412</v>
      </c>
      <c r="E7" s="69">
        <v>100</v>
      </c>
      <c r="F7" s="65">
        <v>50000000</v>
      </c>
      <c r="G7" s="3">
        <v>41635</v>
      </c>
      <c r="H7" s="70">
        <v>43469</v>
      </c>
      <c r="I7" s="70">
        <v>43446</v>
      </c>
      <c r="J7" s="95" t="s">
        <v>1421</v>
      </c>
      <c r="K7" s="104" t="s">
        <v>1413</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1415</v>
      </c>
      <c r="B8" s="64" t="s">
        <v>1416</v>
      </c>
      <c r="C8" s="64">
        <v>238</v>
      </c>
      <c r="D8" s="64" t="s">
        <v>1414</v>
      </c>
      <c r="E8" s="69">
        <v>100</v>
      </c>
      <c r="F8" s="65">
        <v>51000000</v>
      </c>
      <c r="G8" s="3">
        <v>41635</v>
      </c>
      <c r="H8" s="70">
        <v>43469</v>
      </c>
      <c r="I8" s="70">
        <v>43446</v>
      </c>
      <c r="J8" s="95" t="s">
        <v>1422</v>
      </c>
      <c r="K8" s="104" t="s">
        <v>1413</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1419</v>
      </c>
      <c r="B9" s="64" t="s">
        <v>1418</v>
      </c>
      <c r="C9" s="64">
        <v>239</v>
      </c>
      <c r="D9" s="64" t="s">
        <v>1417</v>
      </c>
      <c r="E9" s="69">
        <v>100</v>
      </c>
      <c r="F9" s="65">
        <v>16000000</v>
      </c>
      <c r="G9" s="3">
        <v>41635</v>
      </c>
      <c r="H9" s="70">
        <v>43469</v>
      </c>
      <c r="I9" s="70">
        <v>43446</v>
      </c>
      <c r="J9" s="95" t="s">
        <v>1423</v>
      </c>
      <c r="K9" s="104" t="s">
        <v>1413</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238"/>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ht="13.5" thickBot="1" x14ac:dyDescent="0.25">
      <c r="A94" s="75"/>
      <c r="B94" s="75"/>
      <c r="C94" s="75"/>
      <c r="D94" s="75"/>
      <c r="E94" s="105"/>
      <c r="F94" s="106"/>
      <c r="G94" s="107"/>
      <c r="H94" s="108"/>
      <c r="I94" s="108"/>
      <c r="J94" s="109"/>
      <c r="K94" s="110"/>
      <c r="L94" s="111"/>
      <c r="M94" s="110"/>
      <c r="N94" s="111"/>
      <c r="O94" s="110"/>
      <c r="P94" s="111"/>
      <c r="Q94" s="110"/>
      <c r="R94" s="111"/>
      <c r="S94" s="110"/>
      <c r="T94" s="111"/>
      <c r="U94" s="110"/>
      <c r="V94" s="111"/>
      <c r="W94" s="110"/>
      <c r="X94" s="111"/>
      <c r="Y94" s="110"/>
      <c r="Z94" s="111"/>
      <c r="AA94" s="110"/>
      <c r="AB94" s="111"/>
      <c r="AC94" s="110"/>
      <c r="AD94" s="111"/>
      <c r="AE94" s="110"/>
      <c r="AF94" s="111"/>
      <c r="AG94" s="110"/>
      <c r="AH94" s="111"/>
      <c r="AI94" s="110"/>
      <c r="AJ94" s="111"/>
      <c r="AK94" s="110"/>
      <c r="AL94" s="111"/>
      <c r="AM94" s="110"/>
      <c r="AN94" s="111"/>
      <c r="AO94" s="110"/>
      <c r="AP94" s="111"/>
      <c r="AQ94" s="110"/>
      <c r="AR94" s="111"/>
      <c r="AS94" s="110"/>
      <c r="AT94" s="111"/>
      <c r="AU94" s="110"/>
      <c r="AV94" s="111"/>
      <c r="AW94" s="110"/>
      <c r="AX94"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10:J94"/>
    <dataValidation type="date" operator="greaterThan" allowBlank="1" showInputMessage="1" showErrorMessage="1" errorTitle="Issue Date" error="Please enter a valid date." sqref="G7:G94">
      <formula1>1</formula1>
    </dataValidation>
    <dataValidation type="date" operator="greaterThanOrEqual" allowBlank="1" showInputMessage="1" showErrorMessage="1" errorTitle="Reimbursement date" error="Please enter a valid date grater than the listing date." sqref="H7:H94">
      <formula1>$H$2</formula1>
    </dataValidation>
    <dataValidation type="whole" operator="greaterThanOrEqual" allowBlank="1" showInputMessage="1" showErrorMessage="1" errorTitle="Amound Issued" error="Please enter a whole number." sqref="F7:F94">
      <formula1>0</formula1>
    </dataValidation>
    <dataValidation type="date" operator="greaterThanOrEqual" allowBlank="1" showInputMessage="1" showErrorMessage="1" errorTitle="Last trading date" error="Please enter a valid future trading date greather then the listing date" sqref="I7:I9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9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94 N7:N94 P7:P94 R7:R94 T7:T94 V7:V94 X7:X94 Z7:Z94 AB7:AB94 AD7:AD94 AF7:AF94 AH7:AH94 AJ7:AJ94 AL7:AL94 AN7:AN94 AP7:AP94 AR7:AR94 AT7:AT94 AV7:AV94 L7:L9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ht="14.45" x14ac:dyDescent="0.3">
      <c r="Y132" s="228" t="s">
        <v>1282</v>
      </c>
      <c r="Z132" s="229" t="s">
        <v>1285</v>
      </c>
    </row>
    <row r="133" spans="25:26" ht="14.45" x14ac:dyDescent="0.3">
      <c r="Y133" s="228" t="s">
        <v>570</v>
      </c>
      <c r="Z133" s="229" t="s">
        <v>389</v>
      </c>
    </row>
    <row r="134" spans="25:26" ht="14.45" x14ac:dyDescent="0.3">
      <c r="Y134" s="228" t="s">
        <v>1297</v>
      </c>
      <c r="Z134" s="229" t="s">
        <v>1298</v>
      </c>
    </row>
    <row r="135" spans="25:26" ht="14.45" x14ac:dyDescent="0.3">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ht="14.45" x14ac:dyDescent="0.3">
      <c r="B53" s="117" t="s">
        <v>15</v>
      </c>
      <c r="C53" s="117" t="s">
        <v>623</v>
      </c>
      <c r="D53" s="117"/>
    </row>
    <row r="54" spans="2:4" ht="14.45" x14ac:dyDescent="0.3">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ht="14.45" x14ac:dyDescent="0.3">
      <c r="A39" t="s">
        <v>1004</v>
      </c>
      <c r="B39" s="117" t="s">
        <v>962</v>
      </c>
      <c r="F39" s="117" t="s">
        <v>1002</v>
      </c>
      <c r="G39" s="117" t="s">
        <v>109</v>
      </c>
      <c r="H39" s="227" t="s">
        <v>1149</v>
      </c>
      <c r="J39" s="117" t="s">
        <v>1150</v>
      </c>
      <c r="M39" s="117"/>
    </row>
    <row r="40" spans="1:13" ht="14.45" x14ac:dyDescent="0.3">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2013-12-27T08:48:32Z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