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activeTab="2"/>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 name="Sheet2" sheetId="18" state="hidden" r:id="rId12"/>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LookupValues!$U$2:$U$34</definedName>
    <definedName name="BondIssuingAgentsTable">LookupValues!$U$2:$W$34</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LookupValues!$Y$2:$Y$157</definedName>
    <definedName name="CouponBondIssuersTable">LookupValues!$Y$2:$Z$183</definedName>
    <definedName name="CouponBondProgram">LookupValues!$AG$2:$AG$5</definedName>
    <definedName name="CouponBondSegment">LookupValues!$AD$2:$AD$12</definedName>
    <definedName name="CouponLeadManagers">LookupValues!$AA$2:$AA$34</definedName>
    <definedName name="CouponLeadManagersTable">LookupValues!$AA$2:$AC$34</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<sst xmlns="http://schemas.openxmlformats.org/spreadsheetml/2006/main" count="2296" uniqueCount="1386">
  <si>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</si>
  <si>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</si>
  <si>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</si>
  <si>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</si>
  <si>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</si>
  <si>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</si>
  <si>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</si>
  <si>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</si>
  <si>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</si>
  <si>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</si>
  <si>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</si>
  <si>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</si>
  <si>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</si>
  <si>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</si>
  <si>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</si>
  <si>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</si>
  <si>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</si>
  <si>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</si>
  <si>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</si>
  <si>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</si>
  <si>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</si>
  <si>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</si>
  <si>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</si>
  <si>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</si>
  <si>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</si>
  <si>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</si>
  <si>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</si>
  <si>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</si>
  <si>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</si>
  <si>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</si>
  <si>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</si>
  <si>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</si>
  <si>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</si>
  <si>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</si>
  <si>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</si>
  <si>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</si>
  <si>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</si>
  <si>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</si>
  <si>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</si>
  <si>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</si>
  <si>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</si>
  <si>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</si>
  <si>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</si>
  <si>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</si>
  <si>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</si>
  <si>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</si>
  <si>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</si>
  <si>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</si>
  <si>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</si>
  <si>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</si>
  <si>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</si>
  <si>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</si>
  <si>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</si>
  <si>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</si>
  <si>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</si>
  <si>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</si>
  <si>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</si>
  <si>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</si>
  <si>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</si>
  <si>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</si>
  <si>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</si>
  <si>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</si>
  <si>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</si>
  <si>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</si>
  <si>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</si>
  <si>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</si>
  <si>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</si>
  <si>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</si>
  <si>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</si>
  <si>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</si>
  <si>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</si>
  <si>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</si>
  <si>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</si>
  <si>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</si>
  <si>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</si>
  <si>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</si>
  <si>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</si>
  <si>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</si>
  <si>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</si>
  <si>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</si>
  <si>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</si>
  <si>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</si>
  <si>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</si>
  <si>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</si>
  <si>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</si>
  <si>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</si>
  <si>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</si>
  <si>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</si>
  <si>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</si>
  <si>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</si>
  <si>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</si>
  <si>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</si>
  <si>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</si>
  <si>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</si>
  <si>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</si>
  <si>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</si>
  <si>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</si>
  <si>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</si>
  <si>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</si>
  <si>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</si>
  <si>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</si>
  <si>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</si>
  <si>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</si>
  <si>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</si>
  <si>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</si>
  <si>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</si>
  <si>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</si>
  <si>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</si>
  <si>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</si>
  <si>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</si>
  <si>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</si>
  <si>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</si>
  <si>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</si>
  <si>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</si>
  <si>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</si>
  <si>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</si>
  <si>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</si>
  <si>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</si>
  <si>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</si>
  <si>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</si>
  <si>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</si>
  <si>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</si>
  <si>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</si>
  <si>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</si>
  <si>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</si>
  <si>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</si>
  <si>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</si>
  <si>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</si>
  <si>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</si>
  <si>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</si>
  <si>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</si>
  <si>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</si>
  <si>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</si>
  <si>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</si>
  <si>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</si>
  <si>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</si>
  <si>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</si>
  <si>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</si>
  <si>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</si>
  <si>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</si>
  <si>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</si>
  <si>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</si>
  <si>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</si>
  <si>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</si>
  <si>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</si>
  <si>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</si>
  <si>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</si>
  <si>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</si>
  <si>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</si>
  <si>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</si>
  <si>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</si>
  <si>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</si>
  <si>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</si>
  <si>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</si>
  <si>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</si>
  <si>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</si>
  <si>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</si>
  <si>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</si>
  <si>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</si>
  <si>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</si>
  <si>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</si>
  <si>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</si>
  <si>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</si>
  <si>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</si>
  <si>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</si>
  <si>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</si>
  <si>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</si>
  <si>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</si>
  <si>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</si>
  <si>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</si>
  <si>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</si>
  <si>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</si>
  <si>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</si>
  <si>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</si>
  <si>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</si>
  <si>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</si>
  <si>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</si>
  <si>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</si>
  <si>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</si>
  <si>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</si>
  <si>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</si>
  <si>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</si>
  <si>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</si>
  <si>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</si>
  <si>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</si>
  <si>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</si>
  <si>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</si>
  <si>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</si>
  <si>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</si>
  <si>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</si>
  <si>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</si>
  <si>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</si>
  <si>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</si>
  <si>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</si>
  <si>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</si>
  <si>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</si>
  <si>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</si>
  <si>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</si>
  <si>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</si>
  <si>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</si>
  <si>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</si>
  <si>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</si>
  <si>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</si>
  <si>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</si>
  <si>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</si>
  <si>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</si>
  <si>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</si>
  <si>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</si>
  <si>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</si>
  <si>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</si>
  <si>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</si>
  <si>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</si>
  <si>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</si>
  <si>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</si>
  <si>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</si>
  <si>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</si>
  <si>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</si>
  <si>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</si>
  <si>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</si>
  <si>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</si>
  <si>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</si>
  <si>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</si>
  <si>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</si>
  <si>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</si>
  <si>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</si>
  <si>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</si>
  <si>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</si>
  <si>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</si>
  <si>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</si>
  <si>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</si>
  <si>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</si>
  <si>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</si>
  <si>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</si>
  <si>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</si>
  <si>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</si>
  <si>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</si>
  <si>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</si>
  <si>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</si>
  <si>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</si>
  <si>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</si>
  <si>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</si>
  <si>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</si>
  <si>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</si>
  <si>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</si>
  <si>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</si>
  <si>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</si>
  <si>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</si>
  <si>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</si>
  <si>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</si>
  <si>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</si>
  <si>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</si>
  <si>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</si>
  <si>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</si>
  <si>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</si>
  <si>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</si>
  <si>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</si>
  <si>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</si>
  <si>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</si>
  <si>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</si>
  <si>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</si>
  <si>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</si>
  <si>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</si>
  <si>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</si>
  <si>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</si>
  <si>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</si>
  <si>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</si>
  <si>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</si>
  <si>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</si>
  <si>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</si>
  <si>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</si>
  <si>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</si>
  <si>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</si>
  <si>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</si>
  <si>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</si>
  <si>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</si>
  <si>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</si>
  <si>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</si>
  <si>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</si>
  <si>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</si>
  <si>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</si>
  <si>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</si>
  <si>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</si>
  <si>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</si>
  <si>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</si>
  <si>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</si>
  <si>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</si>
  <si>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</si>
  <si>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</si>
  <si>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</si>
  <si>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</si>
  <si>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</si>
  <si>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</si>
  <si>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</si>
  <si>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</si>
  <si>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</si>
  <si>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</si>
  <si>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</si>
  <si>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</si>
  <si>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</si>
  <si>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</si>
  <si>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</si>
  <si>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</si>
  <si>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</si>
  <si>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</si>
  <si>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</si>
  <si>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</si>
  <si>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</si>
  <si>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</si>
  <si>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</si>
  <si>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</si>
  <si>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</si>
  <si>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</si>
  <si>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</si>
  <si>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</si>
  <si>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</si>
  <si>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</si>
  <si>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</si>
  <si>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</si>
  <si>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</si>
  <si>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</si>
  <si>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</si>
  <si>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</si>
  <si>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</si>
  <si>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</si>
  <si>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</si>
  <si>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</si>
  <si>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</si>
  <si>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</si>
  <si>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</si>
  <si>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</si>
  <si>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</si>
  <si>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</si>
  <si>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</si>
  <si>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</si>
  <si>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</si>
  <si>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</si>
  <si>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</si>
  <si>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</si>
  <si>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</si>
  <si>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</si>
  <si>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</si>
  <si>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</si>
  <si>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</si>
  <si>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</si>
  <si>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</si>
  <si>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</si>
  <si>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</si>
  <si>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</si>
  <si>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</si>
  <si>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</si>
  <si>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</si>
  <si>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</si>
  <si>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</si>
  <si>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</si>
  <si>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</si>
  <si>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</si>
  <si>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</si>
  <si>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</si>
  <si>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</si>
  <si>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</si>
  <si>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</si>
  <si>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</si>
  <si>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</si>
  <si>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</si>
  <si>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</si>
  <si>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</si>
  <si>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</si>
  <si>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</si>
  <si>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</si>
  <si>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</si>
  <si>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</si>
  <si>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</si>
  <si>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</si>
  <si>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</si>
  <si>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</si>
  <si>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</si>
  <si>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</si>
  <si>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</si>
  <si>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</si>
  <si>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</si>
  <si>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</si>
  <si>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</si>
  <si>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</si>
  <si>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</si>
  <si>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</si>
  <si>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</si>
  <si>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</si>
  <si>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</si>
  <si>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</si>
  <si>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</si>
  <si>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</si>
  <si>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</si>
  <si>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</si>
  <si>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</si>
  <si>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</si>
  <si>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</si>
  <si>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</si>
  <si>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</si>
  <si>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</si>
  <si>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</si>
  <si>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</si>
  <si>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</si>
  <si>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</si>
  <si>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</si>
  <si>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</si>
  <si>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</si>
  <si>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</si>
  <si>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</si>
  <si>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</si>
  <si>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</si>
  <si>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</si>
  <si>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</si>
  <si>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</si>
  <si>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</si>
  <si>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</si>
  <si>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</si>
  <si>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</si>
  <si>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</si>
  <si>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</si>
  <si>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</si>
  <si>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</si>
  <si>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</si>
  <si>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</si>
  <si>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</si>
  <si>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</si>
  <si>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</si>
  <si>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</si>
  <si>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</si>
  <si>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</si>
  <si>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</si>
  <si>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</si>
  <si>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</si>
  <si>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</si>
  <si>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</si>
  <si>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</si>
  <si>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</si>
  <si>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</si>
  <si>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</si>
  <si>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</si>
  <si>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</si>
  <si>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</si>
  <si>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</si>
  <si>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</si>
  <si>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</si>
  <si>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</si>
  <si>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</si>
  <si>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</si>
  <si>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</si>
  <si>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</si>
  <si>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</si>
  <si>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</si>
  <si>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</si>
  <si>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</si>
  <si>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</si>
  <si>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</si>
  <si>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</si>
  <si>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</si>
  <si>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</si>
  <si>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</si>
  <si>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</si>
  <si>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</si>
  <si>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</si>
  <si>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</si>
  <si>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</si>
  <si>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</si>
  <si>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</si>
  <si>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</si>
  <si>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</si>
  <si>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</si>
  <si>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</si>
  <si>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</si>
  <si>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</si>
  <si>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</si>
  <si>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</si>
  <si>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</si>
  <si>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</si>
  <si>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</si>
  <si>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</si>
  <si>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</si>
  <si>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</si>
  <si>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</si>
  <si>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</si>
  <si>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</si>
  <si>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</si>
  <si>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</si>
  <si>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</si>
  <si>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</si>
  <si>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</si>
  <si>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</si>
  <si>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</si>
  <si>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</si>
  <si>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</si>
  <si>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</si>
  <si>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</si>
  <si>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</si>
  <si>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</si>
  <si>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</si>
  <si>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</si>
  <si>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</si>
  <si>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</si>
  <si>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</si>
  <si>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</si>
  <si>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</si>
  <si>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</si>
  <si>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</si>
  <si>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</si>
  <si>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</si>
  <si>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</si>
  <si>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</si>
  <si>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</si>
  <si>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</si>
  <si>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</si>
  <si>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</si>
  <si>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</si>
  <si>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</si>
  <si>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</si>
  <si>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</si>
  <si>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</si>
  <si>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</si>
  <si>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</si>
  <si>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</si>
  <si>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</si>
  <si>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</si>
  <si>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</si>
  <si>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</si>
  <si>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</si>
  <si>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</si>
  <si>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</si>
  <si>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</si>
  <si>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</si>
  <si>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</si>
  <si>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</si>
  <si>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</si>
  <si>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</si>
  <si>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</si>
  <si>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</si>
  <si>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</si>
  <si>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</si>
  <si>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</si>
  <si>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</si>
  <si>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</si>
  <si>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</si>
  <si>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</si>
  <si>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</si>
  <si>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</si>
  <si>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</si>
  <si>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</si>
  <si>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</si>
  <si>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</si>
  <si>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</si>
  <si>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</si>
  <si>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</si>
  <si>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</si>
  <si>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</si>
  <si>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</si>
  <si>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</si>
  <si>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</si>
  <si>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</si>
  <si>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</si>
  <si>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</si>
  <si>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</si>
  <si>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</si>
  <si>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</si>
  <si>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</si>
  <si>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</si>
  <si>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</si>
  <si>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</si>
  <si>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</si>
  <si>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</si>
  <si>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</si>
  <si>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</si>
  <si>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</si>
  <si>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</si>
  <si>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</si>
  <si>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</si>
  <si>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</si>
  <si>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</si>
  <si>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</si>
  <si>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</si>
  <si>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</si>
  <si>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</si>
  <si>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</si>
  <si>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</si>
  <si>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</si>
  <si>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</si>
  <si>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</si>
  <si>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</si>
  <si>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</si>
  <si>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</si>
  <si>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</si>
  <si>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</si>
  <si>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</si>
  <si>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</si>
  <si>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</si>
  <si>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</si>
  <si>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</si>
  <si>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</si>
  <si>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</si>
  <si>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</si>
  <si>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</si>
  <si>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</si>
  <si>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</si>
  <si>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</si>
  <si>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</si>
  <si>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</si>
  <si>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</si>
  <si>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</si>
  <si>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</si>
  <si>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</si>
  <si>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</si>
  <si>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</si>
  <si>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</si>
  <si>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</si>
  <si>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</si>
  <si>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</si>
  <si>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</si>
  <si>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</si>
  <si>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</si>
  <si>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</si>
  <si>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</si>
  <si>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</si>
  <si>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</si>
  <si>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</si>
  <si>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</si>
  <si>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</si>
  <si>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</si>
  <si>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</si>
  <si>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</si>
  <si>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</si>
  <si>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</si>
  <si>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</si>
  <si>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</si>
  <si>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</si>
  <si>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</si>
  <si>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</si>
  <si>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</si>
  <si>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</si>
  <si>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</si>
  <si>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</si>
  <si>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</si>
  <si>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</si>
  <si>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</si>
  <si>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</si>
  <si>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</si>
  <si>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</si>
  <si>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</si>
  <si>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</si>
  <si>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</si>
  <si>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</si>
  <si>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</si>
  <si>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</si>
  <si>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</si>
  <si>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</si>
  <si>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</si>
  <si>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</si>
  <si>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</si>
  <si>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</si>
  <si>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</si>
  <si>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</si>
  <si>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</si>
  <si>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</si>
  <si>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</si>
  <si>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</si>
  <si>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</si>
  <si>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</si>
  <si>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</si>
  <si>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</si>
  <si>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</si>
  <si>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</si>
  <si>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</si>
  <si>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</si>
  <si>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</si>
  <si>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</si>
  <si>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</si>
  <si>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</si>
  <si>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</si>
  <si>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</si>
  <si>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</si>
  <si>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</si>
  <si>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</si>
  <si>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</si>
  <si>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</si>
  <si>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</si>
  <si>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</si>
  <si>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</si>
  <si>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</si>
  <si>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</si>
  <si>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</si>
  <si>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</si>
  <si>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</si>
  <si>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</si>
  <si>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</si>
  <si>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</si>
  <si>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</si>
  <si>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</si>
  <si>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</si>
  <si>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</si>
  <si>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</si>
  <si>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</si>
  <si>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</si>
  <si>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</si>
  <si>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</si>
  <si>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</si>
  <si>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</si>
  <si>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</si>
  <si>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</si>
  <si>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</si>
  <si>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</si>
  <si>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</si>
  <si>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</si>
  <si>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</si>
  <si>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</si>
  <si>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</si>
  <si>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</si>
  <si>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</si>
  <si>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</si>
  <si>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</si>
  <si>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</si>
  <si>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</si>
  <si>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</si>
  <si>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</si>
  <si>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</si>
  <si>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</si>
  <si>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</si>
  <si>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</si>
  <si>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</si>
  <si>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</si>
  <si>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</si>
  <si>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</si>
  <si>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</si>
  <si>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</si>
  <si>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</si>
  <si>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</si>
  <si>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</si>
  <si>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</si>
  <si>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</si>
  <si>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</si>
  <si>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</si>
  <si>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</si>
  <si>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</si>
  <si>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</si>
  <si>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</si>
  <si>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</si>
  <si>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</si>
  <si>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</si>
  <si>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</si>
  <si>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</si>
  <si>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</si>
  <si>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</si>
  <si>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</si>
  <si>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</si>
  <si>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</si>
  <si>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</si>
  <si>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</si>
  <si>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</si>
  <si>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</si>
  <si>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</si>
  <si>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</si>
  <si>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</si>
  <si>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</si>
  <si>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</si>
  <si>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</si>
  <si>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</si>
  <si>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</si>
  <si>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</si>
  <si>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</si>
  <si>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</si>
  <si>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</si>
  <si>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</si>
  <si>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</si>
  <si>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</si>
  <si>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</si>
  <si>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</si>
  <si>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</si>
  <si>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</si>
  <si>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</si>
  <si>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</si>
  <si>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</si>
  <si>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</si>
  <si>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</si>
  <si>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</si>
  <si>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</si>
  <si>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</si>
  <si>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</si>
  <si>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</si>
  <si>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</si>
  <si>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</si>
  <si>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</si>
  <si>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</si>
  <si>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</si>
  <si>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</si>
  <si>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</si>
  <si>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</si>
  <si>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</si>
  <si>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</si>
  <si>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</si>
  <si>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</si>
  <si>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</si>
  <si>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</si>
  <si>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</si>
  <si>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</si>
  <si>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</si>
  <si>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</si>
  <si>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</si>
  <si>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</si>
  <si>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</si>
  <si>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</si>
  <si>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</si>
  <si>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</si>
  <si>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</si>
  <si>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</si>
  <si>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</si>
  <si>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</si>
  <si>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</si>
  <si>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</si>
  <si>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</si>
  <si>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</si>
  <si>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</si>
  <si>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</si>
  <si>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</si>
  <si>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</si>
  <si>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</si>
  <si>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</si>
  <si>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</si>
  <si>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</si>
  <si>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</si>
  <si>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</si>
  <si>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</si>
  <si>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</si>
  <si>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</si>
  <si>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</si>
  <si>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</si>
  <si>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</si>
  <si>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</si>
  <si>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</si>
  <si>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</si>
  <si>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</si>
  <si>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</si>
  <si>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</si>
  <si>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</si>
  <si>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</si>
  <si>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</si>
  <si>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</si>
  <si>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</si>
  <si>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</si>
  <si>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</si>
  <si>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</si>
  <si>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</si>
  <si>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</si>
  <si>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</si>
  <si>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</si>
  <si>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</si>
  <si>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</si>
  <si>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</si>
  <si>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</si>
  <si>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</si>
  <si>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</si>
  <si>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</si>
  <si>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</si>
  <si>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</si>
  <si>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</si>
  <si>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</si>
  <si>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</si>
  <si>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</si>
  <si>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</si>
  <si>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</si>
  <si>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</si>
  <si>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</si>
  <si>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</si>
  <si>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</si>
  <si>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</si>
  <si>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</si>
  <si>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</si>
  <si>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</si>
  <si>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</si>
  <si>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</si>
  <si>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</si>
  <si>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</si>
  <si>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</si>
  <si>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</si>
  <si>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</si>
  <si>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</si>
  <si>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</si>
  <si>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</si>
  <si>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</si>
  <si>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</si>
  <si>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</si>
  <si>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</si>
  <si>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</si>
  <si>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</si>
  <si>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</si>
  <si>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</si>
  <si>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</si>
  <si>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</si>
  <si>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</si>
  <si>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</si>
  <si>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</si>
  <si>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</si>
  <si>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</si>
  <si>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</si>
  <si>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</si>
  <si>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</si>
  <si>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</si>
  <si>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</si>
  <si>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</si>
  <si>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</si>
  <si>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</si>
  <si>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</si>
  <si>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</si>
  <si>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</si>
  <si>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</si>
  <si>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</si>
  <si>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</si>
  <si>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</si>
  <si>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</si>
  <si>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</si>
  <si>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</si>
  <si>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</si>
  <si>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</si>
  <si>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</si>
  <si>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</si>
  <si>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</si>
  <si>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</si>
  <si>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</si>
  <si>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</si>
  <si>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</si>
  <si>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</si>
  <si>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</si>
  <si>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</si>
  <si>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</si>
  <si>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</si>
  <si>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</si>
  <si>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</si>
  <si>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</si>
  <si>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</si>
  <si>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</si>
  <si>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</si>
  <si>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</si>
  <si>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</si>
  <si>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</si>
  <si>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</si>
  <si>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</si>
  <si>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</si>
  <si>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</si>
  <si>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</si>
  <si>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</si>
  <si>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</si>
  <si>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</si>
  <si>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</si>
  <si>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</si>
  <si>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</si>
  <si>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</si>
  <si>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</si>
  <si>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</si>
  <si>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</si>
  <si>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</si>
  <si>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</si>
  <si>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</si>
  <si>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</si>
  <si>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</si>
  <si>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</si>
  <si>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</si>
  <si>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</si>
  <si>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</si>
  <si>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</si>
  <si>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</si>
  <si>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</si>
  <si>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</si>
  <si>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</si>
  <si>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</si>
  <si>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</si>
  <si>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</si>
  <si>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</si>
  <si>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</si>
  <si>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</si>
  <si>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</si>
  <si>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</si>
  <si>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</si>
  <si>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</si>
  <si>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</si>
  <si>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</si>
  <si>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</si>
  <si>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</si>
  <si>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</si>
  <si>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</si>
  <si>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</si>
  <si>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</si>
  <si>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</si>
  <si>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</si>
  <si>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</si>
  <si>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</si>
  <si>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</si>
  <si>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</si>
  <si>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</si>
  <si>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</si>
  <si>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</si>
  <si>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</si>
  <si>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</si>
  <si>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</si>
  <si>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</si>
  <si>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</si>
  <si>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</si>
  <si>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</si>
  <si>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</si>
  <si>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</si>
  <si>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</si>
  <si>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</si>
  <si>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</si>
  <si>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</si>
  <si>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</si>
  <si>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</si>
  <si>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</si>
  <si>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</si>
  <si>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</si>
  <si>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</si>
  <si>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</si>
  <si>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</si>
  <si>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</si>
  <si>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</si>
  <si>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</si>
  <si>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</si>
  <si>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</si>
  <si>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</si>
  <si>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</si>
  <si>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</si>
  <si>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</si>
  <si>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</si>
  <si>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</si>
  <si>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</si>
  <si>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</si>
  <si>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</si>
  <si>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</si>
  <si>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</si>
  <si>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</si>
  <si>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</si>
  <si>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</si>
  <si>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</si>
  <si>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</si>
  <si>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</si>
  <si>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</si>
  <si>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</si>
  <si>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</si>
  <si>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</si>
  <si>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</si>
  <si>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</si>
  <si>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</si>
  <si>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</si>
  <si>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</si>
  <si>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</si>
  <si>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</si>
  <si>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</si>
  <si>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</si>
  <si>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</si>
  <si>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</si>
  <si>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</si>
  <si>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</si>
  <si>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</si>
  <si>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</si>
  <si>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</si>
  <si>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</si>
  <si>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</si>
  <si>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</si>
  <si>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</si>
  <si>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</si>
  <si>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</si>
  <si>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</si>
  <si>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</si>
  <si>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</si>
  <si>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</si>
  <si>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</si>
  <si>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</si>
  <si>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</si>
  <si>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</si>
  <si>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</si>
  <si>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</si>
  <si>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</si>
  <si>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</si>
  <si>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</si>
  <si>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</si>
  <si>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</si>
  <si>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</si>
  <si>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</si>
  <si>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</si>
  <si>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</si>
  <si>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</si>
  <si>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</si>
  <si>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</si>
  <si>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</si>
  <si>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</si>
  <si>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</si>
  <si>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</si>
  <si>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</si>
  <si>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</si>
  <si>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</si>
  <si>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</si>
  <si>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</si>
  <si>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</si>
  <si>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</si>
  <si>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</si>
  <si>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</si>
  <si>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</si>
  <si>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</si>
  <si>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</si>
  <si>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</si>
  <si>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</si>
  <si>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</si>
  <si>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</si>
  <si>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</si>
  <si>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</si>
  <si>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</si>
  <si>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</si>
  <si>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</si>
  <si>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</si>
  <si>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</si>
  <si>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</si>
  <si>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</si>
  <si>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</si>
  <si>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</si>
  <si>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</si>
  <si>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</si>
  <si>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</si>
  <si>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</si>
  <si>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</si>
  <si>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</si>
  <si>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</si>
  <si>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</si>
  <si>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</si>
  <si>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</si>
  <si>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</si>
  <si>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</si>
  <si>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</si>
  <si>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</si>
  <si>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</si>
  <si>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</si>
  <si>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</si>
  <si>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</si>
  <si>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</si>
  <si>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</si>
  <si>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</si>
  <si>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</si>
  <si>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</si>
  <si>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</si>
  <si>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</si>
  <si>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</si>
  <si>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</si>
  <si>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</si>
  <si>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</si>
  <si>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</si>
  <si>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</si>
  <si>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</si>
  <si>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</si>
  <si>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</si>
  <si>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</si>
  <si>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</si>
  <si>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</si>
  <si>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</si>
  <si>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</si>
  <si>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</si>
  <si>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</si>
  <si>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</si>
  <si>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</si>
  <si>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</si>
  <si>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</si>
  <si>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</si>
  <si>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</si>
  <si>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</si>
  <si>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</si>
  <si>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</si>
  <si>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</si>
  <si>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</si>
  <si>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</si>
  <si>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</si>
  <si>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</si>
  <si>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</si>
  <si>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</si>
  <si>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</si>
  <si>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</si>
  <si>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</si>
  <si>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</si>
  <si>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</si>
  <si>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</si>
  <si>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</si>
  <si>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</si>
  <si>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</si>
  <si>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</si>
  <si>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</si>
  <si>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</si>
  <si>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</si>
  <si>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</si>
  <si>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</si>
  <si>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</si>
  <si>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</si>
  <si>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</si>
  <si>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</si>
  <si>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</si>
  <si>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</si>
  <si>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</si>
  <si>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</si>
  <si>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</si>
  <si>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</si>
  <si>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</si>
  <si>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</si>
  <si>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</si>
  <si>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</si>
  <si>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</si>
  <si>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</si>
  <si>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</si>
  <si>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</si>
  <si>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</si>
  <si>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</si>
  <si>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</si>
  <si>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</si>
  <si>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</si>
  <si>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</si>
  <si>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</si>
  <si>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</si>
  <si>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</si>
  <si>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</si>
  <si>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</si>
  <si>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</si>
  <si>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</si>
  <si>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</si>
  <si>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</si>
  <si>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</si>
  <si>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</si>
  <si>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</si>
  <si>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</si>
  <si>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</si>
  <si>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</si>
  <si>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</si>
  <si>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</si>
  <si>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</si>
  <si>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</si>
  <si>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</si>
  <si>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</si>
  <si>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</si>
  <si>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</si>
  <si>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</si>
  <si>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</si>
  <si>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</si>
  <si>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</si>
  <si>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</si>
  <si>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</si>
  <si>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</si>
  <si>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</si>
  <si>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</si>
  <si>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</si>
  <si>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</si>
  <si>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</si>
  <si>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</si>
  <si>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</si>
  <si>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</si>
  <si>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</si>
  <si>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</si>
  <si>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</si>
  <si>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</si>
  <si>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</si>
  <si>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</si>
  <si>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</si>
  <si>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</si>
  <si>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</si>
  <si>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</si>
  <si>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</si>
  <si>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</si>
  <si>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</si>
  <si>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</si>
  <si>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</si>
  <si>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</si>
  <si>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</si>
  <si>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</si>
  <si>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</si>
  <si>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</si>
  <si>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</si>
  <si>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</si>
  <si>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</si>
  <si>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</si>
  <si>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</si>
  <si>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</si>
  <si>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</si>
  <si>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</si>
  <si>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</si>
  <si>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</si>
  <si>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</si>
  <si>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</si>
  <si>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</si>
  <si>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</si>
  <si>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</si>
  <si>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</si>
  <si>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</si>
  <si>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</si>
  <si>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</si>
  <si>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</si>
  <si>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</si>
  <si>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</si>
  <si>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</si>
  <si>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</si>
  <si>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</si>
  <si>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</si>
  <si>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</si>
  <si>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</si>
  <si>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</si>
  <si>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</si>
  <si>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</si>
  <si>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</si>
  <si>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</si>
  <si>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</si>
  <si>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</si>
  <si>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</si>
  <si>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</si>
  <si>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</si>
  <si>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</si>
  <si>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</si>
  <si>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</si>
  <si>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</si>
  <si>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</si>
  <si>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</si>
  <si>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</si>
  <si>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</si>
  <si>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</si>
  <si>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</si>
  <si>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</si>
  <si>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</si>
  <si>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</si>
  <si>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</si>
  <si>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</si>
  <si>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</si>
  <si>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</si>
  <si>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</si>
  <si>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</si>
  <si>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</si>
  <si>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</si>
  <si>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</si>
  <si>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</si>
  <si>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</si>
  <si>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</si>
  <si>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</si>
  <si>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</si>
  <si>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</si>
  <si>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</si>
  <si>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</si>
  <si>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</si>
  <si>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</si>
  <si>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</si>
  <si>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</si>
  <si>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</si>
  <si>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</si>
  <si>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</si>
  <si>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</si>
  <si>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</si>
  <si>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</si>
  <si>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</si>
  <si>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</si>
  <si>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</si>
  <si>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</si>
  <si>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</si>
  <si>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</si>
  <si>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</si>
  <si>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</si>
  <si>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</si>
  <si>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</si>
  <si>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</si>
  <si>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</si>
  <si>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</si>
  <si>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</si>
  <si>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</si>
  <si>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</si>
  <si>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</si>
  <si>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</si>
  <si>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</si>
  <si>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</si>
  <si>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</si>
  <si>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</si>
  <si>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</si>
  <si>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</si>
  <si>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</si>
  <si>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CPH FN Bond Market</t>
  </si>
  <si>
    <t>HEL FN Bond Market</t>
  </si>
  <si>
    <t>STO FN Bond Market Institutional</t>
  </si>
  <si>
    <t>STO FN Bond Market Retail</t>
  </si>
  <si>
    <t>Fast Partner AB</t>
  </si>
  <si>
    <t>FPAR</t>
  </si>
  <si>
    <t>SPP Livförsäkringar AB</t>
  </si>
  <si>
    <t>SPPL</t>
  </si>
  <si>
    <t>SE0005849213</t>
  </si>
  <si>
    <t>SPEO 188</t>
  </si>
  <si>
    <t>SPEO_188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</si>
</sst>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42" fillId="0" borderId="6" xfId="0" applyFont="1" applyFill="1" applyBorder="1" applyAlignment="1">
      <alignment horizontal="left" wrapText="1"/>
    </xf>
    <xf numFmtId="0" fontId="2" fillId="42" borderId="22" xfId="38" applyFont="1" applyFill="1" applyBorder="1" applyAlignment="1">
      <alignment horizontal="center"/>
    </xf>
    <xf numFmtId="0" fontId="2" fillId="42" borderId="24" xfId="38" applyFont="1" applyFill="1" applyBorder="1" applyAlignment="1">
      <alignment horizontal="center"/>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zoomScaleNormal="100"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4.8867187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3.6640625" style="55" customWidth="1"/>
    <col min="11" max="11" width="23.5546875" style="63" bestFit="1" customWidth="1"/>
    <col min="12" max="50" width="16.88671875" style="63" customWidth="1"/>
    <col min="51" max="16384" width="9.109375" style="55"/>
  </cols>
  <sheetData>
    <row r="1" spans="1:50" ht="26.4" x14ac:dyDescent="0.25">
      <c r="A1" s="52" t="s">
        <v>1</v>
      </c>
      <c r="B1" s="52" t="s">
        <v>279</v>
      </c>
      <c r="C1" s="52" t="s">
        <v>2</v>
      </c>
      <c r="D1" s="53" t="s">
        <v>456</v>
      </c>
      <c r="E1" s="52" t="s">
        <v>280</v>
      </c>
      <c r="F1" s="54" t="s">
        <v>7</v>
      </c>
      <c r="G1" s="52" t="s">
        <v>417</v>
      </c>
      <c r="H1" s="52" t="s">
        <v>281</v>
      </c>
      <c r="I1" s="52" t="s">
        <v>453</v>
      </c>
      <c r="J1" s="52" t="s">
        <v>457</v>
      </c>
      <c r="K1" s="52" t="s">
        <v>1297</v>
      </c>
    </row>
    <row r="2" spans="1:50" x14ac:dyDescent="0.25">
      <c r="A2" s="1"/>
      <c r="B2" s="64"/>
      <c r="C2" s="64"/>
      <c r="D2" s="64"/>
      <c r="E2" s="65"/>
      <c r="F2" s="65"/>
      <c r="G2" s="64"/>
      <c r="H2" s="3"/>
      <c r="I2" s="230" t="e">
        <f>IF(C2="-","",VLOOKUP(C2,BondIssuerTable,2,0))</f>
        <v>#N/A</v>
      </c>
      <c r="J2" s="230" t="e">
        <f>IF(D2="-","",VLOOKUP(D2,BondIssuingAgentsTable,2,0))</f>
        <v>#N/A</v>
      </c>
      <c r="K2" s="95" t="e">
        <f>IF(D2="-","",VLOOKUP(D2,BondIssuingAgentsTable,3,0))</f>
        <v>#N/A</v>
      </c>
    </row>
    <row r="3" spans="1:50" x14ac:dyDescent="0.25">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95" thickBot="1" x14ac:dyDescent="0.3">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25">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5">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x14ac:dyDescent="0.25">
      <c r="A7" s="64"/>
      <c r="B7" s="64"/>
      <c r="C7" s="64"/>
      <c r="D7" s="64"/>
      <c r="E7" s="69"/>
      <c r="F7" s="65"/>
      <c r="G7" s="3"/>
      <c r="H7" s="70"/>
      <c r="I7" s="70"/>
      <c r="J7" s="72"/>
      <c r="K7" s="104"/>
      <c r="L7" s="71"/>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x14ac:dyDescent="0.25">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x14ac:dyDescent="0.25">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x14ac:dyDescent="0.25">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x14ac:dyDescent="0.25">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x14ac:dyDescent="0.25">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x14ac:dyDescent="0.25">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x14ac:dyDescent="0.25">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x14ac:dyDescent="0.25">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x14ac:dyDescent="0.25">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x14ac:dyDescent="0.25">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x14ac:dyDescent="0.25">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x14ac:dyDescent="0.25">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x14ac:dyDescent="0.25">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x14ac:dyDescent="0.25">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x14ac:dyDescent="0.25">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x14ac:dyDescent="0.25">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x14ac:dyDescent="0.25">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x14ac:dyDescent="0.25">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x14ac:dyDescent="0.25">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x14ac:dyDescent="0.25">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x14ac:dyDescent="0.25">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x14ac:dyDescent="0.25">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x14ac:dyDescent="0.25">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x14ac:dyDescent="0.25">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x14ac:dyDescent="0.25">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x14ac:dyDescent="0.25">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x14ac:dyDescent="0.25">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x14ac:dyDescent="0.25">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x14ac:dyDescent="0.25">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x14ac:dyDescent="0.25">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x14ac:dyDescent="0.25">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x14ac:dyDescent="0.25">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x14ac:dyDescent="0.25">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AC5:AD5"/>
    <mergeCell ref="AE5:AF5"/>
    <mergeCell ref="AU5:AV5"/>
    <mergeCell ref="AW5:AX5"/>
    <mergeCell ref="AI5:AJ5"/>
    <mergeCell ref="AK5:AL5"/>
    <mergeCell ref="AM5:AN5"/>
    <mergeCell ref="AO5:AP5"/>
    <mergeCell ref="AQ5:AR5"/>
    <mergeCell ref="AS5:AT5"/>
    <mergeCell ref="AG5:AH5"/>
    <mergeCell ref="U5:V5"/>
    <mergeCell ref="W5:X5"/>
    <mergeCell ref="Y5:Z5"/>
    <mergeCell ref="AA5:AB5"/>
    <mergeCell ref="K5:L5"/>
    <mergeCell ref="M5:N5"/>
    <mergeCell ref="O5:P5"/>
    <mergeCell ref="Q5:R5"/>
    <mergeCell ref="S5:T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7: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6.4" x14ac:dyDescent="0.25">
      <c r="A1" s="5" t="s">
        <v>0</v>
      </c>
      <c r="B1" s="5" t="s">
        <v>1</v>
      </c>
      <c r="C1" s="5" t="s">
        <v>2</v>
      </c>
      <c r="D1" s="5" t="s">
        <v>8</v>
      </c>
      <c r="E1" s="5" t="s">
        <v>3</v>
      </c>
      <c r="F1" s="5" t="s">
        <v>4</v>
      </c>
      <c r="G1" s="5" t="s">
        <v>5</v>
      </c>
      <c r="H1" s="5" t="s">
        <v>6</v>
      </c>
      <c r="I1" s="5" t="s">
        <v>7</v>
      </c>
      <c r="J1" s="5" t="s">
        <v>453</v>
      </c>
      <c r="K1" s="5" t="s">
        <v>612</v>
      </c>
    </row>
    <row r="2" spans="1:24" x14ac:dyDescent="0.25">
      <c r="A2" s="196"/>
      <c r="B2" s="1"/>
      <c r="C2" s="1"/>
      <c r="D2" s="3"/>
      <c r="E2" s="116"/>
      <c r="F2" s="2"/>
      <c r="G2" s="1"/>
      <c r="H2" s="3"/>
      <c r="I2" s="7"/>
      <c r="J2" s="170"/>
      <c r="K2" s="87"/>
    </row>
    <row r="3" spans="1:24" x14ac:dyDescent="0.25">
      <c r="A3" s="188" t="s">
        <v>858</v>
      </c>
      <c r="B3" s="88"/>
      <c r="C3" s="88"/>
      <c r="D3" s="88"/>
      <c r="E3" s="89"/>
      <c r="F3" s="90"/>
      <c r="G3" s="91"/>
      <c r="H3" s="92"/>
      <c r="I3" s="91"/>
      <c r="J3" s="93"/>
      <c r="K3" s="74"/>
    </row>
    <row r="4" spans="1:24" s="189" customFormat="1" ht="13.95" thickBot="1" x14ac:dyDescent="0.3">
      <c r="A4" s="250" t="s">
        <v>860</v>
      </c>
      <c r="B4" s="250"/>
      <c r="C4" s="250"/>
      <c r="D4" s="250"/>
      <c r="E4" s="250"/>
      <c r="F4" s="250"/>
      <c r="G4" s="250"/>
      <c r="H4" s="250"/>
      <c r="I4" s="250"/>
      <c r="J4" s="250"/>
      <c r="K4" s="250"/>
      <c r="S4" s="191" t="s">
        <v>383</v>
      </c>
      <c r="V4" s="191" t="s">
        <v>383</v>
      </c>
    </row>
    <row r="5" spans="1:24" x14ac:dyDescent="0.25">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2" t="s">
        <v>1017</v>
      </c>
      <c r="T5" s="243"/>
      <c r="U5" s="243"/>
      <c r="V5" s="243"/>
      <c r="W5" s="243"/>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x14ac:dyDescent="0.25">
      <c r="A7" s="64"/>
      <c r="B7" s="64"/>
      <c r="C7" s="1"/>
      <c r="D7" s="196"/>
      <c r="E7" s="196"/>
      <c r="F7" s="196"/>
      <c r="G7" s="197"/>
      <c r="H7" s="197"/>
      <c r="I7" s="197"/>
      <c r="J7" s="198"/>
      <c r="K7" s="199"/>
      <c r="L7" s="200"/>
      <c r="M7" s="200"/>
      <c r="N7" s="200"/>
      <c r="O7" s="197"/>
      <c r="P7" s="197"/>
      <c r="Q7" s="199"/>
      <c r="R7" s="199"/>
      <c r="S7" s="201"/>
      <c r="T7" s="196"/>
      <c r="U7" s="196"/>
      <c r="V7" s="202"/>
      <c r="W7" s="200"/>
    </row>
    <row r="8" spans="1:24" x14ac:dyDescent="0.25">
      <c r="A8" s="64"/>
      <c r="B8" s="64"/>
      <c r="C8" s="1"/>
      <c r="D8" s="196"/>
      <c r="E8" s="196"/>
      <c r="F8" s="196"/>
      <c r="G8" s="197"/>
      <c r="H8" s="197"/>
      <c r="I8" s="197"/>
      <c r="J8" s="198"/>
      <c r="K8" s="199"/>
      <c r="L8" s="200"/>
      <c r="M8" s="200"/>
      <c r="N8" s="200"/>
      <c r="O8" s="197"/>
      <c r="P8" s="197"/>
      <c r="Q8" s="199"/>
      <c r="R8" s="199"/>
      <c r="S8" s="201"/>
      <c r="T8" s="196"/>
      <c r="U8" s="196"/>
      <c r="V8" s="202"/>
      <c r="W8" s="200"/>
    </row>
    <row r="9" spans="1:24" x14ac:dyDescent="0.25">
      <c r="A9" s="64"/>
      <c r="B9" s="64"/>
      <c r="C9" s="1"/>
      <c r="D9" s="196"/>
      <c r="E9" s="196"/>
      <c r="F9" s="196"/>
      <c r="G9" s="197"/>
      <c r="H9" s="197"/>
      <c r="I9" s="197"/>
      <c r="J9" s="198"/>
      <c r="K9" s="199"/>
      <c r="L9" s="200"/>
      <c r="M9" s="200"/>
      <c r="N9" s="200"/>
      <c r="O9" s="197"/>
      <c r="P9" s="197"/>
      <c r="Q9" s="199"/>
      <c r="R9" s="199"/>
      <c r="S9" s="201"/>
      <c r="T9" s="196"/>
      <c r="U9" s="196"/>
      <c r="V9" s="202"/>
      <c r="W9" s="200"/>
    </row>
    <row r="11" spans="1:24" x14ac:dyDescent="0.25">
      <c r="D11" s="55" t="s">
        <v>887</v>
      </c>
      <c r="S11" s="55" t="s">
        <v>869</v>
      </c>
      <c r="T11" s="55" t="s">
        <v>873</v>
      </c>
      <c r="U11" s="55" t="s">
        <v>876</v>
      </c>
      <c r="V11" s="55" t="s">
        <v>877</v>
      </c>
      <c r="W11" s="55" t="s">
        <v>878</v>
      </c>
    </row>
    <row r="12" spans="1:24" x14ac:dyDescent="0.25">
      <c r="D12" s="55" t="s">
        <v>888</v>
      </c>
      <c r="S12" s="55" t="s">
        <v>870</v>
      </c>
      <c r="T12" s="55" t="s">
        <v>874</v>
      </c>
      <c r="V12" s="55" t="s">
        <v>1011</v>
      </c>
    </row>
    <row r="13" spans="1:24" x14ac:dyDescent="0.25">
      <c r="D13" s="55" t="s">
        <v>889</v>
      </c>
      <c r="S13" s="55" t="s">
        <v>726</v>
      </c>
      <c r="T13" s="55" t="s">
        <v>875</v>
      </c>
      <c r="U13" s="55" t="s">
        <v>1015</v>
      </c>
    </row>
    <row r="14" spans="1:24" x14ac:dyDescent="0.25">
      <c r="D14" s="55" t="s">
        <v>890</v>
      </c>
      <c r="S14" s="55" t="s">
        <v>871</v>
      </c>
    </row>
    <row r="15" spans="1:24" x14ac:dyDescent="0.25">
      <c r="S15" s="55" t="s">
        <v>872</v>
      </c>
      <c r="T15" s="55" t="s">
        <v>880</v>
      </c>
    </row>
    <row r="16" spans="1:24" x14ac:dyDescent="0.25">
      <c r="D16" s="55" t="s">
        <v>1012</v>
      </c>
      <c r="S16" s="55" t="s">
        <v>392</v>
      </c>
      <c r="T16" s="192" t="s">
        <v>1014</v>
      </c>
    </row>
    <row r="17" spans="1:21" x14ac:dyDescent="0.25">
      <c r="A17" s="55" t="s">
        <v>580</v>
      </c>
      <c r="B17" s="55" t="s">
        <v>1016</v>
      </c>
      <c r="D17" s="55" t="s">
        <v>1013</v>
      </c>
      <c r="T17" s="55" t="s">
        <v>881</v>
      </c>
    </row>
    <row r="18" spans="1:21" x14ac:dyDescent="0.25">
      <c r="A18" s="55" t="s">
        <v>882</v>
      </c>
      <c r="B18" s="55" t="s">
        <v>883</v>
      </c>
    </row>
    <row r="19" spans="1:21" x14ac:dyDescent="0.25">
      <c r="B19" s="193" t="s">
        <v>885</v>
      </c>
      <c r="S19" s="194"/>
      <c r="T19" s="194" t="s">
        <v>1007</v>
      </c>
      <c r="U19" s="194"/>
    </row>
    <row r="20" spans="1:21" x14ac:dyDescent="0.25">
      <c r="B20" s="193" t="s">
        <v>886</v>
      </c>
      <c r="S20" s="194"/>
      <c r="T20" s="194"/>
      <c r="U20" s="194"/>
    </row>
    <row r="21" spans="1:21" x14ac:dyDescent="0.25">
      <c r="B21" s="55" t="s">
        <v>884</v>
      </c>
      <c r="S21" s="194" t="s">
        <v>1008</v>
      </c>
      <c r="T21" s="195"/>
      <c r="U21" s="194"/>
    </row>
    <row r="22" spans="1:21" x14ac:dyDescent="0.25">
      <c r="S22" s="194" t="s">
        <v>1009</v>
      </c>
      <c r="T22" s="195"/>
      <c r="U22" s="194" t="s">
        <v>1010</v>
      </c>
    </row>
    <row r="23" spans="1:21" x14ac:dyDescent="0.25">
      <c r="S23" s="194"/>
      <c r="T23" s="194"/>
      <c r="U23" s="194"/>
    </row>
    <row r="24" spans="1:21" x14ac:dyDescent="0.25">
      <c r="A24" s="189" t="s">
        <v>1018</v>
      </c>
    </row>
    <row r="25" spans="1:21" x14ac:dyDescent="0.25">
      <c r="A25" s="189" t="s">
        <v>580</v>
      </c>
      <c r="B25" s="189" t="s">
        <v>1016</v>
      </c>
      <c r="C25" s="189" t="s">
        <v>1019</v>
      </c>
    </row>
    <row r="26" spans="1:21" x14ac:dyDescent="0.25">
      <c r="A26" s="55" t="s">
        <v>0</v>
      </c>
      <c r="B26" s="55" t="s">
        <v>1020</v>
      </c>
    </row>
    <row r="27" spans="1:21" x14ac:dyDescent="0.25">
      <c r="A27" s="55" t="s">
        <v>859</v>
      </c>
      <c r="C27" s="55" t="s">
        <v>861</v>
      </c>
    </row>
    <row r="28" spans="1:21" ht="14.4" x14ac:dyDescent="0.3">
      <c r="S28" s="117" t="s">
        <v>891</v>
      </c>
      <c r="T28" s="117" t="s">
        <v>994</v>
      </c>
    </row>
    <row r="29" spans="1:21" ht="14.4" x14ac:dyDescent="0.3">
      <c r="S29" s="117" t="s">
        <v>893</v>
      </c>
      <c r="T29" s="117" t="s">
        <v>995</v>
      </c>
    </row>
    <row r="30" spans="1:21" ht="14.4" x14ac:dyDescent="0.3">
      <c r="S30" s="117" t="s">
        <v>895</v>
      </c>
      <c r="T30" s="117" t="s">
        <v>999</v>
      </c>
    </row>
    <row r="31" spans="1:21" ht="14.4" x14ac:dyDescent="0.3">
      <c r="S31" s="117" t="s">
        <v>897</v>
      </c>
      <c r="T31" s="117" t="s">
        <v>998</v>
      </c>
    </row>
    <row r="32" spans="1:21" ht="14.4" x14ac:dyDescent="0.3">
      <c r="S32" s="117" t="s">
        <v>899</v>
      </c>
      <c r="T32" s="117" t="s">
        <v>997</v>
      </c>
    </row>
    <row r="33" spans="19:20" ht="14.4" x14ac:dyDescent="0.3">
      <c r="S33" s="117" t="s">
        <v>901</v>
      </c>
      <c r="T33" s="117" t="s">
        <v>996</v>
      </c>
    </row>
    <row r="34" spans="19:20" ht="14.4" x14ac:dyDescent="0.3">
      <c r="S34" s="117" t="s">
        <v>903</v>
      </c>
      <c r="T34" s="117" t="s">
        <v>984</v>
      </c>
    </row>
    <row r="35" spans="19:20" ht="14.4" x14ac:dyDescent="0.3">
      <c r="S35" s="117" t="s">
        <v>905</v>
      </c>
      <c r="T35" s="117" t="s">
        <v>982</v>
      </c>
    </row>
    <row r="36" spans="19:20" ht="14.4" x14ac:dyDescent="0.3">
      <c r="S36" s="117" t="s">
        <v>907</v>
      </c>
      <c r="T36" s="117" t="s">
        <v>983</v>
      </c>
    </row>
    <row r="37" spans="19:20" ht="14.4" x14ac:dyDescent="0.3">
      <c r="S37" s="117" t="s">
        <v>909</v>
      </c>
      <c r="T37" s="117" t="s">
        <v>986</v>
      </c>
    </row>
    <row r="38" spans="19:20" ht="14.4" x14ac:dyDescent="0.3">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6.4" x14ac:dyDescent="0.25">
      <c r="A1" s="5" t="s">
        <v>0</v>
      </c>
      <c r="B1" s="5" t="s">
        <v>1</v>
      </c>
      <c r="C1" s="5" t="s">
        <v>2</v>
      </c>
      <c r="D1" s="5" t="s">
        <v>8</v>
      </c>
      <c r="E1" s="5" t="s">
        <v>3</v>
      </c>
      <c r="F1" s="5" t="s">
        <v>4</v>
      </c>
      <c r="G1" s="5" t="s">
        <v>5</v>
      </c>
      <c r="H1" s="5" t="s">
        <v>6</v>
      </c>
      <c r="I1" s="5" t="s">
        <v>7</v>
      </c>
      <c r="J1" s="5" t="s">
        <v>453</v>
      </c>
      <c r="K1" s="5" t="s">
        <v>612</v>
      </c>
    </row>
    <row r="2" spans="1:68" x14ac:dyDescent="0.25">
      <c r="A2" s="196"/>
      <c r="B2" s="1"/>
      <c r="C2" s="1"/>
      <c r="D2" s="3"/>
      <c r="E2" s="116"/>
      <c r="F2" s="2"/>
      <c r="G2" s="1"/>
      <c r="H2" s="3"/>
      <c r="I2" s="7"/>
      <c r="J2" s="170" t="e">
        <f>IF(C2="-","",VLOOKUP(C2,StarCAM_Issuers_Table,2,0))</f>
        <v>#N/A</v>
      </c>
      <c r="K2" s="87" t="e">
        <f>IF(D2="-","",VLOOKUP(D2,Market_Maker_Table,2,0))</f>
        <v>#N/A</v>
      </c>
    </row>
    <row r="3" spans="1:68" x14ac:dyDescent="0.25">
      <c r="A3" s="188"/>
      <c r="B3" s="88"/>
      <c r="C3" s="88"/>
      <c r="D3" s="88"/>
      <c r="E3" s="89"/>
      <c r="F3" s="90"/>
      <c r="G3" s="91"/>
      <c r="H3" s="92"/>
      <c r="I3" s="91"/>
      <c r="J3" s="93"/>
      <c r="K3" s="74"/>
    </row>
    <row r="4" spans="1:68" s="189" customFormat="1" ht="13.95" thickBot="1" x14ac:dyDescent="0.3">
      <c r="A4" s="6" t="s">
        <v>1089</v>
      </c>
      <c r="B4" s="223"/>
      <c r="C4" s="223"/>
      <c r="D4" s="223"/>
      <c r="E4" s="223"/>
      <c r="F4" s="223"/>
      <c r="G4" s="223"/>
      <c r="H4" s="223"/>
      <c r="I4" s="223"/>
      <c r="J4" s="223"/>
      <c r="K4" s="223"/>
      <c r="S4" s="63"/>
      <c r="T4" s="221"/>
      <c r="U4" s="221"/>
      <c r="V4" s="63"/>
    </row>
    <row r="5" spans="1:68" ht="78" customHeight="1" x14ac:dyDescent="0.25">
      <c r="A5" s="241" t="s">
        <v>1192</v>
      </c>
      <c r="B5" s="241"/>
      <c r="C5" s="241"/>
      <c r="D5" s="93"/>
      <c r="E5" s="93"/>
      <c r="F5" s="93"/>
      <c r="G5" s="93"/>
      <c r="H5" s="93"/>
      <c r="I5" s="93"/>
      <c r="J5" s="93"/>
      <c r="K5" s="222"/>
      <c r="L5" s="222"/>
      <c r="M5" s="222"/>
      <c r="N5" s="222"/>
      <c r="O5" s="222"/>
      <c r="P5" s="222"/>
      <c r="Q5" s="222"/>
      <c r="R5" s="222"/>
      <c r="S5" s="242" t="s">
        <v>1017</v>
      </c>
      <c r="T5" s="243"/>
      <c r="U5" s="243"/>
      <c r="V5" s="243"/>
      <c r="W5" s="243"/>
      <c r="X5" s="242" t="s">
        <v>1078</v>
      </c>
      <c r="Y5" s="243"/>
      <c r="Z5" s="243"/>
      <c r="AA5" s="243"/>
      <c r="AB5" s="243"/>
      <c r="AC5" s="242" t="s">
        <v>1079</v>
      </c>
      <c r="AD5" s="243"/>
      <c r="AE5" s="243"/>
      <c r="AF5" s="243"/>
      <c r="AG5" s="243"/>
      <c r="AH5" s="242" t="s">
        <v>1080</v>
      </c>
      <c r="AI5" s="243"/>
      <c r="AJ5" s="243"/>
      <c r="AK5" s="243"/>
      <c r="AL5" s="243"/>
      <c r="AM5" s="242" t="s">
        <v>1081</v>
      </c>
      <c r="AN5" s="243"/>
      <c r="AO5" s="243"/>
      <c r="AP5" s="243"/>
      <c r="AQ5" s="243"/>
      <c r="AR5" s="242" t="s">
        <v>1082</v>
      </c>
      <c r="AS5" s="243"/>
      <c r="AT5" s="243"/>
      <c r="AU5" s="243"/>
      <c r="AV5" s="243"/>
      <c r="AW5" s="242" t="s">
        <v>1083</v>
      </c>
      <c r="AX5" s="243"/>
      <c r="AY5" s="243"/>
      <c r="AZ5" s="243"/>
      <c r="BA5" s="243"/>
      <c r="BB5" s="242" t="s">
        <v>1084</v>
      </c>
      <c r="BC5" s="243"/>
      <c r="BD5" s="243"/>
      <c r="BE5" s="243"/>
      <c r="BF5" s="243"/>
      <c r="BG5" s="242" t="s">
        <v>1085</v>
      </c>
      <c r="BH5" s="243"/>
      <c r="BI5" s="243"/>
      <c r="BJ5" s="243"/>
      <c r="BK5" s="243"/>
      <c r="BL5" s="242" t="s">
        <v>1086</v>
      </c>
      <c r="BM5" s="243"/>
      <c r="BN5" s="243"/>
      <c r="BO5" s="243"/>
      <c r="BP5" s="243"/>
    </row>
    <row r="6" spans="1:68"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4.4" x14ac:dyDescent="0.3">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4.4" x14ac:dyDescent="0.3">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4.4" x14ac:dyDescent="0.3">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4.4" x14ac:dyDescent="0.3">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4.4" x14ac:dyDescent="0.3">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4.4" x14ac:dyDescent="0.3">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4.4" x14ac:dyDescent="0.3">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4.4" x14ac:dyDescent="0.3">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4.4" x14ac:dyDescent="0.3">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4.4" x14ac:dyDescent="0.3">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4.4" x14ac:dyDescent="0.3">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4.4" x14ac:dyDescent="0.3">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4.4" x14ac:dyDescent="0.3">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4.4" x14ac:dyDescent="0.3">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4.4" x14ac:dyDescent="0.3">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4.4" x14ac:dyDescent="0.3">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4.4" x14ac:dyDescent="0.3">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4.4" x14ac:dyDescent="0.3">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4.4" x14ac:dyDescent="0.3">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4.4" x14ac:dyDescent="0.3">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4.4" x14ac:dyDescent="0.3">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4.4" x14ac:dyDescent="0.3">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4.4" x14ac:dyDescent="0.3">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4.4" x14ac:dyDescent="0.3">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4.4" x14ac:dyDescent="0.3">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4.4" x14ac:dyDescent="0.3">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4.4" x14ac:dyDescent="0.3">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4.4" x14ac:dyDescent="0.3">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BL5:BP5"/>
    <mergeCell ref="AM5:AQ5"/>
    <mergeCell ref="AR5:AV5"/>
    <mergeCell ref="AW5:BA5"/>
    <mergeCell ref="BB5:BF5"/>
    <mergeCell ref="BG5:BK5"/>
    <mergeCell ref="A5:C5"/>
    <mergeCell ref="S5:W5"/>
    <mergeCell ref="X5:AB5"/>
    <mergeCell ref="AC5:AG5"/>
    <mergeCell ref="AH5:AL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tabSelected="1" zoomScaleNormal="100" zoomScaleSheetLayoutView="55" workbookViewId="0">
      <pane xSplit="4" ySplit="6" topLeftCell="E7" activePane="bottomRight" state="frozen"/>
      <selection pane="topRight" activeCell="E1" sqref="E1"/>
      <selection pane="bottomLeft" activeCell="A7" sqref="A7"/>
      <selection pane="bottomRight" activeCell="S30" sqref="S30"/>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26.4" x14ac:dyDescent="0.25">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5">
      <c r="A2" s="1" t="s">
        <v>18</v>
      </c>
      <c r="B2" s="64" t="s">
        <v>348</v>
      </c>
      <c r="C2" s="64" t="s">
        <v>543</v>
      </c>
      <c r="D2" s="64" t="s">
        <v>461</v>
      </c>
      <c r="E2" s="65" t="s">
        <v>35</v>
      </c>
      <c r="F2" s="64" t="s">
        <v>346</v>
      </c>
      <c r="G2" s="4">
        <v>41772</v>
      </c>
      <c r="H2" s="95" t="str">
        <f>IF(C2="-","",VLOOKUP(C2,CouponBondIssuersTable,2,0))</f>
        <v>SPEO</v>
      </c>
      <c r="I2" s="95" t="str">
        <f>IF(D2="-","",IFERROR(VLOOKUP(D2,CouponLeadManagersTable,2,0),""))</f>
        <v>SHB</v>
      </c>
      <c r="J2" s="95" t="str">
        <f>IF(D2="-","",IFERROR(VLOOKUP(D2,CouponLeadManagersTable,3,0),""))</f>
        <v>ST</v>
      </c>
      <c r="K2" s="66"/>
      <c r="L2" s="66"/>
      <c r="M2" s="66"/>
      <c r="N2" s="99"/>
      <c r="P2" s="55"/>
    </row>
    <row r="3" spans="1:28" x14ac:dyDescent="0.25">
      <c r="A3" s="66"/>
      <c r="B3" s="66"/>
      <c r="C3" s="66"/>
      <c r="D3" s="66"/>
      <c r="E3" s="66"/>
      <c r="F3" s="66"/>
      <c r="G3" s="68"/>
      <c r="H3" s="66"/>
      <c r="I3" s="66"/>
      <c r="J3" s="66"/>
      <c r="K3" s="66"/>
      <c r="L3" s="66"/>
      <c r="M3" s="66"/>
    </row>
    <row r="4" spans="1:28" x14ac:dyDescent="0.25">
      <c r="A4" s="6" t="s">
        <v>282</v>
      </c>
      <c r="G4" s="56"/>
    </row>
    <row r="5" spans="1:28" x14ac:dyDescent="0.25">
      <c r="A5" s="57"/>
      <c r="G5" s="56"/>
    </row>
    <row r="6" spans="1:28" ht="39.75" customHeight="1" x14ac:dyDescent="0.25">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x14ac:dyDescent="0.25">
      <c r="A7" s="83" t="s">
        <v>1384</v>
      </c>
      <c r="B7" s="83" t="s">
        <v>543</v>
      </c>
      <c r="C7" s="64">
        <v>188</v>
      </c>
      <c r="D7" s="64" t="s">
        <v>1383</v>
      </c>
      <c r="E7" s="65">
        <v>100000</v>
      </c>
      <c r="F7" s="64" t="s">
        <v>35</v>
      </c>
      <c r="G7" s="64" t="s">
        <v>354</v>
      </c>
      <c r="H7" s="64"/>
      <c r="I7" s="84">
        <v>2.15</v>
      </c>
      <c r="J7" s="64">
        <v>1</v>
      </c>
      <c r="K7" s="4">
        <v>42088</v>
      </c>
      <c r="L7" s="4">
        <v>43549</v>
      </c>
      <c r="M7" s="4" t="s">
        <v>1164</v>
      </c>
      <c r="N7" s="51" t="s">
        <v>423</v>
      </c>
      <c r="O7" s="65">
        <v>200000000</v>
      </c>
      <c r="P7" s="4">
        <v>41723</v>
      </c>
      <c r="Q7" s="4">
        <f>IF(P7&lt;&gt;"",P7,"")</f>
        <v>41723</v>
      </c>
      <c r="R7" s="4">
        <v>43549</v>
      </c>
      <c r="S7" s="4">
        <v>43537</v>
      </c>
      <c r="T7" s="85" t="s">
        <v>1385</v>
      </c>
      <c r="V7" s="79"/>
      <c r="Y7" s="79"/>
      <c r="Z7" s="79"/>
      <c r="AA7" s="79"/>
      <c r="AB7" s="79"/>
    </row>
    <row r="8" spans="1:28" s="66" customFormat="1" x14ac:dyDescent="0.25">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x14ac:dyDescent="0.25">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x14ac:dyDescent="0.25">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x14ac:dyDescent="0.25">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x14ac:dyDescent="0.25">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3">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x14ac:dyDescent="0.25">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x14ac:dyDescent="0.25">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x14ac:dyDescent="0.25">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x14ac:dyDescent="0.25">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x14ac:dyDescent="0.25">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x14ac:dyDescent="0.25">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x14ac:dyDescent="0.25">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x14ac:dyDescent="0.25">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x14ac:dyDescent="0.25">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x14ac:dyDescent="0.25">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x14ac:dyDescent="0.25">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x14ac:dyDescent="0.25">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x14ac:dyDescent="0.25">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x14ac:dyDescent="0.25">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x14ac:dyDescent="0.25">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x14ac:dyDescent="0.25">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x14ac:dyDescent="0.25">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x14ac:dyDescent="0.25">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x14ac:dyDescent="0.25">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x14ac:dyDescent="0.25">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x14ac:dyDescent="0.25">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x14ac:dyDescent="0.25">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x14ac:dyDescent="0.25">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x14ac:dyDescent="0.25">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x14ac:dyDescent="0.25">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x14ac:dyDescent="0.25">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x14ac:dyDescent="0.25">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LookupValues!$AA$2:$AA$34</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3">
      <c r="A1" s="142" t="s">
        <v>1</v>
      </c>
      <c r="B1" s="142" t="s">
        <v>2</v>
      </c>
      <c r="C1" s="142" t="s">
        <v>8</v>
      </c>
      <c r="D1" s="142" t="s">
        <v>3</v>
      </c>
      <c r="E1" s="142" t="s">
        <v>7</v>
      </c>
      <c r="F1" s="142" t="s">
        <v>6</v>
      </c>
      <c r="G1" s="142" t="s">
        <v>453</v>
      </c>
      <c r="H1" s="142" t="s">
        <v>612</v>
      </c>
      <c r="P1" s="118"/>
    </row>
    <row r="2" spans="1:24" x14ac:dyDescent="0.3">
      <c r="A2" s="124"/>
      <c r="B2" s="124"/>
      <c r="C2" s="124"/>
      <c r="D2" s="124"/>
      <c r="E2" s="122"/>
      <c r="F2" s="123"/>
      <c r="G2" s="94" t="e">
        <f>IF(B2="-","",VLOOKUP(B2,StarCAM_ETFIssuers_Table,2,0))</f>
        <v>#N/A</v>
      </c>
      <c r="H2" s="170" t="e">
        <f>IF(C2="-","",VLOOKUP(C2,Market_Maker_Table,2,0))</f>
        <v>#N/A</v>
      </c>
    </row>
    <row r="3" spans="1:24" x14ac:dyDescent="0.3">
      <c r="A3" s="133"/>
      <c r="B3" s="133"/>
      <c r="C3" s="133"/>
      <c r="D3" s="139"/>
      <c r="E3" s="134"/>
      <c r="F3" s="133"/>
    </row>
    <row r="4" spans="1:24" x14ac:dyDescent="0.3">
      <c r="A4" s="6" t="s">
        <v>282</v>
      </c>
      <c r="B4" s="135"/>
      <c r="C4" s="135"/>
      <c r="D4" s="140"/>
      <c r="E4" s="136"/>
      <c r="F4" s="135"/>
    </row>
    <row r="5" spans="1:24" x14ac:dyDescent="0.3">
      <c r="A5" s="137"/>
      <c r="B5" s="137"/>
      <c r="C5" s="137"/>
      <c r="D5" s="141"/>
      <c r="E5" s="138"/>
      <c r="F5" s="137"/>
    </row>
    <row r="6" spans="1:24" x14ac:dyDescent="0.3">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3">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x14ac:dyDescent="0.3">
      <c r="A8" s="1"/>
      <c r="B8" s="1"/>
      <c r="C8" s="1"/>
      <c r="E8" s="1"/>
      <c r="F8" s="1"/>
      <c r="G8" s="1"/>
      <c r="H8" s="120"/>
      <c r="I8" s="120"/>
      <c r="J8" s="120"/>
      <c r="K8" s="120"/>
      <c r="L8" s="120"/>
      <c r="M8" s="167"/>
      <c r="N8" s="120"/>
      <c r="O8" s="120"/>
      <c r="P8" s="120"/>
      <c r="Q8" s="120"/>
      <c r="R8" s="167"/>
      <c r="S8" s="167"/>
      <c r="T8" s="120"/>
      <c r="U8" s="120"/>
      <c r="V8" s="120"/>
      <c r="W8" s="120"/>
      <c r="X8" s="120"/>
    </row>
    <row r="9" spans="1:24" x14ac:dyDescent="0.3">
      <c r="A9" s="1"/>
      <c r="B9" s="1"/>
      <c r="C9" s="1"/>
      <c r="D9" s="1"/>
      <c r="E9" s="1"/>
      <c r="F9" s="1"/>
      <c r="G9" s="1"/>
      <c r="H9" s="120"/>
      <c r="I9" s="120"/>
      <c r="J9" s="120"/>
      <c r="K9" s="120"/>
      <c r="L9" s="120"/>
      <c r="M9" s="167"/>
      <c r="N9" s="120"/>
      <c r="O9" s="120"/>
      <c r="P9" s="120"/>
      <c r="Q9" s="120"/>
      <c r="R9" s="167"/>
      <c r="S9" s="167"/>
      <c r="T9" s="120"/>
      <c r="U9" s="120"/>
      <c r="V9" s="120"/>
      <c r="W9" s="120"/>
      <c r="X9" s="120"/>
    </row>
    <row r="10" spans="1:24" x14ac:dyDescent="0.3">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x14ac:dyDescent="0.3">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x14ac:dyDescent="0.3">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x14ac:dyDescent="0.3">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x14ac:dyDescent="0.3">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x14ac:dyDescent="0.3">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x14ac:dyDescent="0.3">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x14ac:dyDescent="0.3">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x14ac:dyDescent="0.3">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x14ac:dyDescent="0.3">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x14ac:dyDescent="0.3">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x14ac:dyDescent="0.3">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x14ac:dyDescent="0.3">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x14ac:dyDescent="0.3">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x14ac:dyDescent="0.3">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x14ac:dyDescent="0.3">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x14ac:dyDescent="0.3">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x14ac:dyDescent="0.3">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x14ac:dyDescent="0.3">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x14ac:dyDescent="0.3">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x14ac:dyDescent="0.3">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x14ac:dyDescent="0.3">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x14ac:dyDescent="0.3">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x14ac:dyDescent="0.3">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x14ac:dyDescent="0.3">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x14ac:dyDescent="0.3">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9"/>
  <sheetViews>
    <sheetView zoomScale="70" zoomScaleNormal="70" workbookViewId="0">
      <pane xSplit="1" ySplit="1" topLeftCell="V122" activePane="bottomRight" state="frozen"/>
      <selection pane="topRight" activeCell="B1" sqref="B1"/>
      <selection pane="bottomLeft" activeCell="A2" sqref="A2"/>
      <selection pane="bottomRight" activeCell="Z114" sqref="Z114"/>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x14ac:dyDescent="0.3">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c r="AD9" s="227" t="s">
        <v>1375</v>
      </c>
    </row>
    <row r="10" spans="1:36" x14ac:dyDescent="0.3">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1359</v>
      </c>
      <c r="Z10" s="229" t="s">
        <v>1360</v>
      </c>
      <c r="AA10" s="237" t="s">
        <v>808</v>
      </c>
      <c r="AB10" s="237" t="s">
        <v>315</v>
      </c>
      <c r="AC10" s="237" t="s">
        <v>1302</v>
      </c>
      <c r="AD10" s="227" t="s">
        <v>1376</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c r="AD11" s="227" t="s">
        <v>1377</v>
      </c>
    </row>
    <row r="12" spans="1:36" x14ac:dyDescent="0.3">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27" t="s">
        <v>1378</v>
      </c>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1351</v>
      </c>
      <c r="Z13" s="229" t="s">
        <v>1352</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35">
      <c r="F15" s="177" t="s">
        <v>154</v>
      </c>
      <c r="G15" s="179" t="s">
        <v>21</v>
      </c>
      <c r="N15" s="177" t="s">
        <v>216</v>
      </c>
      <c r="O15" s="179" t="s">
        <v>44</v>
      </c>
      <c r="P15" s="112"/>
      <c r="S15" s="146" t="s">
        <v>495</v>
      </c>
      <c r="T15" s="147" t="s">
        <v>493</v>
      </c>
      <c r="U15" s="236" t="s">
        <v>1313</v>
      </c>
      <c r="V15" s="236" t="s">
        <v>21</v>
      </c>
      <c r="W15" s="236" t="s">
        <v>1302</v>
      </c>
      <c r="Y15" s="228" t="s">
        <v>1353</v>
      </c>
      <c r="Z15" s="229" t="s">
        <v>1354</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1361</v>
      </c>
      <c r="Z16" s="229" t="s">
        <v>1362</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1365</v>
      </c>
      <c r="Z17" s="229" t="s">
        <v>1366</v>
      </c>
      <c r="AA17" s="237" t="s">
        <v>1315</v>
      </c>
      <c r="AB17" s="237" t="s">
        <v>317</v>
      </c>
      <c r="AC17" s="237" t="s">
        <v>1302</v>
      </c>
      <c r="AF17" s="117"/>
    </row>
    <row r="18" spans="2:32" s="117" customFormat="1" x14ac:dyDescent="0.3">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x14ac:dyDescent="0.3">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1349</v>
      </c>
      <c r="V20" s="236" t="s">
        <v>1350</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1349</v>
      </c>
      <c r="AB21" s="237" t="s">
        <v>1350</v>
      </c>
      <c r="AC21" s="237" t="s">
        <v>1302</v>
      </c>
    </row>
    <row r="22" spans="2:32" x14ac:dyDescent="0.3">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x14ac:dyDescent="0.3">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x14ac:dyDescent="0.3">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x14ac:dyDescent="0.3">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x14ac:dyDescent="0.3">
      <c r="P26" s="86"/>
      <c r="S26" s="171" t="s">
        <v>462</v>
      </c>
      <c r="T26" s="172" t="s">
        <v>25</v>
      </c>
      <c r="U26" s="236" t="s">
        <v>1266</v>
      </c>
      <c r="V26" s="236" t="s">
        <v>1258</v>
      </c>
      <c r="W26" s="236" t="s">
        <v>1323</v>
      </c>
      <c r="Y26" s="228" t="s">
        <v>506</v>
      </c>
      <c r="Z26" s="229" t="s">
        <v>507</v>
      </c>
      <c r="AA26" s="237" t="s">
        <v>216</v>
      </c>
      <c r="AB26" s="237" t="s">
        <v>44</v>
      </c>
      <c r="AC26" s="237" t="s">
        <v>1302</v>
      </c>
    </row>
    <row r="27" spans="2:32" x14ac:dyDescent="0.3">
      <c r="S27" s="146" t="s">
        <v>821</v>
      </c>
      <c r="T27" s="147" t="s">
        <v>822</v>
      </c>
      <c r="U27" s="236" t="s">
        <v>1267</v>
      </c>
      <c r="V27" s="236" t="s">
        <v>1259</v>
      </c>
      <c r="W27" s="236" t="s">
        <v>1323</v>
      </c>
      <c r="Y27" s="228" t="s">
        <v>1116</v>
      </c>
      <c r="Z27" s="229" t="s">
        <v>1117</v>
      </c>
      <c r="AA27" s="237" t="s">
        <v>1266</v>
      </c>
      <c r="AB27" s="237" t="s">
        <v>1258</v>
      </c>
      <c r="AC27" s="237" t="s">
        <v>1323</v>
      </c>
    </row>
    <row r="28" spans="2:32" x14ac:dyDescent="0.3">
      <c r="S28" s="146" t="s">
        <v>216</v>
      </c>
      <c r="T28" s="147" t="s">
        <v>26</v>
      </c>
      <c r="U28" s="236" t="s">
        <v>1268</v>
      </c>
      <c r="V28" s="236" t="s">
        <v>1260</v>
      </c>
      <c r="W28" s="236" t="s">
        <v>1323</v>
      </c>
      <c r="Y28" s="228" t="s">
        <v>468</v>
      </c>
      <c r="Z28" s="229" t="s">
        <v>274</v>
      </c>
      <c r="AA28" s="237" t="s">
        <v>1267</v>
      </c>
      <c r="AB28" s="237" t="s">
        <v>1259</v>
      </c>
      <c r="AC28" s="237" t="s">
        <v>1323</v>
      </c>
    </row>
    <row r="29" spans="2:32" x14ac:dyDescent="0.3">
      <c r="S29" s="146" t="s">
        <v>463</v>
      </c>
      <c r="T29" s="147" t="s">
        <v>311</v>
      </c>
      <c r="U29" s="236" t="s">
        <v>1269</v>
      </c>
      <c r="V29" s="236" t="s">
        <v>1261</v>
      </c>
      <c r="W29" s="236" t="s">
        <v>1323</v>
      </c>
      <c r="Y29" s="228" t="s">
        <v>467</v>
      </c>
      <c r="Z29" s="229" t="s">
        <v>29</v>
      </c>
      <c r="AA29" s="237" t="s">
        <v>1268</v>
      </c>
      <c r="AB29" s="237" t="s">
        <v>1260</v>
      </c>
      <c r="AC29" s="237" t="s">
        <v>1323</v>
      </c>
    </row>
    <row r="30" spans="2:32" x14ac:dyDescent="0.3">
      <c r="S30" s="171" t="s">
        <v>1182</v>
      </c>
      <c r="T30" s="172" t="s">
        <v>1183</v>
      </c>
      <c r="U30" s="236" t="s">
        <v>1270</v>
      </c>
      <c r="V30" s="236" t="s">
        <v>1262</v>
      </c>
      <c r="W30" s="236" t="s">
        <v>1323</v>
      </c>
      <c r="Y30" s="228" t="s">
        <v>1161</v>
      </c>
      <c r="Z30" s="229" t="s">
        <v>1162</v>
      </c>
      <c r="AA30" s="237" t="s">
        <v>1269</v>
      </c>
      <c r="AB30" s="237" t="s">
        <v>1261</v>
      </c>
      <c r="AC30" s="237" t="s">
        <v>1323</v>
      </c>
    </row>
    <row r="31" spans="2:32" x14ac:dyDescent="0.3">
      <c r="S31" s="171" t="s">
        <v>461</v>
      </c>
      <c r="T31" s="172" t="s">
        <v>22</v>
      </c>
      <c r="U31" s="236" t="s">
        <v>1271</v>
      </c>
      <c r="V31" s="236" t="s">
        <v>1263</v>
      </c>
      <c r="W31" s="236" t="s">
        <v>1323</v>
      </c>
      <c r="Y31" s="228" t="s">
        <v>508</v>
      </c>
      <c r="Z31" s="229" t="s">
        <v>586</v>
      </c>
      <c r="AA31" s="237" t="s">
        <v>1270</v>
      </c>
      <c r="AB31" s="237" t="s">
        <v>1262</v>
      </c>
      <c r="AC31" s="237" t="s">
        <v>1323</v>
      </c>
    </row>
    <row r="32" spans="2:32" x14ac:dyDescent="0.3">
      <c r="S32" s="171" t="s">
        <v>1194</v>
      </c>
      <c r="T32" s="172" t="s">
        <v>1193</v>
      </c>
      <c r="U32" s="236" t="s">
        <v>489</v>
      </c>
      <c r="V32" s="236" t="s">
        <v>41</v>
      </c>
      <c r="W32" s="236" t="s">
        <v>1323</v>
      </c>
      <c r="Y32" s="228" t="s">
        <v>509</v>
      </c>
      <c r="Z32" s="229" t="s">
        <v>587</v>
      </c>
      <c r="AA32" s="237" t="s">
        <v>489</v>
      </c>
      <c r="AB32" s="237" t="s">
        <v>41</v>
      </c>
      <c r="AC32" s="237" t="s">
        <v>1323</v>
      </c>
    </row>
    <row r="33" spans="19:29" x14ac:dyDescent="0.3">
      <c r="S33" s="173" t="s">
        <v>472</v>
      </c>
      <c r="T33" s="147" t="s">
        <v>319</v>
      </c>
      <c r="U33" s="236" t="s">
        <v>1272</v>
      </c>
      <c r="V33" s="236" t="s">
        <v>1264</v>
      </c>
      <c r="W33" s="236" t="s">
        <v>1323</v>
      </c>
      <c r="Y33" s="228" t="s">
        <v>1207</v>
      </c>
      <c r="Z33" s="229" t="s">
        <v>1208</v>
      </c>
      <c r="AA33" s="237" t="s">
        <v>1272</v>
      </c>
      <c r="AB33" s="237" t="s">
        <v>1264</v>
      </c>
      <c r="AC33" s="237" t="s">
        <v>1323</v>
      </c>
    </row>
    <row r="34" spans="19:29" x14ac:dyDescent="0.3">
      <c r="S34" s="173" t="s">
        <v>471</v>
      </c>
      <c r="T34" s="174" t="s">
        <v>276</v>
      </c>
      <c r="U34" s="236" t="s">
        <v>1273</v>
      </c>
      <c r="V34" s="236" t="s">
        <v>1265</v>
      </c>
      <c r="W34" s="236" t="s">
        <v>1323</v>
      </c>
      <c r="Y34" s="228" t="s">
        <v>1201</v>
      </c>
      <c r="Z34" s="229" t="s">
        <v>1202</v>
      </c>
      <c r="AA34" s="237" t="s">
        <v>1273</v>
      </c>
      <c r="AB34" s="237" t="s">
        <v>1265</v>
      </c>
      <c r="AC34" s="237" t="s">
        <v>1323</v>
      </c>
    </row>
    <row r="35" spans="19:29" x14ac:dyDescent="0.3">
      <c r="S35" s="173" t="s">
        <v>1187</v>
      </c>
      <c r="T35" s="174" t="s">
        <v>1188</v>
      </c>
      <c r="Y35" s="228" t="s">
        <v>1379</v>
      </c>
      <c r="Z35" s="229" t="s">
        <v>1380</v>
      </c>
    </row>
    <row r="36" spans="19:29" x14ac:dyDescent="0.3">
      <c r="S36" s="146" t="s">
        <v>460</v>
      </c>
      <c r="T36" s="147" t="s">
        <v>312</v>
      </c>
      <c r="Y36" s="228" t="s">
        <v>1284</v>
      </c>
      <c r="Z36" s="229" t="s">
        <v>1285</v>
      </c>
    </row>
    <row r="37" spans="19:29" x14ac:dyDescent="0.3">
      <c r="S37" s="146" t="s">
        <v>459</v>
      </c>
      <c r="T37" s="147" t="s">
        <v>27</v>
      </c>
      <c r="Y37" s="228" t="s">
        <v>1373</v>
      </c>
      <c r="Z37" s="229" t="s">
        <v>1374</v>
      </c>
    </row>
    <row r="38" spans="19:29" x14ac:dyDescent="0.3">
      <c r="S38" s="146" t="s">
        <v>473</v>
      </c>
      <c r="T38" s="147" t="s">
        <v>308</v>
      </c>
      <c r="Y38" s="228" t="s">
        <v>510</v>
      </c>
      <c r="Z38" s="229" t="s">
        <v>511</v>
      </c>
    </row>
    <row r="39" spans="19:29" x14ac:dyDescent="0.3">
      <c r="S39" s="150" t="s">
        <v>372</v>
      </c>
      <c r="T39" s="151"/>
      <c r="Y39" s="228" t="s">
        <v>512</v>
      </c>
      <c r="Z39" s="229" t="s">
        <v>513</v>
      </c>
    </row>
    <row r="40" spans="19:29" x14ac:dyDescent="0.3">
      <c r="S40" s="86"/>
      <c r="T40" s="86"/>
      <c r="Y40" s="228" t="s">
        <v>100</v>
      </c>
      <c r="Z40" s="229" t="s">
        <v>1251</v>
      </c>
    </row>
    <row r="41" spans="19:29" x14ac:dyDescent="0.3">
      <c r="S41" s="86"/>
      <c r="T41" s="86"/>
      <c r="Y41" s="228" t="s">
        <v>514</v>
      </c>
      <c r="Z41" s="229" t="s">
        <v>588</v>
      </c>
    </row>
    <row r="42" spans="19:29" x14ac:dyDescent="0.3">
      <c r="S42" s="86"/>
      <c r="T42" s="86"/>
      <c r="Y42" s="228" t="s">
        <v>1355</v>
      </c>
      <c r="Z42" s="229" t="s">
        <v>1356</v>
      </c>
    </row>
    <row r="43" spans="19:29" x14ac:dyDescent="0.3">
      <c r="S43" s="86"/>
      <c r="T43" s="86"/>
      <c r="Y43" s="228" t="s">
        <v>515</v>
      </c>
      <c r="Z43" s="229" t="s">
        <v>516</v>
      </c>
    </row>
    <row r="44" spans="19:29" x14ac:dyDescent="0.3">
      <c r="S44" s="86"/>
      <c r="T44" s="86"/>
      <c r="Y44" s="228" t="s">
        <v>1339</v>
      </c>
      <c r="Z44" s="229" t="s">
        <v>1340</v>
      </c>
      <c r="AA44" s="117"/>
      <c r="AB44" s="117"/>
    </row>
    <row r="45" spans="19:29" x14ac:dyDescent="0.3">
      <c r="Y45" s="228" t="s">
        <v>1209</v>
      </c>
      <c r="Z45" s="229" t="s">
        <v>1210</v>
      </c>
      <c r="AA45" s="117"/>
      <c r="AB45" s="117"/>
    </row>
    <row r="46" spans="19:29" x14ac:dyDescent="0.3">
      <c r="Y46" s="228" t="s">
        <v>823</v>
      </c>
      <c r="Z46" s="229" t="s">
        <v>824</v>
      </c>
      <c r="AA46" s="117"/>
      <c r="AB46" s="117"/>
    </row>
    <row r="47" spans="19:29" x14ac:dyDescent="0.3">
      <c r="U47" s="117"/>
      <c r="V47" s="117"/>
      <c r="Y47" s="228" t="s">
        <v>1211</v>
      </c>
      <c r="Z47" s="229" t="s">
        <v>1212</v>
      </c>
    </row>
    <row r="48" spans="19:29" x14ac:dyDescent="0.3">
      <c r="U48" s="117"/>
      <c r="V48" s="117"/>
      <c r="Y48" s="228" t="s">
        <v>1253</v>
      </c>
      <c r="Z48" s="229" t="s">
        <v>1274</v>
      </c>
    </row>
    <row r="49" spans="21:26" x14ac:dyDescent="0.3">
      <c r="U49" s="117"/>
      <c r="V49" s="117"/>
      <c r="Y49" s="228" t="s">
        <v>1213</v>
      </c>
      <c r="Z49" s="229" t="s">
        <v>1214</v>
      </c>
    </row>
    <row r="50" spans="21:26" x14ac:dyDescent="0.3">
      <c r="Y50" s="228" t="s">
        <v>517</v>
      </c>
      <c r="Z50" s="229" t="s">
        <v>518</v>
      </c>
    </row>
    <row r="51" spans="21:26" x14ac:dyDescent="0.3">
      <c r="Y51" s="228" t="s">
        <v>111</v>
      </c>
      <c r="Z51" s="229" t="s">
        <v>1215</v>
      </c>
    </row>
    <row r="52" spans="21:26" x14ac:dyDescent="0.3">
      <c r="Y52" s="228" t="s">
        <v>609</v>
      </c>
      <c r="Z52" s="229" t="s">
        <v>610</v>
      </c>
    </row>
    <row r="53" spans="21:26" x14ac:dyDescent="0.3">
      <c r="Y53" s="228" t="s">
        <v>1216</v>
      </c>
      <c r="Z53" s="229" t="s">
        <v>1217</v>
      </c>
    </row>
    <row r="54" spans="21:26" x14ac:dyDescent="0.3">
      <c r="Y54" s="228" t="s">
        <v>1335</v>
      </c>
      <c r="Z54" s="229" t="s">
        <v>1336</v>
      </c>
    </row>
    <row r="55" spans="21:26" x14ac:dyDescent="0.3">
      <c r="Y55" s="228" t="s">
        <v>844</v>
      </c>
      <c r="Z55" s="229" t="s">
        <v>845</v>
      </c>
    </row>
    <row r="56" spans="21:26" x14ac:dyDescent="0.3">
      <c r="Y56" s="228" t="s">
        <v>1218</v>
      </c>
      <c r="Z56" s="229" t="s">
        <v>1219</v>
      </c>
    </row>
    <row r="57" spans="21:26" x14ac:dyDescent="0.3">
      <c r="Y57" s="228" t="s">
        <v>1220</v>
      </c>
      <c r="Z57" s="229" t="s">
        <v>1221</v>
      </c>
    </row>
    <row r="58" spans="21:26" x14ac:dyDescent="0.3">
      <c r="Y58" s="228" t="s">
        <v>1293</v>
      </c>
      <c r="Z58" s="229" t="s">
        <v>1294</v>
      </c>
    </row>
    <row r="59" spans="21:26" x14ac:dyDescent="0.3">
      <c r="Y59" s="228" t="s">
        <v>519</v>
      </c>
      <c r="Z59" s="229" t="s">
        <v>520</v>
      </c>
    </row>
    <row r="60" spans="21:26" x14ac:dyDescent="0.3">
      <c r="Y60" s="228" t="s">
        <v>475</v>
      </c>
      <c r="Z60" s="229" t="s">
        <v>307</v>
      </c>
    </row>
    <row r="61" spans="21:26" x14ac:dyDescent="0.3">
      <c r="Y61" s="228" t="s">
        <v>1222</v>
      </c>
      <c r="Z61" s="229" t="s">
        <v>1223</v>
      </c>
    </row>
    <row r="62" spans="21:26" x14ac:dyDescent="0.3">
      <c r="Y62" s="228" t="s">
        <v>1113</v>
      </c>
      <c r="Z62" s="229" t="s">
        <v>1112</v>
      </c>
    </row>
    <row r="63" spans="21:26" x14ac:dyDescent="0.3">
      <c r="Y63" s="228" t="s">
        <v>521</v>
      </c>
      <c r="Z63" s="229" t="s">
        <v>522</v>
      </c>
    </row>
    <row r="64" spans="21:26" x14ac:dyDescent="0.3">
      <c r="Y64" s="228" t="s">
        <v>523</v>
      </c>
      <c r="Z64" s="229" t="s">
        <v>123</v>
      </c>
    </row>
    <row r="65" spans="2:32" x14ac:dyDescent="0.3">
      <c r="Y65" s="228" t="s">
        <v>524</v>
      </c>
      <c r="Z65" s="229" t="s">
        <v>525</v>
      </c>
    </row>
    <row r="66" spans="2:32" x14ac:dyDescent="0.3">
      <c r="Y66" s="228" t="s">
        <v>526</v>
      </c>
      <c r="Z66" s="229" t="s">
        <v>527</v>
      </c>
    </row>
    <row r="67" spans="2:32" x14ac:dyDescent="0.3">
      <c r="Y67" s="228" t="s">
        <v>1224</v>
      </c>
      <c r="Z67" s="229" t="s">
        <v>1225</v>
      </c>
    </row>
    <row r="68" spans="2:32" x14ac:dyDescent="0.3">
      <c r="Y68" s="228" t="s">
        <v>1177</v>
      </c>
      <c r="Z68" s="229" t="s">
        <v>1176</v>
      </c>
    </row>
    <row r="69" spans="2:32" x14ac:dyDescent="0.3">
      <c r="Y69" s="228" t="s">
        <v>764</v>
      </c>
      <c r="Z69" s="229" t="s">
        <v>494</v>
      </c>
    </row>
    <row r="70" spans="2:32" x14ac:dyDescent="0.3">
      <c r="Y70" s="228" t="s">
        <v>763</v>
      </c>
      <c r="Z70" s="229" t="s">
        <v>493</v>
      </c>
    </row>
    <row r="71" spans="2:32" x14ac:dyDescent="0.3">
      <c r="X71" s="117"/>
      <c r="Y71" s="228" t="s">
        <v>1363</v>
      </c>
      <c r="Z71" s="229" t="s">
        <v>1364</v>
      </c>
      <c r="AF71" s="117"/>
    </row>
    <row r="72" spans="2:32" s="117" customFormat="1" x14ac:dyDescent="0.3">
      <c r="B72" s="86"/>
      <c r="C72" s="86"/>
      <c r="D72" s="86"/>
      <c r="F72" s="8"/>
      <c r="G72" s="8"/>
      <c r="N72" s="8"/>
      <c r="O72" s="8"/>
      <c r="Q72" s="8"/>
      <c r="R72" s="8"/>
      <c r="S72" s="8"/>
      <c r="T72" s="8"/>
      <c r="U72" s="8"/>
      <c r="V72" s="8"/>
      <c r="W72" s="227"/>
      <c r="Y72" s="228" t="s">
        <v>1118</v>
      </c>
      <c r="Z72" s="229" t="s">
        <v>1119</v>
      </c>
      <c r="AA72" s="8"/>
      <c r="AB72" s="8"/>
      <c r="AC72" s="227"/>
    </row>
    <row r="73" spans="2:32" s="117" customFormat="1" x14ac:dyDescent="0.3">
      <c r="B73" s="86"/>
      <c r="C73" s="86"/>
      <c r="D73" s="86"/>
      <c r="F73" s="8"/>
      <c r="G73" s="8"/>
      <c r="N73" s="8"/>
      <c r="O73" s="8"/>
      <c r="S73" s="8"/>
      <c r="T73" s="8"/>
      <c r="U73" s="8"/>
      <c r="V73" s="8"/>
      <c r="W73" s="227"/>
      <c r="Y73" s="228" t="s">
        <v>1226</v>
      </c>
      <c r="Z73" s="229" t="s">
        <v>1227</v>
      </c>
      <c r="AA73" s="8"/>
      <c r="AB73" s="8"/>
      <c r="AC73" s="227"/>
    </row>
    <row r="74" spans="2:32" s="117" customFormat="1" x14ac:dyDescent="0.3">
      <c r="B74" s="86"/>
      <c r="C74" s="86"/>
      <c r="D74" s="86"/>
      <c r="F74" s="8"/>
      <c r="G74" s="8"/>
      <c r="N74" s="8"/>
      <c r="O74" s="8"/>
      <c r="S74" s="8"/>
      <c r="T74" s="8"/>
      <c r="U74" s="8"/>
      <c r="V74" s="8"/>
      <c r="W74" s="227"/>
      <c r="X74" s="8"/>
      <c r="Y74" s="228" t="s">
        <v>1228</v>
      </c>
      <c r="Z74" s="229" t="s">
        <v>1229</v>
      </c>
      <c r="AA74" s="8"/>
      <c r="AB74" s="8"/>
      <c r="AC74" s="227"/>
      <c r="AF74" s="8"/>
    </row>
    <row r="75" spans="2:32" x14ac:dyDescent="0.3">
      <c r="Q75" s="117"/>
      <c r="R75" s="117"/>
      <c r="Y75" s="228" t="s">
        <v>144</v>
      </c>
      <c r="Z75" s="229" t="s">
        <v>145</v>
      </c>
    </row>
    <row r="76" spans="2:32" x14ac:dyDescent="0.3">
      <c r="N76" s="117"/>
      <c r="O76" s="117"/>
      <c r="Y76" s="228" t="s">
        <v>841</v>
      </c>
      <c r="Z76" s="229" t="s">
        <v>152</v>
      </c>
    </row>
    <row r="77" spans="2:32" x14ac:dyDescent="0.3">
      <c r="F77" s="117"/>
      <c r="G77" s="117"/>
      <c r="N77" s="117"/>
      <c r="O77" s="117"/>
      <c r="Y77" s="228" t="s">
        <v>1278</v>
      </c>
      <c r="Z77" s="229" t="s">
        <v>1279</v>
      </c>
    </row>
    <row r="78" spans="2:32" x14ac:dyDescent="0.3">
      <c r="F78" s="117"/>
      <c r="G78" s="117"/>
      <c r="N78" s="117"/>
      <c r="O78" s="117"/>
      <c r="Y78" s="228" t="s">
        <v>154</v>
      </c>
      <c r="Z78" s="229" t="s">
        <v>155</v>
      </c>
    </row>
    <row r="79" spans="2:32" x14ac:dyDescent="0.3">
      <c r="F79" s="117"/>
      <c r="G79" s="117"/>
      <c r="Y79" s="228" t="s">
        <v>606</v>
      </c>
      <c r="Z79" s="229" t="s">
        <v>605</v>
      </c>
    </row>
    <row r="80" spans="2:32" x14ac:dyDescent="0.3">
      <c r="Y80" s="228" t="s">
        <v>1357</v>
      </c>
      <c r="Z80" s="229" t="s">
        <v>1358</v>
      </c>
    </row>
    <row r="81" spans="19:26" x14ac:dyDescent="0.3">
      <c r="S81" s="117"/>
      <c r="T81" s="117"/>
      <c r="Y81" s="228" t="s">
        <v>1230</v>
      </c>
      <c r="Z81" s="229" t="s">
        <v>1231</v>
      </c>
    </row>
    <row r="82" spans="19:26" x14ac:dyDescent="0.3">
      <c r="S82" s="117"/>
      <c r="T82" s="117"/>
      <c r="Y82" s="228" t="s">
        <v>1367</v>
      </c>
      <c r="Z82" s="229" t="s">
        <v>1368</v>
      </c>
    </row>
    <row r="83" spans="19:26" x14ac:dyDescent="0.3">
      <c r="S83" s="117"/>
      <c r="T83" s="117"/>
      <c r="Y83" s="228" t="s">
        <v>1333</v>
      </c>
      <c r="Z83" s="229" t="s">
        <v>1334</v>
      </c>
    </row>
    <row r="84" spans="19:26" x14ac:dyDescent="0.3">
      <c r="Y84" s="228" t="s">
        <v>1087</v>
      </c>
      <c r="Z84" s="229" t="s">
        <v>1088</v>
      </c>
    </row>
    <row r="85" spans="19:26" x14ac:dyDescent="0.3">
      <c r="Y85" s="228" t="s">
        <v>165</v>
      </c>
      <c r="Z85" s="229" t="s">
        <v>166</v>
      </c>
    </row>
    <row r="86" spans="19:26" x14ac:dyDescent="0.3">
      <c r="Y86" s="228" t="s">
        <v>168</v>
      </c>
      <c r="Z86" s="229" t="s">
        <v>1288</v>
      </c>
    </row>
    <row r="87" spans="19:26" x14ac:dyDescent="0.3">
      <c r="Y87" s="228" t="s">
        <v>1256</v>
      </c>
      <c r="Z87" s="229" t="s">
        <v>1257</v>
      </c>
    </row>
    <row r="88" spans="19:26" x14ac:dyDescent="0.3">
      <c r="Y88" s="228" t="s">
        <v>170</v>
      </c>
      <c r="Z88" s="229" t="s">
        <v>528</v>
      </c>
    </row>
    <row r="89" spans="19:26" x14ac:dyDescent="0.3">
      <c r="Y89" s="228" t="s">
        <v>1232</v>
      </c>
      <c r="Z89" s="229" t="s">
        <v>1233</v>
      </c>
    </row>
    <row r="90" spans="19:26" x14ac:dyDescent="0.3">
      <c r="Y90" s="228" t="s">
        <v>1291</v>
      </c>
      <c r="Z90" s="229" t="s">
        <v>1292</v>
      </c>
    </row>
    <row r="91" spans="19:26" x14ac:dyDescent="0.3">
      <c r="Y91" s="228" t="s">
        <v>476</v>
      </c>
      <c r="Z91" s="229" t="s">
        <v>175</v>
      </c>
    </row>
    <row r="92" spans="19:26" x14ac:dyDescent="0.3">
      <c r="Y92" s="228" t="s">
        <v>1234</v>
      </c>
      <c r="Z92" s="229" t="s">
        <v>1235</v>
      </c>
    </row>
    <row r="93" spans="19:26" x14ac:dyDescent="0.3">
      <c r="Y93" s="228" t="s">
        <v>1187</v>
      </c>
      <c r="Z93" s="229" t="s">
        <v>1188</v>
      </c>
    </row>
    <row r="94" spans="19:26" x14ac:dyDescent="0.3">
      <c r="Y94" s="228" t="s">
        <v>1343</v>
      </c>
      <c r="Z94" s="229" t="s">
        <v>1344</v>
      </c>
    </row>
    <row r="95" spans="19:26" x14ac:dyDescent="0.3">
      <c r="Y95" s="228" t="s">
        <v>761</v>
      </c>
      <c r="Z95" s="229" t="s">
        <v>762</v>
      </c>
    </row>
    <row r="96" spans="19:26" x14ac:dyDescent="0.3">
      <c r="Y96" s="228" t="s">
        <v>529</v>
      </c>
      <c r="Z96" s="229" t="s">
        <v>530</v>
      </c>
    </row>
    <row r="97" spans="25:26" x14ac:dyDescent="0.3">
      <c r="Y97" s="228" t="s">
        <v>531</v>
      </c>
      <c r="Z97" s="229" t="s">
        <v>532</v>
      </c>
    </row>
    <row r="98" spans="25:26" x14ac:dyDescent="0.3">
      <c r="Y98" s="228" t="s">
        <v>1331</v>
      </c>
      <c r="Z98" s="229" t="s">
        <v>1332</v>
      </c>
    </row>
    <row r="99" spans="25:26" x14ac:dyDescent="0.3">
      <c r="Y99" s="228" t="s">
        <v>1236</v>
      </c>
      <c r="Z99" s="229" t="s">
        <v>1237</v>
      </c>
    </row>
    <row r="100" spans="25:26" x14ac:dyDescent="0.3">
      <c r="Y100" s="228" t="s">
        <v>185</v>
      </c>
      <c r="Z100" s="229" t="s">
        <v>533</v>
      </c>
    </row>
    <row r="101" spans="25:26" x14ac:dyDescent="0.3">
      <c r="Y101" s="228" t="s">
        <v>1180</v>
      </c>
      <c r="Z101" s="229" t="s">
        <v>1181</v>
      </c>
    </row>
    <row r="102" spans="25:26" x14ac:dyDescent="0.3">
      <c r="Y102" s="228" t="s">
        <v>765</v>
      </c>
      <c r="Z102" s="229" t="s">
        <v>1242</v>
      </c>
    </row>
    <row r="103" spans="25:26" x14ac:dyDescent="0.3">
      <c r="Y103" s="228" t="s">
        <v>464</v>
      </c>
      <c r="Z103" s="229" t="s">
        <v>199</v>
      </c>
    </row>
    <row r="104" spans="25:26" x14ac:dyDescent="0.3">
      <c r="Y104" s="228" t="s">
        <v>1240</v>
      </c>
      <c r="Z104" s="229" t="s">
        <v>1241</v>
      </c>
    </row>
    <row r="105" spans="25:26" x14ac:dyDescent="0.3">
      <c r="Y105" s="228" t="s">
        <v>534</v>
      </c>
      <c r="Z105" s="229" t="s">
        <v>204</v>
      </c>
    </row>
    <row r="106" spans="25:26" x14ac:dyDescent="0.3">
      <c r="Y106" s="228" t="s">
        <v>462</v>
      </c>
      <c r="Z106" s="229" t="s">
        <v>25</v>
      </c>
    </row>
    <row r="107" spans="25:26" x14ac:dyDescent="0.3">
      <c r="Y107" s="228" t="s">
        <v>535</v>
      </c>
      <c r="Z107" s="229" t="s">
        <v>536</v>
      </c>
    </row>
    <row r="108" spans="25:26" x14ac:dyDescent="0.3">
      <c r="Y108" s="228" t="s">
        <v>537</v>
      </c>
      <c r="Z108" s="229" t="s">
        <v>538</v>
      </c>
    </row>
    <row r="109" spans="25:26" x14ac:dyDescent="0.3">
      <c r="Y109" s="228" t="s">
        <v>539</v>
      </c>
      <c r="Z109" s="229" t="s">
        <v>540</v>
      </c>
    </row>
    <row r="110" spans="25:26" x14ac:dyDescent="0.3">
      <c r="Y110" s="228" t="s">
        <v>1369</v>
      </c>
      <c r="Z110" s="229" t="s">
        <v>1370</v>
      </c>
    </row>
    <row r="111" spans="25:26" x14ac:dyDescent="0.3">
      <c r="Y111" s="228" t="s">
        <v>541</v>
      </c>
      <c r="Z111" s="229" t="s">
        <v>542</v>
      </c>
    </row>
    <row r="112" spans="25:26" x14ac:dyDescent="0.3">
      <c r="Y112" s="228" t="s">
        <v>543</v>
      </c>
      <c r="Z112" s="229" t="s">
        <v>544</v>
      </c>
    </row>
    <row r="113" spans="25:26" x14ac:dyDescent="0.3">
      <c r="Y113" s="228" t="s">
        <v>821</v>
      </c>
      <c r="Z113" s="229" t="s">
        <v>822</v>
      </c>
    </row>
    <row r="114" spans="25:26" x14ac:dyDescent="0.3">
      <c r="Y114" s="228" t="s">
        <v>1381</v>
      </c>
      <c r="Z114" s="229" t="s">
        <v>1382</v>
      </c>
    </row>
    <row r="115" spans="25:26" x14ac:dyDescent="0.3">
      <c r="Y115" s="228" t="s">
        <v>1337</v>
      </c>
      <c r="Z115" s="229" t="s">
        <v>1338</v>
      </c>
    </row>
    <row r="116" spans="25:26" x14ac:dyDescent="0.3">
      <c r="Y116" s="228" t="s">
        <v>545</v>
      </c>
      <c r="Z116" s="229" t="s">
        <v>589</v>
      </c>
    </row>
    <row r="117" spans="25:26" x14ac:dyDescent="0.3">
      <c r="Y117" s="228" t="s">
        <v>546</v>
      </c>
      <c r="Z117" s="229" t="s">
        <v>547</v>
      </c>
    </row>
    <row r="118" spans="25:26" x14ac:dyDescent="0.3">
      <c r="Y118" s="228" t="s">
        <v>590</v>
      </c>
      <c r="Z118" s="229" t="s">
        <v>548</v>
      </c>
    </row>
    <row r="119" spans="25:26" x14ac:dyDescent="0.3">
      <c r="Y119" s="228" t="s">
        <v>549</v>
      </c>
      <c r="Z119" s="229" t="s">
        <v>550</v>
      </c>
    </row>
    <row r="120" spans="25:26" x14ac:dyDescent="0.3">
      <c r="Y120" s="228" t="s">
        <v>1090</v>
      </c>
      <c r="Z120" s="229" t="s">
        <v>1091</v>
      </c>
    </row>
    <row r="121" spans="25:26" x14ac:dyDescent="0.3">
      <c r="Y121" s="228" t="s">
        <v>551</v>
      </c>
      <c r="Z121" s="229" t="s">
        <v>591</v>
      </c>
    </row>
    <row r="122" spans="25:26" x14ac:dyDescent="0.3">
      <c r="Y122" s="228" t="s">
        <v>1243</v>
      </c>
      <c r="Z122" s="229" t="s">
        <v>1244</v>
      </c>
    </row>
    <row r="123" spans="25:26" x14ac:dyDescent="0.3">
      <c r="Y123" s="228" t="s">
        <v>552</v>
      </c>
      <c r="Z123" s="229" t="s">
        <v>553</v>
      </c>
    </row>
    <row r="124" spans="25:26" x14ac:dyDescent="0.3">
      <c r="Y124" s="228" t="s">
        <v>607</v>
      </c>
      <c r="Z124" s="229" t="s">
        <v>608</v>
      </c>
    </row>
    <row r="125" spans="25:26" x14ac:dyDescent="0.3">
      <c r="Y125" s="228" t="s">
        <v>592</v>
      </c>
      <c r="Z125" s="229" t="s">
        <v>593</v>
      </c>
    </row>
    <row r="126" spans="25:26" x14ac:dyDescent="0.3">
      <c r="Y126" s="228" t="s">
        <v>554</v>
      </c>
      <c r="Z126" s="229" t="s">
        <v>555</v>
      </c>
    </row>
    <row r="127" spans="25:26" x14ac:dyDescent="0.3">
      <c r="Y127" s="228" t="s">
        <v>1245</v>
      </c>
      <c r="Z127" s="229" t="s">
        <v>1246</v>
      </c>
    </row>
    <row r="128" spans="25:26" x14ac:dyDescent="0.3">
      <c r="Y128" s="228" t="s">
        <v>216</v>
      </c>
      <c r="Z128" s="229" t="s">
        <v>26</v>
      </c>
    </row>
    <row r="129" spans="25:26" x14ac:dyDescent="0.3">
      <c r="Y129" s="228" t="s">
        <v>556</v>
      </c>
      <c r="Z129" s="229" t="s">
        <v>557</v>
      </c>
    </row>
    <row r="130" spans="25:26" x14ac:dyDescent="0.3">
      <c r="Y130" s="228" t="s">
        <v>558</v>
      </c>
      <c r="Z130" s="229" t="s">
        <v>594</v>
      </c>
    </row>
    <row r="131" spans="25:26" x14ac:dyDescent="0.3">
      <c r="Y131" s="228" t="s">
        <v>559</v>
      </c>
      <c r="Z131" s="229" t="s">
        <v>595</v>
      </c>
    </row>
    <row r="132" spans="25:26" x14ac:dyDescent="0.3">
      <c r="Y132" s="228" t="s">
        <v>1238</v>
      </c>
      <c r="Z132" s="229" t="s">
        <v>1239</v>
      </c>
    </row>
    <row r="133" spans="25:26" x14ac:dyDescent="0.3">
      <c r="Y133" s="228" t="s">
        <v>560</v>
      </c>
      <c r="Z133" s="229" t="s">
        <v>596</v>
      </c>
    </row>
    <row r="134" spans="25:26" x14ac:dyDescent="0.3">
      <c r="Y134" s="228" t="s">
        <v>461</v>
      </c>
      <c r="Z134" s="229" t="s">
        <v>22</v>
      </c>
    </row>
    <row r="135" spans="25:26" x14ac:dyDescent="0.3">
      <c r="Y135" s="228" t="s">
        <v>561</v>
      </c>
      <c r="Z135" s="229" t="s">
        <v>597</v>
      </c>
    </row>
    <row r="136" spans="25:26" x14ac:dyDescent="0.3">
      <c r="Y136" s="228" t="s">
        <v>562</v>
      </c>
      <c r="Z136" s="229" t="s">
        <v>563</v>
      </c>
    </row>
    <row r="137" spans="25:26" x14ac:dyDescent="0.3">
      <c r="Y137" s="228" t="s">
        <v>225</v>
      </c>
      <c r="Z137" s="229" t="s">
        <v>1252</v>
      </c>
    </row>
    <row r="138" spans="25:26" x14ac:dyDescent="0.3">
      <c r="Y138" s="228" t="s">
        <v>472</v>
      </c>
      <c r="Z138" s="229" t="s">
        <v>319</v>
      </c>
    </row>
    <row r="139" spans="25:26" x14ac:dyDescent="0.3">
      <c r="Y139" s="228" t="s">
        <v>471</v>
      </c>
      <c r="Z139" s="229" t="s">
        <v>276</v>
      </c>
    </row>
    <row r="140" spans="25:26" x14ac:dyDescent="0.3">
      <c r="Y140" s="228" t="s">
        <v>1156</v>
      </c>
      <c r="Z140" s="229" t="s">
        <v>1157</v>
      </c>
    </row>
    <row r="141" spans="25:26" x14ac:dyDescent="0.3">
      <c r="Y141" s="228" t="s">
        <v>1347</v>
      </c>
      <c r="Z141" s="229" t="s">
        <v>1348</v>
      </c>
    </row>
    <row r="142" spans="25:26" x14ac:dyDescent="0.3">
      <c r="Y142" s="228" t="s">
        <v>564</v>
      </c>
      <c r="Z142" s="229" t="s">
        <v>565</v>
      </c>
    </row>
    <row r="143" spans="25:26" x14ac:dyDescent="0.3">
      <c r="Y143" s="228" t="s">
        <v>1194</v>
      </c>
      <c r="Z143" s="229" t="s">
        <v>1193</v>
      </c>
    </row>
    <row r="144" spans="25:26" x14ac:dyDescent="0.3">
      <c r="Y144" s="228" t="s">
        <v>566</v>
      </c>
      <c r="Z144" s="229" t="s">
        <v>567</v>
      </c>
    </row>
    <row r="145" spans="25:26" x14ac:dyDescent="0.3">
      <c r="Y145" s="228" t="s">
        <v>460</v>
      </c>
      <c r="Z145" s="229" t="s">
        <v>312</v>
      </c>
    </row>
    <row r="146" spans="25:26" x14ac:dyDescent="0.3">
      <c r="Y146" s="228" t="s">
        <v>459</v>
      </c>
      <c r="Z146" s="229" t="s">
        <v>27</v>
      </c>
    </row>
    <row r="147" spans="25:26" x14ac:dyDescent="0.3">
      <c r="Y147" s="228" t="s">
        <v>568</v>
      </c>
      <c r="Z147" s="229" t="s">
        <v>569</v>
      </c>
    </row>
    <row r="148" spans="25:26" x14ac:dyDescent="0.3">
      <c r="Y148" s="228" t="s">
        <v>1247</v>
      </c>
      <c r="Z148" s="229" t="s">
        <v>1248</v>
      </c>
    </row>
    <row r="149" spans="25:26" x14ac:dyDescent="0.3">
      <c r="Y149" s="228" t="s">
        <v>1280</v>
      </c>
      <c r="Z149" s="229" t="s">
        <v>1283</v>
      </c>
    </row>
    <row r="150" spans="25:26" x14ac:dyDescent="0.3">
      <c r="Y150" s="228" t="s">
        <v>570</v>
      </c>
      <c r="Z150" s="229" t="s">
        <v>389</v>
      </c>
    </row>
    <row r="151" spans="25:26" x14ac:dyDescent="0.3">
      <c r="Y151" s="228" t="s">
        <v>1295</v>
      </c>
      <c r="Z151" s="229" t="s">
        <v>1296</v>
      </c>
    </row>
    <row r="152" spans="25:26" x14ac:dyDescent="0.3">
      <c r="Y152" s="228" t="s">
        <v>574</v>
      </c>
      <c r="Z152" s="229" t="s">
        <v>390</v>
      </c>
    </row>
    <row r="153" spans="25:26" x14ac:dyDescent="0.3">
      <c r="Y153" s="228" t="s">
        <v>571</v>
      </c>
      <c r="Z153" s="229" t="s">
        <v>598</v>
      </c>
    </row>
    <row r="154" spans="25:26" x14ac:dyDescent="0.3">
      <c r="Y154" s="228" t="s">
        <v>473</v>
      </c>
      <c r="Z154" s="229" t="s">
        <v>308</v>
      </c>
    </row>
    <row r="155" spans="25:26" x14ac:dyDescent="0.3">
      <c r="Y155" s="228" t="s">
        <v>1249</v>
      </c>
      <c r="Z155" s="229" t="s">
        <v>1250</v>
      </c>
    </row>
    <row r="156" spans="25:26" x14ac:dyDescent="0.3">
      <c r="Y156" s="154" t="s">
        <v>572</v>
      </c>
      <c r="Z156" s="155" t="s">
        <v>573</v>
      </c>
    </row>
    <row r="157" spans="25:26" x14ac:dyDescent="0.3">
      <c r="Y157" s="154" t="s">
        <v>1281</v>
      </c>
      <c r="Z157" s="155" t="s">
        <v>1282</v>
      </c>
    </row>
    <row r="158" spans="25:26" x14ac:dyDescent="0.3">
      <c r="Y158" s="154" t="s">
        <v>572</v>
      </c>
      <c r="Z158" s="155" t="s">
        <v>573</v>
      </c>
    </row>
    <row r="159" spans="25:26" x14ac:dyDescent="0.3">
      <c r="Y159" s="154" t="s">
        <v>1281</v>
      </c>
      <c r="Z159"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x14ac:dyDescent="0.3">
      <c r="A1" s="10" t="s">
        <v>324</v>
      </c>
      <c r="B1" s="244">
        <v>40858</v>
      </c>
      <c r="C1" s="245"/>
      <c r="D1" s="246"/>
      <c r="F1" s="9" t="s">
        <v>325</v>
      </c>
    </row>
    <row r="2" spans="1:21" x14ac:dyDescent="0.3">
      <c r="A2" s="10" t="s">
        <v>326</v>
      </c>
      <c r="B2" s="247" t="s">
        <v>348</v>
      </c>
      <c r="C2" s="248"/>
      <c r="D2" s="249"/>
    </row>
    <row r="3" spans="1:21" x14ac:dyDescent="0.3">
      <c r="C3" s="11"/>
      <c r="O3" s="11"/>
      <c r="T3" s="11"/>
    </row>
    <row r="4" spans="1:21" x14ac:dyDescent="0.3">
      <c r="A4" s="12" t="s">
        <v>394</v>
      </c>
      <c r="B4" s="13"/>
      <c r="C4" s="13"/>
      <c r="D4" s="13"/>
      <c r="E4" s="13"/>
      <c r="F4" s="13"/>
      <c r="G4" s="13"/>
      <c r="H4" s="13"/>
      <c r="I4" s="13"/>
      <c r="J4" s="13"/>
      <c r="K4" s="13"/>
      <c r="L4" s="13"/>
      <c r="M4" s="13"/>
      <c r="N4" s="13"/>
      <c r="O4" s="13"/>
      <c r="P4" s="13"/>
      <c r="Q4" s="13"/>
      <c r="R4" s="13"/>
      <c r="S4" s="13"/>
      <c r="T4" s="13"/>
      <c r="U4" s="14"/>
    </row>
    <row r="5" spans="1:21" x14ac:dyDescent="0.3">
      <c r="A5" s="15"/>
      <c r="B5" s="16"/>
      <c r="C5" s="16"/>
      <c r="D5" s="16"/>
      <c r="E5" s="16"/>
      <c r="F5" s="16"/>
      <c r="G5" s="16"/>
      <c r="H5" s="16"/>
      <c r="I5" s="16"/>
      <c r="J5" s="16"/>
      <c r="K5" s="16"/>
      <c r="L5" s="16"/>
      <c r="M5" s="16"/>
      <c r="N5" s="16"/>
      <c r="O5" s="16"/>
      <c r="P5" s="16"/>
      <c r="Q5" s="16"/>
      <c r="R5" s="16"/>
      <c r="S5" s="16"/>
      <c r="T5" s="16"/>
      <c r="U5" s="17"/>
    </row>
    <row r="6" spans="1:21" ht="27.6" x14ac:dyDescent="0.3">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x14ac:dyDescent="0.3">
      <c r="A7" s="31"/>
      <c r="B7" s="31"/>
      <c r="C7" s="32"/>
      <c r="D7" s="31"/>
      <c r="E7" s="31"/>
      <c r="F7" s="31"/>
      <c r="G7" s="31" t="s">
        <v>341</v>
      </c>
      <c r="H7" s="31"/>
      <c r="I7" s="31"/>
      <c r="J7" s="31" t="s">
        <v>342</v>
      </c>
      <c r="K7" s="31"/>
      <c r="L7" s="31"/>
      <c r="M7" s="31"/>
      <c r="N7" s="31"/>
      <c r="O7" s="31"/>
      <c r="P7" s="31" t="s">
        <v>341</v>
      </c>
      <c r="Q7" s="31"/>
      <c r="R7" s="31"/>
      <c r="S7" s="31"/>
      <c r="T7" s="31"/>
      <c r="U7" s="33"/>
    </row>
    <row r="8" spans="1:21" x14ac:dyDescent="0.3">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x14ac:dyDescent="0.3">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x14ac:dyDescent="0.3">
      <c r="A12" s="35"/>
    </row>
    <row r="13" spans="1:21" s="40" customFormat="1" ht="123" customHeight="1" x14ac:dyDescent="0.3">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3.2" x14ac:dyDescent="0.3">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2" x14ac:dyDescent="0.3">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x14ac:dyDescent="0.3">
      <c r="A1" s="117" t="s">
        <v>579</v>
      </c>
      <c r="B1" s="117"/>
      <c r="C1" s="117" t="s">
        <v>626</v>
      </c>
      <c r="D1" s="117" t="s">
        <v>613</v>
      </c>
    </row>
    <row r="3" spans="1:4" x14ac:dyDescent="0.3">
      <c r="A3" s="118" t="s">
        <v>581</v>
      </c>
      <c r="B3" s="118" t="s">
        <v>580</v>
      </c>
      <c r="C3" s="118" t="s">
        <v>582</v>
      </c>
      <c r="D3" s="118" t="s">
        <v>614</v>
      </c>
    </row>
    <row r="4" spans="1:4" x14ac:dyDescent="0.3">
      <c r="A4" s="117" t="s">
        <v>583</v>
      </c>
      <c r="B4" s="117" t="s">
        <v>1</v>
      </c>
      <c r="C4" s="117" t="s">
        <v>584</v>
      </c>
      <c r="D4" s="117"/>
    </row>
    <row r="5" spans="1:4" x14ac:dyDescent="0.3">
      <c r="A5" s="117"/>
      <c r="B5" s="117" t="s">
        <v>343</v>
      </c>
      <c r="C5" s="117" t="s">
        <v>584</v>
      </c>
      <c r="D5" s="117"/>
    </row>
    <row r="6" spans="1:4" x14ac:dyDescent="0.3">
      <c r="A6" s="117"/>
      <c r="B6" s="117" t="s">
        <v>2</v>
      </c>
      <c r="C6" s="117" t="s">
        <v>584</v>
      </c>
      <c r="D6" s="117"/>
    </row>
    <row r="7" spans="1:4" x14ac:dyDescent="0.3">
      <c r="A7" s="117"/>
      <c r="B7" s="117" t="s">
        <v>585</v>
      </c>
      <c r="C7" s="117" t="s">
        <v>584</v>
      </c>
      <c r="D7" s="117"/>
    </row>
    <row r="8" spans="1:4" x14ac:dyDescent="0.3">
      <c r="A8" s="117"/>
      <c r="B8" s="117" t="s">
        <v>7</v>
      </c>
      <c r="C8" s="117" t="s">
        <v>584</v>
      </c>
      <c r="D8" s="117"/>
    </row>
    <row r="9" spans="1:4" x14ac:dyDescent="0.3">
      <c r="A9" s="117"/>
      <c r="B9" s="117" t="s">
        <v>332</v>
      </c>
      <c r="C9" s="117" t="s">
        <v>584</v>
      </c>
      <c r="D9" s="117"/>
    </row>
    <row r="10" spans="1:4" x14ac:dyDescent="0.3">
      <c r="A10" s="117"/>
      <c r="B10" s="117" t="s">
        <v>281</v>
      </c>
      <c r="C10" s="117" t="s">
        <v>611</v>
      </c>
      <c r="D10" s="117"/>
    </row>
    <row r="11" spans="1:4" x14ac:dyDescent="0.3">
      <c r="A11" s="117"/>
      <c r="B11" s="117" t="s">
        <v>401</v>
      </c>
      <c r="C11" s="117" t="s">
        <v>584</v>
      </c>
      <c r="D11" s="117"/>
    </row>
    <row r="12" spans="1:4" x14ac:dyDescent="0.3">
      <c r="A12" s="117"/>
      <c r="B12" s="117" t="s">
        <v>400</v>
      </c>
      <c r="C12" s="117" t="s">
        <v>584</v>
      </c>
      <c r="D12" s="117"/>
    </row>
    <row r="13" spans="1:4" x14ac:dyDescent="0.3">
      <c r="A13" s="117"/>
      <c r="B13" s="117" t="s">
        <v>575</v>
      </c>
      <c r="C13" s="117" t="s">
        <v>584</v>
      </c>
      <c r="D13" s="117"/>
    </row>
    <row r="14" spans="1:4" x14ac:dyDescent="0.3">
      <c r="A14" s="117"/>
      <c r="B14" s="117" t="s">
        <v>429</v>
      </c>
      <c r="C14" s="117" t="s">
        <v>615</v>
      </c>
      <c r="D14" s="117"/>
    </row>
    <row r="15" spans="1:4" x14ac:dyDescent="0.3">
      <c r="A15" s="117"/>
      <c r="B15" s="117" t="s">
        <v>333</v>
      </c>
      <c r="C15" s="117" t="s">
        <v>584</v>
      </c>
      <c r="D15" s="117"/>
    </row>
    <row r="16" spans="1:4" x14ac:dyDescent="0.3">
      <c r="A16" s="117"/>
      <c r="B16" s="117" t="s">
        <v>334</v>
      </c>
      <c r="C16" s="117" t="s">
        <v>616</v>
      </c>
      <c r="D16" s="117"/>
    </row>
    <row r="17" spans="1:4" x14ac:dyDescent="0.3">
      <c r="A17" s="117"/>
      <c r="B17" s="117" t="s">
        <v>335</v>
      </c>
      <c r="C17" s="117" t="s">
        <v>616</v>
      </c>
      <c r="D17" s="117" t="s">
        <v>617</v>
      </c>
    </row>
    <row r="18" spans="1:4" x14ac:dyDescent="0.3">
      <c r="A18" s="117"/>
      <c r="B18" s="117" t="s">
        <v>427</v>
      </c>
      <c r="C18" s="117" t="s">
        <v>584</v>
      </c>
      <c r="D18" s="117"/>
    </row>
    <row r="19" spans="1:4" x14ac:dyDescent="0.3">
      <c r="A19" s="117"/>
      <c r="B19" s="117" t="s">
        <v>337</v>
      </c>
      <c r="C19" s="117" t="s">
        <v>618</v>
      </c>
      <c r="D19" s="117"/>
    </row>
    <row r="20" spans="1:4" x14ac:dyDescent="0.3">
      <c r="A20" s="117"/>
      <c r="B20" s="117" t="s">
        <v>287</v>
      </c>
      <c r="C20" s="117" t="s">
        <v>616</v>
      </c>
      <c r="D20" s="117"/>
    </row>
    <row r="21" spans="1:4" x14ac:dyDescent="0.3">
      <c r="A21" s="117"/>
      <c r="B21" s="117" t="s">
        <v>338</v>
      </c>
      <c r="C21" s="117" t="s">
        <v>616</v>
      </c>
      <c r="D21" s="117" t="s">
        <v>619</v>
      </c>
    </row>
    <row r="22" spans="1:4" x14ac:dyDescent="0.3">
      <c r="A22" s="117"/>
      <c r="B22" s="117" t="s">
        <v>339</v>
      </c>
      <c r="C22" s="117" t="s">
        <v>620</v>
      </c>
      <c r="D22" s="117"/>
    </row>
    <row r="23" spans="1:4" x14ac:dyDescent="0.3">
      <c r="A23" s="117"/>
      <c r="B23" s="117" t="s">
        <v>340</v>
      </c>
      <c r="C23" s="117" t="s">
        <v>620</v>
      </c>
      <c r="D23" s="117"/>
    </row>
    <row r="24" spans="1:4" x14ac:dyDescent="0.3">
      <c r="A24" s="117"/>
      <c r="B24" s="117"/>
      <c r="C24" s="117"/>
      <c r="D24" s="117"/>
    </row>
    <row r="25" spans="1:4" x14ac:dyDescent="0.3">
      <c r="A25" s="117" t="s">
        <v>621</v>
      </c>
      <c r="B25" s="117" t="s">
        <v>1</v>
      </c>
      <c r="C25" s="117" t="s">
        <v>584</v>
      </c>
      <c r="D25" s="117"/>
    </row>
    <row r="26" spans="1:4" x14ac:dyDescent="0.3">
      <c r="A26" s="117"/>
      <c r="B26" s="117" t="s">
        <v>279</v>
      </c>
      <c r="C26" s="117" t="s">
        <v>584</v>
      </c>
      <c r="D26" s="117"/>
    </row>
    <row r="27" spans="1:4" x14ac:dyDescent="0.3">
      <c r="A27" s="117"/>
      <c r="B27" s="117" t="s">
        <v>2</v>
      </c>
      <c r="C27" s="117" t="s">
        <v>584</v>
      </c>
      <c r="D27" s="117"/>
    </row>
    <row r="28" spans="1:4" x14ac:dyDescent="0.3">
      <c r="A28" s="117"/>
      <c r="B28" s="117" t="s">
        <v>456</v>
      </c>
      <c r="C28" s="117" t="s">
        <v>584</v>
      </c>
      <c r="D28" s="117"/>
    </row>
    <row r="29" spans="1:4" x14ac:dyDescent="0.3">
      <c r="A29" s="117"/>
      <c r="B29" s="117" t="s">
        <v>280</v>
      </c>
      <c r="C29" s="117" t="s">
        <v>622</v>
      </c>
      <c r="D29" s="117"/>
    </row>
    <row r="30" spans="1:4" x14ac:dyDescent="0.3">
      <c r="A30" s="117"/>
      <c r="B30" s="117" t="s">
        <v>7</v>
      </c>
      <c r="C30" s="117" t="s">
        <v>584</v>
      </c>
      <c r="D30" s="117"/>
    </row>
    <row r="31" spans="1:4" x14ac:dyDescent="0.3">
      <c r="A31" s="117"/>
      <c r="B31" s="117" t="s">
        <v>417</v>
      </c>
      <c r="C31" s="117" t="s">
        <v>584</v>
      </c>
      <c r="D31" s="117"/>
    </row>
    <row r="32" spans="1:4" x14ac:dyDescent="0.3">
      <c r="A32" s="117"/>
      <c r="B32" s="117" t="s">
        <v>281</v>
      </c>
      <c r="C32" s="117" t="s">
        <v>611</v>
      </c>
      <c r="D32" s="117"/>
    </row>
    <row r="33" spans="1:4" x14ac:dyDescent="0.3">
      <c r="A33" s="117"/>
      <c r="B33" s="117" t="s">
        <v>286</v>
      </c>
      <c r="C33" s="119" t="s">
        <v>629</v>
      </c>
      <c r="D33" s="119" t="s">
        <v>628</v>
      </c>
    </row>
    <row r="34" spans="1:4" x14ac:dyDescent="0.3">
      <c r="A34" s="117"/>
      <c r="B34" s="117" t="s">
        <v>337</v>
      </c>
      <c r="C34" s="117" t="s">
        <v>618</v>
      </c>
    </row>
    <row r="35" spans="1:4" x14ac:dyDescent="0.3">
      <c r="A35" s="117"/>
      <c r="B35" s="117" t="s">
        <v>287</v>
      </c>
      <c r="C35" s="117" t="s">
        <v>616</v>
      </c>
    </row>
    <row r="36" spans="1:4" x14ac:dyDescent="0.3">
      <c r="A36" s="117"/>
      <c r="B36" s="117" t="s">
        <v>339</v>
      </c>
      <c r="C36" s="117" t="s">
        <v>620</v>
      </c>
    </row>
    <row r="37" spans="1:4" x14ac:dyDescent="0.3">
      <c r="A37" s="117"/>
      <c r="B37" s="117" t="s">
        <v>340</v>
      </c>
      <c r="C37" s="117" t="s">
        <v>620</v>
      </c>
    </row>
    <row r="38" spans="1:4" x14ac:dyDescent="0.3">
      <c r="A38" s="117"/>
      <c r="B38" s="117" t="s">
        <v>418</v>
      </c>
      <c r="C38" s="119" t="s">
        <v>629</v>
      </c>
      <c r="D38" s="119" t="s">
        <v>630</v>
      </c>
    </row>
    <row r="39" spans="1:4" x14ac:dyDescent="0.3">
      <c r="A39" s="117"/>
      <c r="B39" s="117"/>
      <c r="C39" s="117"/>
    </row>
    <row r="40" spans="1:4" x14ac:dyDescent="0.3">
      <c r="A40" s="117" t="s">
        <v>624</v>
      </c>
      <c r="B40" s="117" t="s">
        <v>0</v>
      </c>
      <c r="C40" s="117" t="s">
        <v>584</v>
      </c>
    </row>
    <row r="41" spans="1:4" x14ac:dyDescent="0.3">
      <c r="A41" s="117"/>
      <c r="B41" s="117" t="s">
        <v>1</v>
      </c>
      <c r="C41" s="117" t="s">
        <v>584</v>
      </c>
    </row>
    <row r="42" spans="1:4" x14ac:dyDescent="0.3">
      <c r="A42" s="117"/>
      <c r="B42" s="117" t="s">
        <v>2</v>
      </c>
      <c r="C42" s="117" t="s">
        <v>584</v>
      </c>
    </row>
    <row r="43" spans="1:4" x14ac:dyDescent="0.3">
      <c r="A43" s="117"/>
      <c r="B43" s="117" t="s">
        <v>8</v>
      </c>
      <c r="C43" s="117" t="s">
        <v>584</v>
      </c>
    </row>
    <row r="44" spans="1:4" x14ac:dyDescent="0.3">
      <c r="A44" s="117"/>
      <c r="B44" s="117" t="s">
        <v>3</v>
      </c>
      <c r="C44" s="117" t="s">
        <v>622</v>
      </c>
    </row>
    <row r="45" spans="1:4" x14ac:dyDescent="0.3">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3">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3">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3">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3">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3">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3">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3">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3">
      <c r="G8" s="126" t="s">
        <v>691</v>
      </c>
      <c r="H8" s="128" t="s">
        <v>690</v>
      </c>
      <c r="I8" s="113" t="s">
        <v>689</v>
      </c>
      <c r="J8" s="113" t="s">
        <v>688</v>
      </c>
      <c r="K8" s="128"/>
      <c r="L8" s="128"/>
      <c r="M8" s="113"/>
      <c r="N8" s="113"/>
      <c r="O8" s="128"/>
      <c r="P8" s="128"/>
      <c r="Q8" s="113"/>
      <c r="S8" s="161" t="s">
        <v>683</v>
      </c>
      <c r="T8" s="117" t="s">
        <v>682</v>
      </c>
    </row>
    <row r="9" spans="1:25" x14ac:dyDescent="0.3">
      <c r="G9" s="126" t="s">
        <v>769</v>
      </c>
      <c r="H9" s="128" t="s">
        <v>750</v>
      </c>
      <c r="I9" s="112"/>
      <c r="J9" s="113"/>
      <c r="K9" s="128"/>
      <c r="L9" s="128"/>
      <c r="M9" s="113"/>
      <c r="N9" s="113"/>
      <c r="O9" s="128"/>
      <c r="P9" s="128"/>
      <c r="Q9" s="113"/>
      <c r="S9" s="161" t="s">
        <v>679</v>
      </c>
      <c r="T9" s="117" t="s">
        <v>678</v>
      </c>
    </row>
    <row r="10" spans="1:25" x14ac:dyDescent="0.3">
      <c r="G10" s="126" t="s">
        <v>770</v>
      </c>
      <c r="H10" s="128" t="s">
        <v>771</v>
      </c>
      <c r="I10" s="113"/>
      <c r="J10" s="113"/>
      <c r="K10" s="128"/>
      <c r="L10" s="128"/>
      <c r="M10" s="113"/>
      <c r="N10" s="113"/>
      <c r="O10" s="128"/>
      <c r="P10" s="128"/>
      <c r="Q10" s="113"/>
      <c r="S10" s="161" t="s">
        <v>675</v>
      </c>
      <c r="T10" s="117" t="s">
        <v>674</v>
      </c>
    </row>
    <row r="11" spans="1:25" x14ac:dyDescent="0.3">
      <c r="G11" s="158" t="s">
        <v>685</v>
      </c>
      <c r="H11" s="159" t="s">
        <v>684</v>
      </c>
      <c r="I11" s="113"/>
      <c r="J11" s="113"/>
      <c r="K11" s="128"/>
      <c r="L11" s="128"/>
      <c r="M11" s="113"/>
      <c r="N11" s="113"/>
      <c r="O11" s="128"/>
      <c r="P11" s="128"/>
      <c r="Q11" s="113"/>
      <c r="S11" s="161" t="s">
        <v>673</v>
      </c>
      <c r="T11" s="117" t="s">
        <v>672</v>
      </c>
    </row>
    <row r="12" spans="1:25" x14ac:dyDescent="0.3">
      <c r="G12" s="158" t="s">
        <v>772</v>
      </c>
      <c r="H12" s="159" t="s">
        <v>773</v>
      </c>
      <c r="I12" s="112"/>
      <c r="S12" s="161" t="s">
        <v>671</v>
      </c>
      <c r="T12" s="117" t="s">
        <v>670</v>
      </c>
    </row>
    <row r="13" spans="1:25" x14ac:dyDescent="0.3">
      <c r="G13" s="158" t="s">
        <v>774</v>
      </c>
      <c r="H13" s="159" t="s">
        <v>775</v>
      </c>
      <c r="I13" s="112"/>
      <c r="S13" s="161" t="s">
        <v>669</v>
      </c>
      <c r="T13" s="117" t="s">
        <v>668</v>
      </c>
    </row>
    <row r="14" spans="1:25" x14ac:dyDescent="0.3">
      <c r="G14" s="158" t="s">
        <v>776</v>
      </c>
      <c r="H14" s="159" t="s">
        <v>777</v>
      </c>
      <c r="S14" s="161" t="s">
        <v>667</v>
      </c>
      <c r="T14" s="117" t="s">
        <v>666</v>
      </c>
    </row>
    <row r="15" spans="1:25" x14ac:dyDescent="0.3">
      <c r="G15" s="158" t="s">
        <v>778</v>
      </c>
      <c r="H15" s="159" t="s">
        <v>779</v>
      </c>
      <c r="S15" s="161" t="s">
        <v>665</v>
      </c>
      <c r="T15" s="117" t="s">
        <v>664</v>
      </c>
    </row>
    <row r="16" spans="1:25" x14ac:dyDescent="0.3">
      <c r="G16" s="158" t="s">
        <v>780</v>
      </c>
      <c r="H16" s="159" t="s">
        <v>781</v>
      </c>
      <c r="S16" s="96" t="s">
        <v>663</v>
      </c>
      <c r="T16" s="117" t="s">
        <v>662</v>
      </c>
    </row>
    <row r="17" spans="3:23" x14ac:dyDescent="0.3">
      <c r="C17" s="96"/>
      <c r="G17" s="158" t="s">
        <v>782</v>
      </c>
      <c r="H17" s="159" t="s">
        <v>783</v>
      </c>
      <c r="S17" s="96" t="s">
        <v>661</v>
      </c>
      <c r="T17" s="117" t="s">
        <v>660</v>
      </c>
    </row>
    <row r="18" spans="3:23" x14ac:dyDescent="0.3">
      <c r="C18" s="96"/>
      <c r="E18" s="157"/>
      <c r="G18" s="158" t="s">
        <v>784</v>
      </c>
      <c r="H18" s="159" t="s">
        <v>785</v>
      </c>
      <c r="S18" s="96" t="s">
        <v>659</v>
      </c>
      <c r="T18" s="117" t="s">
        <v>658</v>
      </c>
    </row>
    <row r="19" spans="3:23" x14ac:dyDescent="0.3">
      <c r="C19" s="96"/>
      <c r="G19" s="158" t="s">
        <v>786</v>
      </c>
      <c r="H19" s="159" t="s">
        <v>787</v>
      </c>
      <c r="S19" s="96" t="s">
        <v>657</v>
      </c>
      <c r="T19" s="117" t="s">
        <v>656</v>
      </c>
      <c r="U19" s="96" t="s">
        <v>578</v>
      </c>
      <c r="V19" s="117" t="s">
        <v>578</v>
      </c>
    </row>
    <row r="20" spans="3:23" x14ac:dyDescent="0.3">
      <c r="C20" s="96"/>
      <c r="G20" s="158" t="s">
        <v>788</v>
      </c>
      <c r="H20" s="159" t="s">
        <v>789</v>
      </c>
      <c r="S20" s="96" t="s">
        <v>655</v>
      </c>
      <c r="T20" s="117" t="s">
        <v>654</v>
      </c>
    </row>
    <row r="21" spans="3:23" x14ac:dyDescent="0.3">
      <c r="C21" s="96"/>
      <c r="G21" s="158" t="s">
        <v>790</v>
      </c>
      <c r="H21" s="159" t="s">
        <v>791</v>
      </c>
      <c r="S21" s="96" t="s">
        <v>653</v>
      </c>
      <c r="T21" s="117" t="s">
        <v>652</v>
      </c>
    </row>
    <row r="22" spans="3:23" x14ac:dyDescent="0.3">
      <c r="C22" s="96"/>
      <c r="G22" s="158" t="s">
        <v>790</v>
      </c>
      <c r="H22" s="159" t="s">
        <v>791</v>
      </c>
      <c r="S22" s="96" t="s">
        <v>651</v>
      </c>
      <c r="T22" s="117" t="s">
        <v>650</v>
      </c>
    </row>
    <row r="23" spans="3:23" x14ac:dyDescent="0.3">
      <c r="C23" s="96"/>
      <c r="G23" s="158" t="s">
        <v>792</v>
      </c>
      <c r="H23" s="159" t="s">
        <v>793</v>
      </c>
      <c r="S23" s="96" t="s">
        <v>649</v>
      </c>
      <c r="T23" s="117" t="s">
        <v>648</v>
      </c>
    </row>
    <row r="24" spans="3:23" x14ac:dyDescent="0.3">
      <c r="C24" s="96"/>
      <c r="G24" s="158" t="s">
        <v>794</v>
      </c>
      <c r="H24" s="159" t="s">
        <v>795</v>
      </c>
      <c r="S24" s="96" t="s">
        <v>647</v>
      </c>
      <c r="T24" s="117" t="s">
        <v>646</v>
      </c>
    </row>
    <row r="25" spans="3:23" x14ac:dyDescent="0.3">
      <c r="C25" s="96"/>
      <c r="G25" s="158" t="s">
        <v>796</v>
      </c>
      <c r="H25" s="159" t="s">
        <v>797</v>
      </c>
      <c r="V25" s="117" t="s">
        <v>578</v>
      </c>
      <c r="W25" s="96" t="s">
        <v>578</v>
      </c>
    </row>
    <row r="26" spans="3:23" x14ac:dyDescent="0.3">
      <c r="C26" s="96"/>
      <c r="G26" s="158" t="s">
        <v>681</v>
      </c>
      <c r="H26" s="159" t="s">
        <v>680</v>
      </c>
    </row>
    <row r="27" spans="3:23" x14ac:dyDescent="0.3">
      <c r="C27" s="96"/>
      <c r="G27" s="158" t="s">
        <v>677</v>
      </c>
      <c r="H27" s="159" t="s">
        <v>676</v>
      </c>
    </row>
    <row r="28" spans="3:23" x14ac:dyDescent="0.3">
      <c r="C28" s="96"/>
      <c r="G28" s="158" t="s">
        <v>798</v>
      </c>
      <c r="H28" s="159" t="s">
        <v>799</v>
      </c>
    </row>
    <row r="29" spans="3:23" x14ac:dyDescent="0.3">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x14ac:dyDescent="0.3">
      <c r="A1" s="118" t="s">
        <v>1021</v>
      </c>
      <c r="B1" s="118" t="s">
        <v>265</v>
      </c>
      <c r="C1" s="207"/>
      <c r="D1" s="209" t="s">
        <v>1072</v>
      </c>
      <c r="E1" s="207"/>
      <c r="F1" s="118" t="s">
        <v>726</v>
      </c>
      <c r="G1" s="118" t="s">
        <v>870</v>
      </c>
      <c r="H1" s="118" t="s">
        <v>1022</v>
      </c>
      <c r="I1" s="118" t="s">
        <v>872</v>
      </c>
      <c r="J1" s="118" t="s">
        <v>1023</v>
      </c>
      <c r="K1" s="118" t="s">
        <v>1123</v>
      </c>
      <c r="L1" s="118" t="s">
        <v>1122</v>
      </c>
    </row>
    <row r="2" spans="1:12" x14ac:dyDescent="0.3">
      <c r="A2" t="s">
        <v>970</v>
      </c>
      <c r="B2" s="117" t="s">
        <v>892</v>
      </c>
      <c r="D2" s="86" t="s">
        <v>726</v>
      </c>
      <c r="F2" s="117" t="s">
        <v>994</v>
      </c>
      <c r="G2" s="117" t="s">
        <v>47</v>
      </c>
      <c r="H2" s="227" t="s">
        <v>1142</v>
      </c>
      <c r="I2" s="117" t="s">
        <v>1024</v>
      </c>
      <c r="J2" s="117" t="s">
        <v>1058</v>
      </c>
      <c r="K2" s="9" t="s">
        <v>1124</v>
      </c>
      <c r="L2" s="227" t="s">
        <v>1106</v>
      </c>
    </row>
    <row r="3" spans="1:12" x14ac:dyDescent="0.3">
      <c r="A3" t="s">
        <v>971</v>
      </c>
      <c r="B3" s="117" t="s">
        <v>894</v>
      </c>
      <c r="D3" s="86" t="s">
        <v>870</v>
      </c>
      <c r="F3" s="117" t="s">
        <v>995</v>
      </c>
      <c r="G3" s="117" t="s">
        <v>49</v>
      </c>
      <c r="H3" s="227" t="s">
        <v>1031</v>
      </c>
      <c r="I3" s="117" t="s">
        <v>1025</v>
      </c>
      <c r="J3" s="117" t="s">
        <v>1060</v>
      </c>
      <c r="K3" s="117" t="s">
        <v>1104</v>
      </c>
    </row>
    <row r="4" spans="1:12" x14ac:dyDescent="0.3">
      <c r="A4" t="s">
        <v>972</v>
      </c>
      <c r="B4" s="117" t="s">
        <v>896</v>
      </c>
      <c r="D4" s="86" t="s">
        <v>1022</v>
      </c>
      <c r="F4" s="117" t="s">
        <v>999</v>
      </c>
      <c r="G4" s="117" t="s">
        <v>51</v>
      </c>
      <c r="H4" s="227" t="s">
        <v>1032</v>
      </c>
      <c r="I4" s="117" t="s">
        <v>1026</v>
      </c>
      <c r="J4" s="117" t="s">
        <v>1062</v>
      </c>
      <c r="K4" s="117" t="s">
        <v>1105</v>
      </c>
    </row>
    <row r="5" spans="1:12" x14ac:dyDescent="0.3">
      <c r="A5" t="s">
        <v>973</v>
      </c>
      <c r="B5" s="117" t="s">
        <v>898</v>
      </c>
      <c r="D5" s="86" t="s">
        <v>1123</v>
      </c>
      <c r="F5" s="117" t="s">
        <v>998</v>
      </c>
      <c r="G5" s="117" t="s">
        <v>53</v>
      </c>
      <c r="H5" s="227" t="s">
        <v>1033</v>
      </c>
      <c r="I5" s="117" t="s">
        <v>1027</v>
      </c>
      <c r="J5" s="117" t="s">
        <v>1064</v>
      </c>
    </row>
    <row r="6" spans="1:12" x14ac:dyDescent="0.3">
      <c r="A6" t="s">
        <v>974</v>
      </c>
      <c r="B6" s="117" t="s">
        <v>900</v>
      </c>
      <c r="D6" s="86" t="s">
        <v>872</v>
      </c>
      <c r="F6" s="227" t="s">
        <v>1159</v>
      </c>
      <c r="G6" s="117" t="s">
        <v>56</v>
      </c>
      <c r="H6" s="227" t="s">
        <v>1047</v>
      </c>
      <c r="I6" s="227" t="s">
        <v>1121</v>
      </c>
      <c r="J6" s="117" t="s">
        <v>1066</v>
      </c>
    </row>
    <row r="7" spans="1:12" x14ac:dyDescent="0.3">
      <c r="A7" t="s">
        <v>975</v>
      </c>
      <c r="B7" s="117" t="s">
        <v>902</v>
      </c>
      <c r="D7" s="86" t="s">
        <v>1023</v>
      </c>
      <c r="F7" s="117" t="s">
        <v>997</v>
      </c>
      <c r="G7" s="117" t="s">
        <v>58</v>
      </c>
      <c r="H7" s="227" t="s">
        <v>1034</v>
      </c>
      <c r="I7" s="117" t="s">
        <v>1028</v>
      </c>
      <c r="J7" s="117" t="s">
        <v>1068</v>
      </c>
    </row>
    <row r="8" spans="1:12" x14ac:dyDescent="0.3">
      <c r="A8" t="s">
        <v>976</v>
      </c>
      <c r="B8" s="117" t="s">
        <v>904</v>
      </c>
      <c r="D8" s="86" t="s">
        <v>1122</v>
      </c>
      <c r="F8" s="117" t="s">
        <v>996</v>
      </c>
      <c r="G8" s="117" t="s">
        <v>60</v>
      </c>
      <c r="H8" s="227" t="s">
        <v>1035</v>
      </c>
      <c r="I8" s="117" t="s">
        <v>1029</v>
      </c>
      <c r="J8" s="117" t="s">
        <v>1069</v>
      </c>
    </row>
    <row r="9" spans="1:12" x14ac:dyDescent="0.3">
      <c r="A9" t="s">
        <v>977</v>
      </c>
      <c r="B9" s="117" t="s">
        <v>906</v>
      </c>
      <c r="F9" s="117" t="s">
        <v>984</v>
      </c>
      <c r="G9" s="117" t="s">
        <v>62</v>
      </c>
      <c r="H9" s="227" t="s">
        <v>1140</v>
      </c>
      <c r="I9" s="117" t="s">
        <v>1030</v>
      </c>
      <c r="J9" s="117" t="s">
        <v>1071</v>
      </c>
    </row>
    <row r="10" spans="1:12" x14ac:dyDescent="0.3">
      <c r="A10" t="s">
        <v>978</v>
      </c>
      <c r="B10" s="117" t="s">
        <v>908</v>
      </c>
      <c r="F10" s="117" t="s">
        <v>982</v>
      </c>
      <c r="G10" s="117" t="s">
        <v>64</v>
      </c>
      <c r="H10" s="227" t="s">
        <v>1036</v>
      </c>
      <c r="I10" s="86" t="s">
        <v>1093</v>
      </c>
      <c r="J10" s="86" t="s">
        <v>1092</v>
      </c>
    </row>
    <row r="11" spans="1:12" x14ac:dyDescent="0.3">
      <c r="A11" s="117" t="s">
        <v>1005</v>
      </c>
      <c r="B11" s="117" t="s">
        <v>910</v>
      </c>
      <c r="F11" s="117" t="s">
        <v>983</v>
      </c>
      <c r="G11" s="117" t="s">
        <v>66</v>
      </c>
      <c r="H11" s="227" t="s">
        <v>1037</v>
      </c>
      <c r="I11" s="117" t="s">
        <v>1094</v>
      </c>
      <c r="K11" s="86"/>
    </row>
    <row r="12" spans="1:12" x14ac:dyDescent="0.3">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x14ac:dyDescent="0.3">
      <c r="A14" t="s">
        <v>980</v>
      </c>
      <c r="B14" s="117" t="s">
        <v>916</v>
      </c>
      <c r="F14" s="117" t="s">
        <v>988</v>
      </c>
      <c r="G14" s="117" t="s">
        <v>72</v>
      </c>
      <c r="H14" s="227" t="s">
        <v>1147</v>
      </c>
    </row>
    <row r="15" spans="1:12" x14ac:dyDescent="0.3">
      <c r="A15" t="s">
        <v>981</v>
      </c>
      <c r="B15" s="117" t="s">
        <v>918</v>
      </c>
      <c r="F15" s="117" t="s">
        <v>985</v>
      </c>
      <c r="G15" s="117" t="s">
        <v>74</v>
      </c>
      <c r="H15" s="227" t="s">
        <v>1148</v>
      </c>
    </row>
    <row r="16" spans="1:12" x14ac:dyDescent="0.3">
      <c r="A16" t="s">
        <v>982</v>
      </c>
      <c r="B16" s="117" t="s">
        <v>920</v>
      </c>
      <c r="F16" s="117" t="s">
        <v>970</v>
      </c>
      <c r="G16" s="117" t="s">
        <v>76</v>
      </c>
      <c r="H16" s="227" t="s">
        <v>1126</v>
      </c>
    </row>
    <row r="17" spans="1:9" x14ac:dyDescent="0.3">
      <c r="A17" t="s">
        <v>983</v>
      </c>
      <c r="B17" s="117" t="s">
        <v>922</v>
      </c>
      <c r="F17" s="117" t="s">
        <v>975</v>
      </c>
      <c r="G17" s="117" t="s">
        <v>294</v>
      </c>
      <c r="H17" s="227" t="s">
        <v>1128</v>
      </c>
    </row>
    <row r="18" spans="1:9" x14ac:dyDescent="0.3">
      <c r="A18" t="s">
        <v>984</v>
      </c>
      <c r="B18" s="117" t="s">
        <v>924</v>
      </c>
      <c r="F18" s="117" t="s">
        <v>978</v>
      </c>
      <c r="G18" s="117" t="s">
        <v>78</v>
      </c>
      <c r="H18" s="227" t="s">
        <v>1134</v>
      </c>
    </row>
    <row r="19" spans="1:9" x14ac:dyDescent="0.3">
      <c r="A19" t="s">
        <v>985</v>
      </c>
      <c r="B19" s="117" t="s">
        <v>926</v>
      </c>
      <c r="F19" s="117" t="s">
        <v>977</v>
      </c>
      <c r="G19" s="117" t="s">
        <v>79</v>
      </c>
      <c r="H19" s="227" t="s">
        <v>1138</v>
      </c>
    </row>
    <row r="20" spans="1:9" x14ac:dyDescent="0.3">
      <c r="A20" t="s">
        <v>986</v>
      </c>
      <c r="B20" s="117" t="s">
        <v>928</v>
      </c>
      <c r="F20" s="117" t="s">
        <v>972</v>
      </c>
      <c r="G20" s="117" t="s">
        <v>81</v>
      </c>
      <c r="H20" s="227" t="s">
        <v>1136</v>
      </c>
    </row>
    <row r="21" spans="1:9" x14ac:dyDescent="0.3">
      <c r="A21" t="s">
        <v>987</v>
      </c>
      <c r="B21" s="117" t="s">
        <v>930</v>
      </c>
      <c r="F21" s="117" t="s">
        <v>974</v>
      </c>
      <c r="G21" s="117" t="s">
        <v>602</v>
      </c>
      <c r="H21" s="227" t="s">
        <v>1038</v>
      </c>
    </row>
    <row r="22" spans="1:9" x14ac:dyDescent="0.3">
      <c r="A22" t="s">
        <v>988</v>
      </c>
      <c r="B22" s="117" t="s">
        <v>932</v>
      </c>
      <c r="F22" s="117" t="s">
        <v>973</v>
      </c>
      <c r="G22" s="117" t="s">
        <v>277</v>
      </c>
      <c r="H22" s="227" t="s">
        <v>1143</v>
      </c>
    </row>
    <row r="23" spans="1:9" x14ac:dyDescent="0.3">
      <c r="A23" t="s">
        <v>989</v>
      </c>
      <c r="B23" s="117" t="s">
        <v>934</v>
      </c>
      <c r="F23" s="117" t="s">
        <v>971</v>
      </c>
      <c r="G23" s="117" t="s">
        <v>466</v>
      </c>
      <c r="H23" s="227" t="s">
        <v>1143</v>
      </c>
    </row>
    <row r="24" spans="1:9" x14ac:dyDescent="0.3">
      <c r="A24" t="s">
        <v>990</v>
      </c>
      <c r="B24" s="117" t="s">
        <v>935</v>
      </c>
      <c r="F24" s="117" t="s">
        <v>976</v>
      </c>
      <c r="G24" s="117" t="s">
        <v>85</v>
      </c>
      <c r="H24" s="227" t="s">
        <v>1039</v>
      </c>
    </row>
    <row r="25" spans="1:9" x14ac:dyDescent="0.3">
      <c r="A25" t="s">
        <v>991</v>
      </c>
      <c r="B25" s="117" t="s">
        <v>936</v>
      </c>
      <c r="F25" s="117" t="s">
        <v>1006</v>
      </c>
      <c r="G25" s="117" t="s">
        <v>296</v>
      </c>
      <c r="H25" s="227" t="s">
        <v>1144</v>
      </c>
    </row>
    <row r="26" spans="1:9" x14ac:dyDescent="0.3">
      <c r="A26" t="s">
        <v>992</v>
      </c>
      <c r="B26" s="117" t="s">
        <v>938</v>
      </c>
      <c r="F26" s="117" t="s">
        <v>1005</v>
      </c>
      <c r="G26" s="117" t="s">
        <v>86</v>
      </c>
      <c r="H26" s="227" t="s">
        <v>1179</v>
      </c>
      <c r="I26" s="227"/>
    </row>
    <row r="27" spans="1:9" x14ac:dyDescent="0.3">
      <c r="A27" t="s">
        <v>993</v>
      </c>
      <c r="B27" s="117" t="s">
        <v>940</v>
      </c>
      <c r="F27" s="117" t="s">
        <v>990</v>
      </c>
      <c r="G27" s="117" t="s">
        <v>88</v>
      </c>
      <c r="H27" s="227" t="s">
        <v>1371</v>
      </c>
    </row>
    <row r="28" spans="1:9" x14ac:dyDescent="0.3">
      <c r="A28" t="s">
        <v>994</v>
      </c>
      <c r="B28" s="117" t="s">
        <v>942</v>
      </c>
      <c r="F28" s="117" t="s">
        <v>993</v>
      </c>
      <c r="G28" s="117" t="s">
        <v>90</v>
      </c>
      <c r="H28" s="227" t="s">
        <v>1040</v>
      </c>
    </row>
    <row r="29" spans="1:9" x14ac:dyDescent="0.3">
      <c r="A29" t="s">
        <v>995</v>
      </c>
      <c r="B29" s="117" t="s">
        <v>944</v>
      </c>
      <c r="F29" s="117" t="s">
        <v>992</v>
      </c>
      <c r="G29" s="117" t="s">
        <v>92</v>
      </c>
      <c r="H29" s="227" t="s">
        <v>1041</v>
      </c>
    </row>
    <row r="30" spans="1:9" x14ac:dyDescent="0.3">
      <c r="A30" t="s">
        <v>996</v>
      </c>
      <c r="B30" s="117" t="s">
        <v>946</v>
      </c>
      <c r="F30" s="117" t="s">
        <v>989</v>
      </c>
      <c r="G30" s="117" t="s">
        <v>94</v>
      </c>
      <c r="H30" s="227" t="s">
        <v>1042</v>
      </c>
    </row>
    <row r="31" spans="1:9" x14ac:dyDescent="0.3">
      <c r="A31" s="227" t="s">
        <v>1159</v>
      </c>
      <c r="B31" s="227" t="s">
        <v>1160</v>
      </c>
      <c r="F31" s="117" t="s">
        <v>991</v>
      </c>
      <c r="G31" s="117" t="s">
        <v>497</v>
      </c>
      <c r="H31" s="227" t="s">
        <v>1043</v>
      </c>
    </row>
    <row r="32" spans="1:9" x14ac:dyDescent="0.3">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x14ac:dyDescent="0.3">
      <c r="A34" t="s">
        <v>999</v>
      </c>
      <c r="B34" s="117" t="s">
        <v>952</v>
      </c>
      <c r="F34" s="117" t="s">
        <v>980</v>
      </c>
      <c r="G34" s="117" t="s">
        <v>98</v>
      </c>
      <c r="H34" s="227" t="s">
        <v>1095</v>
      </c>
      <c r="L34" s="117"/>
      <c r="M34" s="117"/>
    </row>
    <row r="35" spans="1:13" x14ac:dyDescent="0.3">
      <c r="A35" t="s">
        <v>1000</v>
      </c>
      <c r="B35" s="117" t="s">
        <v>954</v>
      </c>
      <c r="F35" s="117" t="s">
        <v>1001</v>
      </c>
      <c r="G35" s="117" t="s">
        <v>100</v>
      </c>
      <c r="H35" s="227" t="s">
        <v>1132</v>
      </c>
      <c r="L35" s="117"/>
      <c r="M35" s="117"/>
    </row>
    <row r="36" spans="1:13" x14ac:dyDescent="0.3">
      <c r="A36" t="s">
        <v>1001</v>
      </c>
      <c r="B36" s="117" t="s">
        <v>956</v>
      </c>
      <c r="F36" s="117" t="s">
        <v>1000</v>
      </c>
      <c r="G36" s="117" t="s">
        <v>103</v>
      </c>
      <c r="H36" s="227" t="s">
        <v>1130</v>
      </c>
      <c r="J36" s="117" t="s">
        <v>1150</v>
      </c>
      <c r="M36" s="117"/>
    </row>
    <row r="37" spans="1:13" x14ac:dyDescent="0.3">
      <c r="A37" t="s">
        <v>1002</v>
      </c>
      <c r="B37" s="117" t="s">
        <v>958</v>
      </c>
      <c r="F37" s="117" t="s">
        <v>1003</v>
      </c>
      <c r="G37" s="117" t="s">
        <v>105</v>
      </c>
      <c r="H37" s="227" t="s">
        <v>1145</v>
      </c>
      <c r="J37" s="117" t="s">
        <v>1150</v>
      </c>
      <c r="M37" s="117"/>
    </row>
    <row r="38" spans="1:13" x14ac:dyDescent="0.3">
      <c r="A38" t="s">
        <v>1003</v>
      </c>
      <c r="B38" s="117" t="s">
        <v>960</v>
      </c>
      <c r="F38" s="117" t="s">
        <v>1004</v>
      </c>
      <c r="G38" s="117" t="s">
        <v>107</v>
      </c>
      <c r="H38" s="227" t="s">
        <v>1146</v>
      </c>
      <c r="J38" s="117" t="s">
        <v>1150</v>
      </c>
      <c r="M38" s="117"/>
    </row>
    <row r="39" spans="1:13" x14ac:dyDescent="0.3">
      <c r="A39" t="s">
        <v>1004</v>
      </c>
      <c r="B39" s="117" t="s">
        <v>962</v>
      </c>
      <c r="F39" s="117" t="s">
        <v>1002</v>
      </c>
      <c r="G39" s="117" t="s">
        <v>109</v>
      </c>
      <c r="H39" s="227" t="s">
        <v>1046</v>
      </c>
      <c r="J39" s="117" t="s">
        <v>1150</v>
      </c>
      <c r="M39" s="117"/>
    </row>
    <row r="40" spans="1:13" x14ac:dyDescent="0.3">
      <c r="A40" t="s">
        <v>1024</v>
      </c>
      <c r="B40" s="117" t="s">
        <v>963</v>
      </c>
      <c r="F40" s="86"/>
      <c r="G40" s="227" t="s">
        <v>1253</v>
      </c>
      <c r="H40" s="227" t="s">
        <v>1149</v>
      </c>
      <c r="J40" s="117" t="s">
        <v>1150</v>
      </c>
      <c r="M40" s="117"/>
    </row>
    <row r="41" spans="1:13" x14ac:dyDescent="0.3">
      <c r="A41" t="s">
        <v>1025</v>
      </c>
      <c r="B41" s="117" t="s">
        <v>964</v>
      </c>
      <c r="G41" s="117" t="s">
        <v>604</v>
      </c>
      <c r="H41" s="227" t="s">
        <v>1048</v>
      </c>
      <c r="J41" s="117" t="s">
        <v>1150</v>
      </c>
      <c r="M41" s="117"/>
    </row>
    <row r="42" spans="1:13" x14ac:dyDescent="0.3">
      <c r="A42" t="s">
        <v>1026</v>
      </c>
      <c r="B42" s="117" t="s">
        <v>965</v>
      </c>
      <c r="G42" s="117" t="s">
        <v>111</v>
      </c>
      <c r="J42" s="117" t="s">
        <v>1150</v>
      </c>
    </row>
    <row r="43" spans="1:13" x14ac:dyDescent="0.3">
      <c r="A43" t="s">
        <v>1027</v>
      </c>
      <c r="B43" s="117" t="s">
        <v>966</v>
      </c>
      <c r="G43" s="117" t="s">
        <v>113</v>
      </c>
      <c r="J43" s="117" t="s">
        <v>1150</v>
      </c>
    </row>
    <row r="44" spans="1:13" x14ac:dyDescent="0.3">
      <c r="A44" s="227" t="s">
        <v>1028</v>
      </c>
      <c r="B44" s="227" t="s">
        <v>967</v>
      </c>
      <c r="G44" s="117" t="s">
        <v>115</v>
      </c>
      <c r="J44" s="117" t="s">
        <v>1150</v>
      </c>
    </row>
    <row r="45" spans="1:13" x14ac:dyDescent="0.3">
      <c r="A45" t="s">
        <v>1121</v>
      </c>
      <c r="B45" s="117" t="s">
        <v>1120</v>
      </c>
      <c r="G45" s="117" t="s">
        <v>117</v>
      </c>
      <c r="J45" s="117" t="s">
        <v>1150</v>
      </c>
    </row>
    <row r="46" spans="1:13" x14ac:dyDescent="0.3">
      <c r="A46" t="s">
        <v>1029</v>
      </c>
      <c r="B46" s="117" t="s">
        <v>968</v>
      </c>
      <c r="G46" s="227" t="s">
        <v>1345</v>
      </c>
      <c r="J46" s="117" t="s">
        <v>1150</v>
      </c>
    </row>
    <row r="47" spans="1:13" x14ac:dyDescent="0.3">
      <c r="A47" t="s">
        <v>1030</v>
      </c>
      <c r="B47" s="86" t="s">
        <v>969</v>
      </c>
      <c r="G47" s="117" t="s">
        <v>119</v>
      </c>
      <c r="J47" s="117" t="s">
        <v>1150</v>
      </c>
    </row>
    <row r="48" spans="1:13" x14ac:dyDescent="0.3">
      <c r="A48" s="117" t="s">
        <v>1093</v>
      </c>
      <c r="B48" s="86" t="s">
        <v>1097</v>
      </c>
      <c r="G48" s="117" t="s">
        <v>121</v>
      </c>
      <c r="J48" s="117" t="s">
        <v>1150</v>
      </c>
    </row>
    <row r="49" spans="1:11" x14ac:dyDescent="0.3">
      <c r="A49" s="117" t="s">
        <v>1094</v>
      </c>
      <c r="B49" s="86" t="s">
        <v>1098</v>
      </c>
      <c r="G49" s="117" t="s">
        <v>124</v>
      </c>
      <c r="J49" s="117" t="s">
        <v>1150</v>
      </c>
    </row>
    <row r="50" spans="1:11" x14ac:dyDescent="0.3">
      <c r="A50" s="227" t="s">
        <v>1142</v>
      </c>
      <c r="B50" s="227" t="s">
        <v>1151</v>
      </c>
      <c r="G50" s="117" t="s">
        <v>126</v>
      </c>
      <c r="J50" s="227"/>
      <c r="K50" s="117"/>
    </row>
    <row r="51" spans="1:11" x14ac:dyDescent="0.3">
      <c r="A51" s="227" t="s">
        <v>1031</v>
      </c>
      <c r="B51" s="227" t="s">
        <v>1049</v>
      </c>
      <c r="G51" s="117" t="s">
        <v>128</v>
      </c>
      <c r="J51" s="227"/>
      <c r="K51" s="117"/>
    </row>
    <row r="52" spans="1:11" x14ac:dyDescent="0.3">
      <c r="A52" s="227" t="s">
        <v>1032</v>
      </c>
      <c r="B52" s="227" t="s">
        <v>1050</v>
      </c>
      <c r="G52" s="117" t="s">
        <v>130</v>
      </c>
      <c r="J52" s="227"/>
      <c r="K52" s="117"/>
    </row>
    <row r="53" spans="1:11" x14ac:dyDescent="0.3">
      <c r="A53" s="227" t="s">
        <v>1033</v>
      </c>
      <c r="B53" s="227" t="s">
        <v>83</v>
      </c>
      <c r="G53" s="117" t="s">
        <v>132</v>
      </c>
      <c r="J53" s="227"/>
      <c r="K53" s="117"/>
    </row>
    <row r="54" spans="1:11" x14ac:dyDescent="0.3">
      <c r="A54" s="227" t="s">
        <v>1047</v>
      </c>
      <c r="B54" s="227" t="s">
        <v>255</v>
      </c>
      <c r="G54" s="117" t="s">
        <v>134</v>
      </c>
      <c r="J54" s="227"/>
      <c r="K54" s="117"/>
    </row>
    <row r="55" spans="1:11" x14ac:dyDescent="0.3">
      <c r="A55" s="227" t="s">
        <v>1034</v>
      </c>
      <c r="B55" s="227" t="s">
        <v>1051</v>
      </c>
      <c r="G55" s="117" t="s">
        <v>136</v>
      </c>
      <c r="J55" s="227"/>
      <c r="K55" s="117"/>
    </row>
    <row r="56" spans="1:11" x14ac:dyDescent="0.3">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1371</v>
      </c>
      <c r="B75" s="227" t="s">
        <v>1372</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1341</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1345</v>
      </c>
      <c r="B148" s="227" t="s">
        <v>1346</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1341</v>
      </c>
      <c r="B209" s="113" t="s">
        <v>1342</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84</vt:i4>
      </vt:variant>
    </vt:vector>
  </HeadingPairs>
  <TitlesOfParts>
    <vt:vector size="96"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Sheet2</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2014-05-12T14:10:41Z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