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5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Q7" i="7" l="1"/>
  <c r="I2" i="7"/>
  <c r="K2" i="6" l="1"/>
  <c r="J2" i="6"/>
  <c r="J2" i="7"/>
  <c r="U7" i="1" l="1"/>
  <c r="U8" i="1"/>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<sst xmlns="http://schemas.openxmlformats.org/spreadsheetml/2006/main" count="2489" uniqueCount="1424">
  <si>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</si>
  <si>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</si>
  <si>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</si>
  <si>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</si>
  <si>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</si>
  <si>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</si>
  <si>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</si>
  <si>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</si>
  <si>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</si>
  <si>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</si>
  <si>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</si>
  <si>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</si>
  <si>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</si>
  <si>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</si>
  <si>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</si>
  <si>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</si>
  <si>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</si>
  <si>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</si>
  <si>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</si>
  <si>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</si>
  <si>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</si>
  <si>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</si>
  <si>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</si>
  <si>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</si>
  <si>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</si>
  <si>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</si>
  <si>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</si>
  <si>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</si>
  <si>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</si>
  <si>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</si>
  <si>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</si>
  <si>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</si>
  <si>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</si>
  <si>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</si>
  <si>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</si>
  <si>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</si>
  <si>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</si>
  <si>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</si>
  <si>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</si>
  <si>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</si>
  <si>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</si>
  <si>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</si>
  <si>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</si>
  <si>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</si>
  <si>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</si>
  <si>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</si>
  <si>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</si>
  <si>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</si>
  <si>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</si>
  <si>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</si>
  <si>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</si>
  <si>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</si>
  <si>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</si>
  <si>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</si>
  <si>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</si>
  <si>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</si>
  <si>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</si>
  <si>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</si>
  <si>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</si>
  <si>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</si>
  <si>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</si>
  <si>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</si>
  <si>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</si>
  <si>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</si>
  <si>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</si>
  <si>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</si>
  <si>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</si>
  <si>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</si>
  <si>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</si>
  <si>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</si>
  <si>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</si>
  <si>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</si>
  <si>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</si>
  <si>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</si>
  <si>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</si>
  <si>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</si>
  <si>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</si>
  <si>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</si>
  <si>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</si>
  <si>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</si>
  <si>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</si>
  <si>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</si>
  <si>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</si>
  <si>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</si>
  <si>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</si>
  <si>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</si>
  <si>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</si>
  <si>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</si>
  <si>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</si>
  <si>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</si>
  <si>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</si>
  <si>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</si>
  <si>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</si>
  <si>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</si>
  <si>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</si>
  <si>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</si>
  <si>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</si>
  <si>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</si>
  <si>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</si>
  <si>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</si>
  <si>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</si>
  <si>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</si>
  <si>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</si>
  <si>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</si>
  <si>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</si>
  <si>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</si>
  <si>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</si>
  <si>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</si>
  <si>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</si>
  <si>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</si>
  <si>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</si>
  <si>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</si>
  <si>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</si>
  <si>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</si>
  <si>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</si>
  <si>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</si>
  <si>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</si>
  <si>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</si>
  <si>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</si>
  <si>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</si>
  <si>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</si>
  <si>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</si>
  <si>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</si>
  <si>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</si>
  <si>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</si>
  <si>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</si>
  <si>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</si>
  <si>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</si>
  <si>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</si>
  <si>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</si>
  <si>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</si>
  <si>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</si>
  <si>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</si>
  <si>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</si>
  <si>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</si>
  <si>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</si>
  <si>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</si>
  <si>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</si>
  <si>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</si>
  <si>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</si>
  <si>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</si>
  <si>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</si>
  <si>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</si>
  <si>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</si>
  <si>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</si>
  <si>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</si>
  <si>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</si>
  <si>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</si>
  <si>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</si>
  <si>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</si>
  <si>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</si>
  <si>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</si>
  <si>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</si>
  <si>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</si>
  <si>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</si>
  <si>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</si>
  <si>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</si>
  <si>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</si>
  <si>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</si>
  <si>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</si>
  <si>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</si>
  <si>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</si>
  <si>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</si>
  <si>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</si>
  <si>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</si>
  <si>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</si>
  <si>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</si>
  <si>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</si>
  <si>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</si>
  <si>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</si>
  <si>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</si>
  <si>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</si>
  <si>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</si>
  <si>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</si>
  <si>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</si>
  <si>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</si>
  <si>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</si>
  <si>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</si>
  <si>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</si>
  <si>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</si>
  <si>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</si>
  <si>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</si>
  <si>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</si>
  <si>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</si>
  <si>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</si>
  <si>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</si>
  <si>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</si>
  <si>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</si>
  <si>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</si>
  <si>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</si>
  <si>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</si>
  <si>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</si>
  <si>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</si>
  <si>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</si>
  <si>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</si>
  <si>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</si>
  <si>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</si>
  <si>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</si>
  <si>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</si>
  <si>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</si>
  <si>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</si>
  <si>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</si>
  <si>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</si>
  <si>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</si>
  <si>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</si>
  <si>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</si>
  <si>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</si>
  <si>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</si>
  <si>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</si>
  <si>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</si>
  <si>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</si>
  <si>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</si>
  <si>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</si>
  <si>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</si>
  <si>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</si>
  <si>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</si>
  <si>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</si>
  <si>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</si>
  <si>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</si>
  <si>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</si>
  <si>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</si>
  <si>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</si>
  <si>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</si>
  <si>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</si>
  <si>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</si>
  <si>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</si>
  <si>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</si>
  <si>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</si>
  <si>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</si>
  <si>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</si>
  <si>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</si>
  <si>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</si>
  <si>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</si>
  <si>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</si>
  <si>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</si>
  <si>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</si>
  <si>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</si>
  <si>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</si>
  <si>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</si>
  <si>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</si>
  <si>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</si>
  <si>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</si>
  <si>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</si>
  <si>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</si>
  <si>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</si>
  <si>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</si>
  <si>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</si>
  <si>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</si>
  <si>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</si>
  <si>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</si>
  <si>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</si>
  <si>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</si>
  <si>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</si>
  <si>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</si>
  <si>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</si>
  <si>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</si>
  <si>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</si>
  <si>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</si>
  <si>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</si>
  <si>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</si>
  <si>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</si>
  <si>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</si>
  <si>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</si>
  <si>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</si>
  <si>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</si>
  <si>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</si>
  <si>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</si>
  <si>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</si>
  <si>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</si>
  <si>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</si>
  <si>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</si>
  <si>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</si>
  <si>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</si>
  <si>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</si>
  <si>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</si>
  <si>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</si>
  <si>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</si>
  <si>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</si>
  <si>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</si>
  <si>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</si>
  <si>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</si>
  <si>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</si>
  <si>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</si>
  <si>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</si>
  <si>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</si>
  <si>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</si>
  <si>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</si>
  <si>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</si>
  <si>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</si>
  <si>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</si>
  <si>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</si>
  <si>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</si>
  <si>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</si>
  <si>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</si>
  <si>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</si>
  <si>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</si>
  <si>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</si>
  <si>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</si>
  <si>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</si>
  <si>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</si>
  <si>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</si>
  <si>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</si>
  <si>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</si>
  <si>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</si>
  <si>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</si>
  <si>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</si>
  <si>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</si>
  <si>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</si>
  <si>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</si>
  <si>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</si>
  <si>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</si>
  <si>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</si>
  <si>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</si>
  <si>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</si>
  <si>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</si>
  <si>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</si>
  <si>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</si>
  <si>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</si>
  <si>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</si>
  <si>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</si>
  <si>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</si>
  <si>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</si>
  <si>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</si>
  <si>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</si>
  <si>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</si>
  <si>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</si>
  <si>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</si>
  <si>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</si>
  <si>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</si>
  <si>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</si>
  <si>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</si>
  <si>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</si>
  <si>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</si>
  <si>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</si>
  <si>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</si>
  <si>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</si>
  <si>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</si>
  <si>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</si>
  <si>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</si>
  <si>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</si>
  <si>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</si>
  <si>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</si>
  <si>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</si>
  <si>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</si>
  <si>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</si>
  <si>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</si>
  <si>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</si>
  <si>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</si>
  <si>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</si>
  <si>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</si>
  <si>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</si>
  <si>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</si>
  <si>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</si>
  <si>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</si>
  <si>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</si>
  <si>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</si>
  <si>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</si>
  <si>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</si>
  <si>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</si>
  <si>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</si>
  <si>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</si>
  <si>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</si>
  <si>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</si>
  <si>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</si>
  <si>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</si>
  <si>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</si>
  <si>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</si>
  <si>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</si>
  <si>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</si>
  <si>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</si>
  <si>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</si>
  <si>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</si>
  <si>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</si>
  <si>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</si>
  <si>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</si>
  <si>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</si>
  <si>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</si>
  <si>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</si>
  <si>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</si>
  <si>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</si>
  <si>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</si>
  <si>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</si>
  <si>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</si>
  <si>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</si>
  <si>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</si>
  <si>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</si>
  <si>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</si>
  <si>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</si>
  <si>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</si>
  <si>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</si>
  <si>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</si>
  <si>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</si>
  <si>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</si>
  <si>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</si>
  <si>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</si>
  <si>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</si>
  <si>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</si>
  <si>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</si>
  <si>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</si>
  <si>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</si>
  <si>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</si>
  <si>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</si>
  <si>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</si>
  <si>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</si>
  <si>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</si>
  <si>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</si>
  <si>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</si>
  <si>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</si>
  <si>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</si>
  <si>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</si>
  <si>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</si>
  <si>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</si>
  <si>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</si>
  <si>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</si>
  <si>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</si>
  <si>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</si>
  <si>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</si>
  <si>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</si>
  <si>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</si>
  <si>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</si>
  <si>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</si>
  <si>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</si>
  <si>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</si>
  <si>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</si>
  <si>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</si>
  <si>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</si>
  <si>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</si>
  <si>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</si>
  <si>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</si>
  <si>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</si>
  <si>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</si>
  <si>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</si>
  <si>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</si>
  <si>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</si>
  <si>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</si>
  <si>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</si>
  <si>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</si>
  <si>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</si>
  <si>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</si>
  <si>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</si>
  <si>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</si>
  <si>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</si>
  <si>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</si>
  <si>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</si>
  <si>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</si>
  <si>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</si>
  <si>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</si>
  <si>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</si>
  <si>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</si>
  <si>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</si>
  <si>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</si>
  <si>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</si>
  <si>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</si>
  <si>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</si>
  <si>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</si>
  <si>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</si>
  <si>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</si>
  <si>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</si>
  <si>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</si>
  <si>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</si>
  <si>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</si>
  <si>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</si>
  <si>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</si>
  <si>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</si>
  <si>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</si>
  <si>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</si>
  <si>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</si>
  <si>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</si>
  <si>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</si>
  <si>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</si>
  <si>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</si>
  <si>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</si>
  <si>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</si>
  <si>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</si>
  <si>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</si>
  <si>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</si>
  <si>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</si>
  <si>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</si>
  <si>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</si>
  <si>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</si>
  <si>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</si>
  <si>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</si>
  <si>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</si>
  <si>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</si>
  <si>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</si>
  <si>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</si>
  <si>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</si>
  <si>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</si>
  <si>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</si>
  <si>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</si>
  <si>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</si>
  <si>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</si>
  <si>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</si>
  <si>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</si>
  <si>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</si>
  <si>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</si>
  <si>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</si>
  <si>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</si>
  <si>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</si>
  <si>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</si>
  <si>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</si>
  <si>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</si>
  <si>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</si>
  <si>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</si>
  <si>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</si>
  <si>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</si>
  <si>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</si>
  <si>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</si>
  <si>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</si>
  <si>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</si>
  <si>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</si>
  <si>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</si>
  <si>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</si>
  <si>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</si>
  <si>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</si>
  <si>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</si>
  <si>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</si>
  <si>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</si>
  <si>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</si>
  <si>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</si>
  <si>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</si>
  <si>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</si>
  <si>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</si>
  <si>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</si>
  <si>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</si>
  <si>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</si>
  <si>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</si>
  <si>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</si>
  <si>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</si>
  <si>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</si>
  <si>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</si>
  <si>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</si>
  <si>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</si>
  <si>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</si>
  <si>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</si>
  <si>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</si>
  <si>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</si>
  <si>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</si>
  <si>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</si>
  <si>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</si>
  <si>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</si>
  <si>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</si>
  <si>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</si>
  <si>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</si>
  <si>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</si>
  <si>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</si>
  <si>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</si>
  <si>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</si>
  <si>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</si>
  <si>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</si>
  <si>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</si>
  <si>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</si>
  <si>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</si>
  <si>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</si>
  <si>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</si>
  <si>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</si>
  <si>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</si>
  <si>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</si>
  <si>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</si>
  <si>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</si>
  <si>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</si>
  <si>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</si>
  <si>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</si>
  <si>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</si>
  <si>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</si>
  <si>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</si>
  <si>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</si>
  <si>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</si>
  <si>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</si>
  <si>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</si>
  <si>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</si>
  <si>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</si>
  <si>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</si>
  <si>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</si>
  <si>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</si>
  <si>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</si>
  <si>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</si>
  <si>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</si>
  <si>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</si>
  <si>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</si>
  <si>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</si>
  <si>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</si>
  <si>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</si>
  <si>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</si>
  <si>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</si>
  <si>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</si>
  <si>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</si>
  <si>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</si>
  <si>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</si>
  <si>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</si>
  <si>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</si>
  <si>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</si>
  <si>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</si>
  <si>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</si>
  <si>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</si>
  <si>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</si>
  <si>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</si>
  <si>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</si>
  <si>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</si>
  <si>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</si>
  <si>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</si>
  <si>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</si>
  <si>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</si>
  <si>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</si>
  <si>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</si>
  <si>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</si>
  <si>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</si>
  <si>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</si>
  <si>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</si>
  <si>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</si>
  <si>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</si>
  <si>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</si>
  <si>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</si>
  <si>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</si>
  <si>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</si>
  <si>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</si>
  <si>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</si>
  <si>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</si>
  <si>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</si>
  <si>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</si>
  <si>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</si>
  <si>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</si>
  <si>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</si>
  <si>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</si>
  <si>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</si>
  <si>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</si>
  <si>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</si>
  <si>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</si>
  <si>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</si>
  <si>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</si>
  <si>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</si>
  <si>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</si>
  <si>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</si>
  <si>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</si>
  <si>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</si>
  <si>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</si>
  <si>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</si>
  <si>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</si>
  <si>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</si>
  <si>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</si>
  <si>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</si>
  <si>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</si>
  <si>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</si>
  <si>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</si>
  <si>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</si>
  <si>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</si>
  <si>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</si>
  <si>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</si>
  <si>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</si>
  <si>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</si>
  <si>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</si>
  <si>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</si>
  <si>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</si>
  <si>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</si>
  <si>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</si>
  <si>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</si>
  <si>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</si>
  <si>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</si>
  <si>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</si>
  <si>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</si>
  <si>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</si>
  <si>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</si>
  <si>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</si>
  <si>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</si>
  <si>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</si>
  <si>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</si>
  <si>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</si>
  <si>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</si>
  <si>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</si>
  <si>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</si>
  <si>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</si>
  <si>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</si>
  <si>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</si>
  <si>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</si>
  <si>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</si>
  <si>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</si>
  <si>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</si>
  <si>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</si>
  <si>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</si>
  <si>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</si>
  <si>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</si>
  <si>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</si>
  <si>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</si>
  <si>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</si>
  <si>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</si>
  <si>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</si>
  <si>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</si>
  <si>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</si>
  <si>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</si>
  <si>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</si>
  <si>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</si>
  <si>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</si>
  <si>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</si>
  <si>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</si>
  <si>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</si>
  <si>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</si>
  <si>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</si>
  <si>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</si>
  <si>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</si>
  <si>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</si>
  <si>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</si>
  <si>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</si>
  <si>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</si>
  <si>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</si>
  <si>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</si>
  <si>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</si>
  <si>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</si>
  <si>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</si>
  <si>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</si>
  <si>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</si>
  <si>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</si>
  <si>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</si>
  <si>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</si>
  <si>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</si>
  <si>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</si>
  <si>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</si>
  <si>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</si>
  <si>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</si>
  <si>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</si>
  <si>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</si>
  <si>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</si>
  <si>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</si>
  <si>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</si>
  <si>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</si>
  <si>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</si>
  <si>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</si>
  <si>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</si>
  <si>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</si>
  <si>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</si>
  <si>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</si>
  <si>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</si>
  <si>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</si>
  <si>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</si>
  <si>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</si>
  <si>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</si>
  <si>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</si>
  <si>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</si>
  <si>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</si>
  <si>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</si>
  <si>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</si>
  <si>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</si>
  <si>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</si>
  <si>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</si>
  <si>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</si>
  <si>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</si>
  <si>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</si>
  <si>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</si>
  <si>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</si>
  <si>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</si>
  <si>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</si>
  <si>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</si>
  <si>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</si>
  <si>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</si>
  <si>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</si>
  <si>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</si>
  <si>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</si>
  <si>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</si>
  <si>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</si>
  <si>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</si>
  <si>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</si>
  <si>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</si>
  <si>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</si>
  <si>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</si>
  <si>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</si>
  <si>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</si>
  <si>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</si>
  <si>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</si>
  <si>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</si>
  <si>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</si>
  <si>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</si>
  <si>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</si>
  <si>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</si>
  <si>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</si>
  <si>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</si>
  <si>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</si>
  <si>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</si>
  <si>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</si>
  <si>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</si>
  <si>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</si>
  <si>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</si>
  <si>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</si>
  <si>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</si>
  <si>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</si>
  <si>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</si>
  <si>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</si>
  <si>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</si>
  <si>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</si>
  <si>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</si>
  <si>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</si>
  <si>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</si>
  <si>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</si>
  <si>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</si>
  <si>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</si>
  <si>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</si>
  <si>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</si>
  <si>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</si>
  <si>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</si>
  <si>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</si>
  <si>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</si>
  <si>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</si>
  <si>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</si>
  <si>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</si>
  <si>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</si>
  <si>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</si>
  <si>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</si>
  <si>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</si>
  <si>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</si>
  <si>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</si>
  <si>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</si>
  <si>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</si>
  <si>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</si>
  <si>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</si>
  <si>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</si>
  <si>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</si>
  <si>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</si>
  <si>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</si>
  <si>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</si>
  <si>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</si>
  <si>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</si>
  <si>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</si>
  <si>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</si>
  <si>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</si>
  <si>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</si>
  <si>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</si>
  <si>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</si>
  <si>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</si>
  <si>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</si>
  <si>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</si>
  <si>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</si>
  <si>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</si>
  <si>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</si>
  <si>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</si>
  <si>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</si>
  <si>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</si>
  <si>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</si>
  <si>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</si>
  <si>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</si>
  <si>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</si>
  <si>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</si>
  <si>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</si>
  <si>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</si>
  <si>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</si>
  <si>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</si>
  <si>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</si>
  <si>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</si>
  <si>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</si>
  <si>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</si>
  <si>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</si>
  <si>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</si>
  <si>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</si>
  <si>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</si>
  <si>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</si>
  <si>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</si>
  <si>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</si>
  <si>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</si>
  <si>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</si>
  <si>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</si>
  <si>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</si>
  <si>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</si>
  <si>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</si>
  <si>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</si>
  <si>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</si>
  <si>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</si>
  <si>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</si>
  <si>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</si>
  <si>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</si>
  <si>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</si>
  <si>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</si>
  <si>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</si>
  <si>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</si>
  <si>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</si>
  <si>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</si>
  <si>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</si>
  <si>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</si>
  <si>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</si>
  <si>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</si>
  <si>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</si>
  <si>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</si>
  <si>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</si>
  <si>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</si>
  <si>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</si>
  <si>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</si>
  <si>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</si>
  <si>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</si>
  <si>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</si>
  <si>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</si>
  <si>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</si>
  <si>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</si>
  <si>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</si>
  <si>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</si>
  <si>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</si>
  <si>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</si>
  <si>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</si>
  <si>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</si>
  <si>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</si>
  <si>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</si>
  <si>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</si>
  <si>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</si>
  <si>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</si>
  <si>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</si>
  <si>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</si>
  <si>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</si>
  <si>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</si>
  <si>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</si>
  <si>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</si>
  <si>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</si>
  <si>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</si>
  <si>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</si>
  <si>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</si>
  <si>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</si>
  <si>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</si>
  <si>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</si>
  <si>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</si>
  <si>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</si>
  <si>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</si>
  <si>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</si>
  <si>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</si>
  <si>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</si>
  <si>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</si>
  <si>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</si>
  <si>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</si>
  <si>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</si>
  <si>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</si>
  <si>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</si>
  <si>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</si>
  <si>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</si>
  <si>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</si>
  <si>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</si>
  <si>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</si>
  <si>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</si>
  <si>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</si>
  <si>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</si>
  <si>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</si>
  <si>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</si>
  <si>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</si>
  <si>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</si>
  <si>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</si>
  <si>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</si>
  <si>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</si>
  <si>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</si>
  <si>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</si>
  <si>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</si>
  <si>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</si>
  <si>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</si>
  <si>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</si>
  <si>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</si>
  <si>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</si>
  <si>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</si>
  <si>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</si>
  <si>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</si>
  <si>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</si>
  <si>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</si>
  <si>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</si>
  <si>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</si>
  <si>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</si>
  <si>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</si>
  <si>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</si>
  <si>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</si>
  <si>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</si>
  <si>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</si>
  <si>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</si>
  <si>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</si>
  <si>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</si>
  <si>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</si>
  <si>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</si>
  <si>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</si>
  <si>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</si>
  <si>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</si>
  <si>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</si>
  <si>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</si>
  <si>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</si>
  <si>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</si>
  <si>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</si>
  <si>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</si>
  <si>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</si>
  <si>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</si>
  <si>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</si>
  <si>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</si>
  <si>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</si>
  <si>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</si>
  <si>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</si>
  <si>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</si>
  <si>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</si>
  <si>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</si>
  <si>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</si>
  <si>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</si>
  <si>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</si>
  <si>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</si>
  <si>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</si>
  <si>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</si>
  <si>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</si>
  <si>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</si>
  <si>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</si>
  <si>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</si>
  <si>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</si>
  <si>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</si>
  <si>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</si>
  <si>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</si>
  <si>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</si>
  <si>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</si>
  <si>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</si>
  <si>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</si>
  <si>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</si>
  <si>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</si>
  <si>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</si>
  <si>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</si>
  <si>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</si>
  <si>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</si>
  <si>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</si>
  <si>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</si>
  <si>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</si>
  <si>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</si>
  <si>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</si>
  <si>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</si>
  <si>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</si>
  <si>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</si>
  <si>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</si>
  <si>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</si>
  <si>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</si>
  <si>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</si>
  <si>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</si>
  <si>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</si>
  <si>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</si>
  <si>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</si>
  <si>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</si>
  <si>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</si>
  <si>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</si>
  <si>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</si>
  <si>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</si>
  <si>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</si>
  <si>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</si>
  <si>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</si>
  <si>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</si>
  <si>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</si>
  <si>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</si>
  <si>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</si>
  <si>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</si>
  <si>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</si>
  <si>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</si>
  <si>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</si>
  <si>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</si>
  <si>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</si>
  <si>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</si>
  <si>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</si>
  <si>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</si>
  <si>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</si>
  <si>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</si>
  <si>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</si>
  <si>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</si>
  <si>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</si>
  <si>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</si>
  <si>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</si>
  <si>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</si>
  <si>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</si>
  <si>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</si>
  <si>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</si>
  <si>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</si>
  <si>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</si>
  <si>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</si>
  <si>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</si>
  <si>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</si>
  <si>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</si>
  <si>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</si>
  <si>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</si>
  <si>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</si>
  <si>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</si>
  <si>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</si>
  <si>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</si>
  <si>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</si>
  <si>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</si>
  <si>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</si>
  <si>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</si>
  <si>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</si>
  <si>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</si>
  <si>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</si>
  <si>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</si>
  <si>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</si>
  <si>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</si>
  <si>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</si>
  <si>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</si>
  <si>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</si>
  <si>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</si>
  <si>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</si>
  <si>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</si>
  <si>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</si>
  <si>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</si>
  <si>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</si>
  <si>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</si>
  <si>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</si>
  <si>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</si>
  <si>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</si>
  <si>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</si>
  <si>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</si>
  <si>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</si>
  <si>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</si>
  <si>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</si>
  <si>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</si>
  <si>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</si>
  <si>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</si>
  <si>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</si>
  <si>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</si>
  <si>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</si>
  <si>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</si>
  <si>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</si>
  <si>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</si>
  <si>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</si>
  <si>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</si>
  <si>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</si>
  <si>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</si>
  <si>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</si>
  <si>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</si>
  <si>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</si>
  <si>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</si>
  <si>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</si>
  <si>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</si>
  <si>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</si>
  <si>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</si>
  <si>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</si>
  <si>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</si>
  <si>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</si>
  <si>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</si>
  <si>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</si>
  <si>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</si>
  <si>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</si>
  <si>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</si>
  <si>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</si>
  <si>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</si>
  <si>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</si>
  <si>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</si>
  <si>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</si>
  <si>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</si>
  <si>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</si>
  <si>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</si>
  <si>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</si>
  <si>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</si>
  <si>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</si>
  <si>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</si>
  <si>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</si>
  <si>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</si>
  <si>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</si>
  <si>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</si>
  <si>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</si>
  <si>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</si>
  <si>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</si>
  <si>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</si>
  <si>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</si>
  <si>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</si>
  <si>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</si>
  <si>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</si>
  <si>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</si>
  <si>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</si>
  <si>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</si>
  <si>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</si>
  <si>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</si>
  <si>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</si>
  <si>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</si>
  <si>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</si>
  <si>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</si>
  <si>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</si>
  <si>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</si>
  <si>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</si>
  <si>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</si>
  <si>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</si>
  <si>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</si>
  <si>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</si>
  <si>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</si>
  <si>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</si>
  <si>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</si>
  <si>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</si>
  <si>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</si>
  <si>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</si>
  <si>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</si>
  <si>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</si>
  <si>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</si>
  <si>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</si>
  <si>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</si>
  <si>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</si>
  <si>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</si>
  <si>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</si>
  <si>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</si>
  <si>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</si>
  <si>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</si>
  <si>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</si>
  <si>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</si>
  <si>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</si>
  <si>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</si>
  <si>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</si>
  <si>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</si>
  <si>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</si>
  <si>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</si>
  <si>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</si>
  <si>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</si>
  <si>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</si>
  <si>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</si>
  <si>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</si>
  <si>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</si>
  <si>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</si>
  <si>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</si>
  <si>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</si>
  <si>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</si>
  <si>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</si>
  <si>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</si>
  <si>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</si>
  <si>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</si>
  <si>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</si>
  <si>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</si>
  <si>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</si>
  <si>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</si>
  <si>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</si>
  <si>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</si>
  <si>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</si>
  <si>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</si>
  <si>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</si>
  <si>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</si>
  <si>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</si>
  <si>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</si>
  <si>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</si>
  <si>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</si>
  <si>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</si>
  <si>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</si>
  <si>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</si>
  <si>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</si>
  <si>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</si>
  <si>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</si>
  <si>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</si>
  <si>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</si>
  <si>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</si>
  <si>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</si>
  <si>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</si>
  <si>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</si>
  <si>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</si>
  <si>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</si>
  <si>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</si>
  <si>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</si>
  <si>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</si>
  <si>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</si>
  <si>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</si>
  <si>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</si>
  <si>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</si>
  <si>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</si>
  <si>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</si>
  <si>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</si>
  <si>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</si>
  <si>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</si>
  <si>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</si>
  <si>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</si>
  <si>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</si>
  <si>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</si>
  <si>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</si>
  <si>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</si>
  <si>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</si>
  <si>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</si>
  <si>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</si>
  <si>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</si>
  <si>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</si>
  <si>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</si>
  <si>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</si>
  <si>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</si>
  <si>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</si>
  <si>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</si>
  <si>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</si>
  <si>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</si>
  <si>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</si>
  <si>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</si>
  <si>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</si>
  <si>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</si>
  <si>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</si>
  <si>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</si>
  <si>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</si>
  <si>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</si>
  <si>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</si>
  <si>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</si>
  <si>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</si>
  <si>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</si>
  <si>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</si>
  <si>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</si>
  <si>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</si>
  <si>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</si>
  <si>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</si>
  <si>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</si>
  <si>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</si>
  <si>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</si>
  <si>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</si>
  <si>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</si>
  <si>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</si>
  <si>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</si>
  <si>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</si>
  <si>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</si>
  <si>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</si>
  <si>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</si>
  <si>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</si>
  <si>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</si>
  <si>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</si>
  <si>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</si>
  <si>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</si>
  <si>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</si>
  <si>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</si>
  <si>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</si>
  <si>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</si>
  <si>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</si>
  <si>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</si>
  <si>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</si>
  <si>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</si>
  <si>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</si>
  <si>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</si>
  <si>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</si>
  <si>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</si>
  <si>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</si>
  <si>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</si>
  <si>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</si>
  <si>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</si>
  <si>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</si>
  <si>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</si>
  <si>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</si>
  <si>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</si>
  <si>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</si>
  <si>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</si>
  <si>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</si>
  <si>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</si>
  <si>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</si>
  <si>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</si>
  <si>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</si>
  <si>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</si>
  <si>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</si>
  <si>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</si>
  <si>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</si>
  <si>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</si>
  <si>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</si>
  <si>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</si>
  <si>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</si>
  <si>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</si>
  <si>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</si>
  <si>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</si>
  <si>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</si>
  <si>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</si>
  <si>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</si>
  <si>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</si>
  <si>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</si>
  <si>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</si>
  <si>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</si>
  <si>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</si>
  <si>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</si>
  <si>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</si>
  <si>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</si>
  <si>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</si>
  <si>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</si>
  <si>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</si>
  <si>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</si>
  <si>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</si>
  <si>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</si>
  <si>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</si>
  <si>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</si>
  <si>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</si>
  <si>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</si>
  <si>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</si>
  <si>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</si>
  <si>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</si>
  <si>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</si>
  <si>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</si>
  <si>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</si>
  <si>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</si>
  <si>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</si>
  <si>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</si>
  <si>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</si>
  <si>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</si>
  <si>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</si>
  <si>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</si>
  <si>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</si>
  <si>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</si>
  <si>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</si>
  <si>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</si>
  <si>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</si>
  <si>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</si>
  <si>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</si>
  <si>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</si>
  <si>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</si>
  <si>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</si>
  <si>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</si>
  <si>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</si>
  <si>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</si>
  <si>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</si>
  <si>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</si>
  <si>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</si>
  <si>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</si>
  <si>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</si>
  <si>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</si>
  <si>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</si>
  <si>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</si>
  <si>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</si>
  <si>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</si>
  <si>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</si>
  <si>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</si>
  <si>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</si>
  <si>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</si>
  <si>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</si>
  <si>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</si>
  <si>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</si>
  <si>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</si>
  <si>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</si>
  <si>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</si>
  <si>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</si>
  <si>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</si>
  <si>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</si>
  <si>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</si>
  <si>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</si>
  <si>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</si>
  <si>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</si>
  <si>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</si>
  <si>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</si>
  <si>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</si>
  <si>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</si>
  <si>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</si>
  <si>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</si>
  <si>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</si>
  <si>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</si>
  <si>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</si>
  <si>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</si>
  <si>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</si>
  <si>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SE0005567542</t>
  </si>
  <si>
    <t>Hoist Senior Unsecured Bonds</t>
  </si>
  <si>
    <t>HOI</t>
  </si>
  <si>
    <t>Hoist Kredit AB</t>
  </si>
  <si>
    <t>HOIST 002</t>
  </si>
  <si>
    <t>HOIST_002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</si>
</sst>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O7" activePane="bottomRight" state="frozen"/>
      <selection pane="topRight" activeCell="E1" sqref="E1"/>
      <selection pane="bottomLeft" activeCell="A7" sqref="A7"/>
      <selection pane="bottomRight" activeCell="T7" sqref="T7"/>
    </sheetView>
  </sheetViews>
  <sheetFormatPr defaultColWidth="9.140625" defaultRowHeight="12.75" x14ac:dyDescent="0.2"/>
  <cols>
    <col min="1" max="1" width="18.140625" style="55" customWidth="1"/>
    <col min="2" max="2" width="28.5703125" style="55" customWidth="1"/>
    <col min="3" max="3" width="20.855468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18</v>
      </c>
      <c r="B2" s="64" t="s">
        <v>348</v>
      </c>
      <c r="C2" s="64" t="s">
        <v>1421</v>
      </c>
      <c r="D2" s="64" t="s">
        <v>485</v>
      </c>
      <c r="E2" s="65" t="s">
        <v>35</v>
      </c>
      <c r="F2" s="64" t="s">
        <v>289</v>
      </c>
      <c r="G2" s="4">
        <v>41656</v>
      </c>
      <c r="H2" s="95" t="s">
        <v>1420</v>
      </c>
      <c r="I2" s="95" t="str">
        <f>IF(D2="-","",IFERROR(VLOOKUP(D2,CouponLeadManagersTable,2,0),""))</f>
        <v>CAD</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1422</v>
      </c>
      <c r="B7" s="83" t="s">
        <v>1419</v>
      </c>
      <c r="C7" s="64">
        <v>2</v>
      </c>
      <c r="D7" s="83" t="s">
        <v>1418</v>
      </c>
      <c r="E7" s="65">
        <v>1000000</v>
      </c>
      <c r="F7" s="64" t="s">
        <v>35</v>
      </c>
      <c r="G7" s="64" t="s">
        <v>420</v>
      </c>
      <c r="H7" s="64" t="s">
        <v>1169</v>
      </c>
      <c r="I7" s="84">
        <v>3.75</v>
      </c>
      <c r="J7" s="64">
        <v>4</v>
      </c>
      <c r="K7" s="4">
        <v>41729</v>
      </c>
      <c r="L7" s="4">
        <v>42722</v>
      </c>
      <c r="M7" s="4" t="s">
        <v>1166</v>
      </c>
      <c r="N7" s="51" t="s">
        <v>424</v>
      </c>
      <c r="O7" s="65">
        <v>750000000</v>
      </c>
      <c r="P7" s="4">
        <v>41626</v>
      </c>
      <c r="Q7" s="4">
        <f>IF(P7&lt;&gt;"",P7,"")</f>
        <v>41626</v>
      </c>
      <c r="R7" s="4">
        <v>42722</v>
      </c>
      <c r="S7" s="4">
        <v>42720</v>
      </c>
      <c r="T7" s="85" t="s">
        <v>1423</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S7">
      <formula1>$G$2</formula1>
    </dataValidation>
    <dataValidation type="date" operator="greaterThan" allowBlank="1" showInputMessage="1" showErrorMessage="1" errorTitle="Last trading date" error="Please enter a date grater than then listing date." sqref="S8: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 type="list" allowBlank="1" showInputMessage="1" showErrorMessage="1" sqref="D2">
      <formula1>CouponLeadManagers</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ht="14.45"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B2" activePane="bottomRight" state="frozen"/>
      <selection pane="topRight" activeCell="B1" sqref="B1"/>
      <selection pane="bottomLeft" activeCell="A2" sqref="A2"/>
      <selection pane="bottomRight" activeCell="AA60" sqref="AA60"/>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ht="14.45" x14ac:dyDescent="0.3">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ht="14.45" x14ac:dyDescent="0.3">
      <c r="U47" s="236" t="s">
        <v>464</v>
      </c>
      <c r="V47" s="236" t="s">
        <v>199</v>
      </c>
      <c r="W47" s="236" t="s">
        <v>1304</v>
      </c>
      <c r="Y47" s="228" t="s">
        <v>844</v>
      </c>
      <c r="Z47" s="229" t="s">
        <v>845</v>
      </c>
      <c r="AA47" s="237" t="s">
        <v>464</v>
      </c>
      <c r="AB47" s="237" t="s">
        <v>199</v>
      </c>
      <c r="AC47" s="237" t="s">
        <v>1304</v>
      </c>
    </row>
    <row r="48" spans="19:29" ht="14.45" x14ac:dyDescent="0.3">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ht="14.45" x14ac:dyDescent="0.3">
      <c r="U50" s="236" t="s">
        <v>461</v>
      </c>
      <c r="V50" s="236" t="s">
        <v>22</v>
      </c>
      <c r="W50" s="236" t="s">
        <v>1304</v>
      </c>
      <c r="Y50" s="228" t="s">
        <v>1295</v>
      </c>
      <c r="Z50" s="229" t="s">
        <v>1296</v>
      </c>
      <c r="AA50" s="237" t="s">
        <v>461</v>
      </c>
      <c r="AB50" s="237" t="s">
        <v>22</v>
      </c>
      <c r="AC50" s="237" t="s">
        <v>1304</v>
      </c>
    </row>
    <row r="51" spans="21:29" ht="14.45" x14ac:dyDescent="0.3">
      <c r="U51" s="236" t="s">
        <v>1377</v>
      </c>
      <c r="V51" s="236" t="s">
        <v>1378</v>
      </c>
      <c r="W51" s="236" t="s">
        <v>1304</v>
      </c>
      <c r="Y51" s="228" t="s">
        <v>519</v>
      </c>
      <c r="Z51" s="229" t="s">
        <v>520</v>
      </c>
      <c r="AA51" s="237" t="s">
        <v>1377</v>
      </c>
      <c r="AB51" s="237" t="s">
        <v>1378</v>
      </c>
      <c r="AC51" s="237" t="s">
        <v>1304</v>
      </c>
    </row>
    <row r="52" spans="21:29" ht="14.45" x14ac:dyDescent="0.3">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ht="14.45" x14ac:dyDescent="0.3">
      <c r="U54" s="236" t="s">
        <v>1381</v>
      </c>
      <c r="V54" s="236" t="s">
        <v>1382</v>
      </c>
      <c r="W54" s="236" t="s">
        <v>1304</v>
      </c>
      <c r="Y54" s="228" t="s">
        <v>1113</v>
      </c>
      <c r="Z54" s="229" t="s">
        <v>1112</v>
      </c>
      <c r="AA54" s="237" t="s">
        <v>1381</v>
      </c>
      <c r="AB54" s="237" t="s">
        <v>1382</v>
      </c>
      <c r="AC54" s="237" t="s">
        <v>1304</v>
      </c>
    </row>
    <row r="55" spans="21:29" ht="14.45" x14ac:dyDescent="0.3">
      <c r="U55" s="236" t="s">
        <v>216</v>
      </c>
      <c r="V55" s="236" t="s">
        <v>44</v>
      </c>
      <c r="W55" s="236" t="s">
        <v>1304</v>
      </c>
      <c r="Y55" s="228" t="s">
        <v>521</v>
      </c>
      <c r="Z55" s="229" t="s">
        <v>522</v>
      </c>
      <c r="AA55" s="237" t="s">
        <v>216</v>
      </c>
      <c r="AB55" s="237" t="s">
        <v>44</v>
      </c>
      <c r="AC55" s="237" t="s">
        <v>1304</v>
      </c>
    </row>
    <row r="56" spans="21:29" ht="14.45" x14ac:dyDescent="0.3">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ht="14.45" x14ac:dyDescent="0.3">
      <c r="U59" s="236" t="s">
        <v>1389</v>
      </c>
      <c r="V59" s="236" t="s">
        <v>1390</v>
      </c>
      <c r="W59" s="236" t="s">
        <v>1304</v>
      </c>
      <c r="Y59" s="228" t="s">
        <v>1224</v>
      </c>
      <c r="Z59" s="229" t="s">
        <v>1225</v>
      </c>
      <c r="AA59" s="237" t="s">
        <v>1389</v>
      </c>
      <c r="AB59" s="237" t="s">
        <v>1390</v>
      </c>
      <c r="AC59" s="237" t="s">
        <v>1304</v>
      </c>
    </row>
    <row r="60" spans="21:29" ht="14.45" x14ac:dyDescent="0.3">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ht="14.45" x14ac:dyDescent="0.3">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ht="14.45" x14ac:dyDescent="0.3">
      <c r="B55" s="117" t="s">
        <v>576</v>
      </c>
      <c r="C55" s="117" t="s">
        <v>616</v>
      </c>
      <c r="D55" s="117"/>
    </row>
    <row r="56" spans="2:4" ht="14.45" x14ac:dyDescent="0.3">
      <c r="B56" s="117" t="s">
        <v>577</v>
      </c>
      <c r="C56" s="117" t="s">
        <v>616</v>
      </c>
      <c r="D56" s="117"/>
    </row>
    <row r="57" spans="2:4" ht="14.45" x14ac:dyDescent="0.3">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6"/>
  <sheetViews>
    <sheetView workbookViewId="0">
      <pane xSplit="2" ySplit="1" topLeftCell="C2" activePane="bottomRight" state="frozen"/>
      <selection pane="topRight" activeCell="C1" sqref="C1"/>
      <selection pane="bottomLeft" activeCell="A2" sqref="A2"/>
      <selection pane="bottomRight" activeCell="G205" sqref="G205"/>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ht="14.45" x14ac:dyDescent="0.3">
      <c r="A41" t="s">
        <v>1025</v>
      </c>
      <c r="B41" s="117" t="s">
        <v>964</v>
      </c>
      <c r="G41" s="117" t="s">
        <v>604</v>
      </c>
      <c r="J41" s="117" t="s">
        <v>1150</v>
      </c>
      <c r="M41" s="117"/>
    </row>
    <row r="42" spans="1:13" ht="14.45" x14ac:dyDescent="0.3">
      <c r="A42" t="s">
        <v>1026</v>
      </c>
      <c r="B42" s="117" t="s">
        <v>965</v>
      </c>
      <c r="G42" s="117" t="s">
        <v>111</v>
      </c>
      <c r="J42" s="117" t="s">
        <v>1150</v>
      </c>
    </row>
    <row r="43" spans="1:13" ht="14.45" x14ac:dyDescent="0.3">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227" t="s">
        <v>1416</v>
      </c>
    </row>
    <row r="107" spans="1:7" x14ac:dyDescent="0.25">
      <c r="A107" s="117" t="s">
        <v>56</v>
      </c>
      <c r="B107" s="117" t="s">
        <v>57</v>
      </c>
      <c r="G107" s="117" t="s">
        <v>241</v>
      </c>
    </row>
    <row r="108" spans="1:7" x14ac:dyDescent="0.25">
      <c r="A108" s="117" t="s">
        <v>58</v>
      </c>
      <c r="B108" s="117" t="s">
        <v>59</v>
      </c>
      <c r="G108" s="117" t="s">
        <v>235</v>
      </c>
    </row>
    <row r="109" spans="1:7" x14ac:dyDescent="0.25">
      <c r="A109" s="117" t="s">
        <v>60</v>
      </c>
      <c r="B109" s="117" t="s">
        <v>61</v>
      </c>
      <c r="G109" s="113" t="s">
        <v>237</v>
      </c>
    </row>
    <row r="110" spans="1:7" x14ac:dyDescent="0.25">
      <c r="A110" s="117" t="s">
        <v>62</v>
      </c>
      <c r="B110" s="117" t="s">
        <v>63</v>
      </c>
      <c r="G110" s="113" t="s">
        <v>239</v>
      </c>
    </row>
    <row r="111" spans="1:7" x14ac:dyDescent="0.25">
      <c r="A111" s="117" t="s">
        <v>64</v>
      </c>
      <c r="B111" s="117" t="s">
        <v>65</v>
      </c>
      <c r="G111" s="113" t="s">
        <v>243</v>
      </c>
    </row>
    <row r="112" spans="1:7" x14ac:dyDescent="0.25">
      <c r="A112" s="117" t="s">
        <v>66</v>
      </c>
      <c r="B112" s="117" t="s">
        <v>67</v>
      </c>
      <c r="G112" s="113" t="s">
        <v>244</v>
      </c>
    </row>
    <row r="113" spans="1:13" x14ac:dyDescent="0.25">
      <c r="A113" s="117" t="s">
        <v>68</v>
      </c>
      <c r="B113" s="117" t="s">
        <v>69</v>
      </c>
      <c r="G113" s="113" t="s">
        <v>246</v>
      </c>
    </row>
    <row r="114" spans="1:13" s="208" customFormat="1" x14ac:dyDescent="0.25">
      <c r="A114" s="117" t="s">
        <v>70</v>
      </c>
      <c r="B114" s="117" t="s">
        <v>71</v>
      </c>
      <c r="C114" s="206"/>
      <c r="D114" s="86"/>
      <c r="E114" s="206"/>
      <c r="F114" s="117"/>
      <c r="G114" s="117" t="s">
        <v>1102</v>
      </c>
      <c r="H114" s="117"/>
      <c r="I114" s="117"/>
      <c r="J114" s="117"/>
      <c r="K114" s="227"/>
      <c r="L114" s="117"/>
      <c r="M114" s="117"/>
    </row>
    <row r="115" spans="1:13" x14ac:dyDescent="0.25">
      <c r="A115" s="117" t="s">
        <v>72</v>
      </c>
      <c r="B115" s="117" t="s">
        <v>73</v>
      </c>
      <c r="G115" s="117" t="s">
        <v>1103</v>
      </c>
    </row>
    <row r="116" spans="1:13" x14ac:dyDescent="0.25">
      <c r="A116" s="117" t="s">
        <v>74</v>
      </c>
      <c r="B116" s="117" t="s">
        <v>75</v>
      </c>
    </row>
    <row r="117" spans="1:13" x14ac:dyDescent="0.25">
      <c r="A117" s="117" t="s">
        <v>76</v>
      </c>
      <c r="B117" s="117" t="s">
        <v>77</v>
      </c>
      <c r="G117" s="86"/>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c r="G143" s="227"/>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H171" s="227"/>
    </row>
    <row r="172" spans="1:13" x14ac:dyDescent="0.25">
      <c r="A172" s="117" t="s">
        <v>168</v>
      </c>
      <c r="B172" s="117" t="s">
        <v>169</v>
      </c>
      <c r="G172" s="227"/>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H200" s="227"/>
    </row>
    <row r="201" spans="1:13" x14ac:dyDescent="0.25">
      <c r="A201" s="117" t="s">
        <v>223</v>
      </c>
      <c r="B201" s="117" t="s">
        <v>224</v>
      </c>
      <c r="G201" s="227"/>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2" t="s">
        <v>1416</v>
      </c>
      <c r="B207" s="113" t="s">
        <v>1417</v>
      </c>
    </row>
    <row r="208" spans="1:13" x14ac:dyDescent="0.25">
      <c r="A208" s="113" t="s">
        <v>241</v>
      </c>
      <c r="B208" s="113" t="s">
        <v>242</v>
      </c>
    </row>
    <row r="209" spans="1:2" x14ac:dyDescent="0.25">
      <c r="A209" s="113" t="s">
        <v>235</v>
      </c>
      <c r="B209" s="113" t="s">
        <v>236</v>
      </c>
    </row>
    <row r="210" spans="1:2" x14ac:dyDescent="0.25">
      <c r="A210" t="s">
        <v>237</v>
      </c>
      <c r="B210" t="s">
        <v>238</v>
      </c>
    </row>
    <row r="211" spans="1:2" x14ac:dyDescent="0.25">
      <c r="A211" t="s">
        <v>239</v>
      </c>
      <c r="B211" t="s">
        <v>240</v>
      </c>
    </row>
    <row r="212" spans="1:2" x14ac:dyDescent="0.25">
      <c r="A212" t="s">
        <v>243</v>
      </c>
      <c r="B212" t="s">
        <v>599</v>
      </c>
    </row>
    <row r="213" spans="1:2" x14ac:dyDescent="0.25">
      <c r="A213" t="s">
        <v>244</v>
      </c>
      <c r="B213" t="s">
        <v>245</v>
      </c>
    </row>
    <row r="214" spans="1:2" x14ac:dyDescent="0.25">
      <c r="A214" t="s">
        <v>246</v>
      </c>
      <c r="B214" t="s">
        <v>247</v>
      </c>
    </row>
    <row r="215" spans="1:2" x14ac:dyDescent="0.25">
      <c r="A215" s="86" t="s">
        <v>1102</v>
      </c>
      <c r="B215" s="86" t="s">
        <v>1107</v>
      </c>
    </row>
    <row r="216" spans="1:2" x14ac:dyDescent="0.25">
      <c r="A216" s="86" t="s">
        <v>1103</v>
      </c>
      <c r="B216"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2014-01-16T09:58:11Z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