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10845" yWindow="1065"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LookupValues!$AC$2:$AC$345</definedName>
    <definedName name="CouponBondIssuersTable">LookupValues!$AC$2:$AD$345</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y">'Danish Funds LookupValues'!$B$9:$B$12</definedName>
    <definedName name="InstrumentCurrencies">LookupValues!$N$2:$N$7</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O7" i="6" l="1"/>
  <c r="L2" i="6"/>
  <c r="K2" i="6"/>
  <c r="J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<sst xmlns="http://schemas.openxmlformats.org/spreadsheetml/2006/main" count="4058" uniqueCount="2622">
  <si>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</si>
  <si>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</si>
  <si>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</si>
  <si>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</si>
  <si>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</si>
  <si>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</si>
  <si>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</si>
  <si>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</si>
  <si>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</si>
  <si>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</si>
  <si>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</si>
  <si>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</si>
  <si>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</si>
  <si>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</si>
  <si>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</si>
  <si>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</si>
  <si>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</si>
  <si>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</si>
  <si>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</si>
  <si>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</si>
  <si>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</si>
  <si>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</si>
  <si>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</si>
  <si>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</si>
  <si>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</si>
  <si>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</si>
  <si>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</si>
  <si>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</si>
  <si>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</si>
  <si>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</si>
  <si>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</si>
  <si>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</si>
  <si>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</si>
  <si>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</si>
  <si>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</si>
  <si>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</si>
  <si>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</si>
  <si>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</si>
  <si>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</si>
  <si>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</si>
  <si>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</si>
  <si>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</si>
  <si>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</si>
  <si>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</si>
  <si>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</si>
  <si>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</si>
  <si>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</si>
  <si>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</si>
  <si>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</si>
  <si>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</si>
  <si>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</si>
  <si>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</si>
  <si>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</si>
  <si>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</si>
  <si>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</si>
  <si>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</si>
  <si>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</si>
  <si>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</si>
  <si>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</si>
  <si>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</si>
  <si>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</si>
  <si>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</si>
  <si>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</si>
  <si>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</si>
  <si>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</si>
  <si>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</si>
  <si>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</si>
  <si>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</si>
  <si>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</si>
  <si>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</si>
  <si>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</si>
  <si>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</si>
  <si>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</si>
  <si>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</si>
  <si>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</si>
  <si>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</si>
  <si>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</si>
  <si>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</si>
  <si>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</si>
  <si>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</si>
  <si>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</si>
  <si>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</si>
  <si>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</si>
  <si>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</si>
  <si>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</si>
  <si>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</si>
  <si>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</si>
  <si>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</si>
  <si>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</si>
  <si>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</si>
  <si>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</si>
  <si>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</si>
  <si>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</si>
  <si>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</si>
  <si>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</si>
  <si>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</si>
  <si>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</si>
  <si>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</si>
  <si>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</si>
  <si>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</si>
  <si>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</si>
  <si>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</si>
  <si>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</si>
  <si>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</si>
  <si>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</si>
  <si>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</si>
  <si>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</si>
  <si>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</si>
  <si>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</si>
  <si>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</si>
  <si>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</si>
  <si>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</si>
  <si>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</si>
  <si>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</si>
  <si>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</si>
  <si>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</si>
  <si>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</si>
  <si>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</si>
  <si>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</si>
  <si>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</si>
  <si>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</si>
  <si>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</si>
  <si>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</si>
  <si>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</si>
  <si>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</si>
  <si>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</si>
  <si>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</si>
  <si>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</si>
  <si>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</si>
  <si>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</si>
  <si>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</si>
  <si>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</si>
  <si>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</si>
  <si>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</si>
  <si>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</si>
  <si>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</si>
  <si>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</si>
  <si>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</si>
  <si>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</si>
  <si>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</si>
  <si>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</si>
  <si>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</si>
  <si>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</si>
  <si>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</si>
  <si>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</si>
  <si>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</si>
  <si>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</si>
  <si>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</si>
  <si>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</si>
  <si>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</si>
  <si>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</si>
  <si>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</si>
  <si>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</si>
  <si>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</si>
  <si>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</si>
  <si>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</si>
  <si>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</si>
  <si>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</si>
  <si>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</si>
  <si>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</si>
  <si>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</si>
  <si>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</si>
  <si>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</si>
  <si>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</si>
  <si>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</si>
  <si>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</si>
  <si>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</si>
  <si>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</si>
  <si>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</si>
  <si>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</si>
  <si>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</si>
  <si>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</si>
  <si>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</si>
  <si>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</si>
  <si>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</si>
  <si>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</si>
  <si>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</si>
  <si>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</si>
  <si>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</si>
  <si>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</si>
  <si>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</si>
  <si>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</si>
  <si>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</si>
  <si>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</si>
  <si>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</si>
  <si>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</si>
  <si>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</si>
  <si>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</si>
  <si>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</si>
  <si>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</si>
  <si>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</si>
  <si>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</si>
  <si>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</si>
  <si>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</si>
  <si>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</si>
  <si>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</si>
  <si>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</si>
  <si>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</si>
  <si>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</si>
  <si>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</si>
  <si>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</si>
  <si>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</si>
  <si>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</si>
  <si>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</si>
  <si>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</si>
  <si>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</si>
  <si>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</si>
  <si>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</si>
  <si>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</si>
  <si>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</si>
  <si>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</si>
  <si>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</si>
  <si>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</si>
  <si>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</si>
  <si>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</si>
  <si>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</si>
  <si>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</si>
  <si>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</si>
  <si>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</si>
  <si>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</si>
  <si>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</si>
  <si>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</si>
  <si>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</si>
  <si>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</si>
  <si>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</si>
  <si>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</si>
  <si>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</si>
  <si>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</si>
  <si>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</si>
  <si>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</si>
  <si>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</si>
  <si>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</si>
  <si>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</si>
  <si>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</si>
  <si>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</si>
  <si>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</si>
  <si>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</si>
  <si>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</si>
  <si>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</si>
  <si>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</si>
  <si>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</si>
  <si>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</si>
  <si>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</si>
  <si>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</si>
  <si>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</si>
  <si>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</si>
  <si>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</si>
  <si>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</si>
  <si>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</si>
  <si>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</si>
  <si>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</si>
  <si>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</si>
  <si>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</si>
  <si>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</si>
  <si>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</si>
  <si>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</si>
  <si>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</si>
  <si>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</si>
  <si>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</si>
  <si>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</si>
  <si>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</si>
  <si>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</si>
  <si>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</si>
  <si>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</si>
  <si>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</si>
  <si>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</si>
  <si>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</si>
  <si>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</si>
  <si>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</si>
  <si>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</si>
  <si>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</si>
  <si>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</si>
  <si>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</si>
  <si>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</si>
  <si>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</si>
  <si>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</si>
  <si>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</si>
  <si>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</si>
  <si>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</si>
  <si>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</si>
  <si>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</si>
  <si>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</si>
  <si>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</si>
  <si>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</si>
  <si>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</si>
  <si>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</si>
  <si>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</si>
  <si>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</si>
  <si>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</si>
  <si>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</si>
  <si>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</si>
  <si>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</si>
  <si>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</si>
  <si>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</si>
  <si>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</si>
  <si>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</si>
  <si>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</si>
  <si>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</si>
  <si>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</si>
  <si>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</si>
  <si>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</si>
  <si>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</si>
  <si>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</si>
  <si>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</si>
  <si>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</si>
  <si>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</si>
  <si>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</si>
  <si>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</si>
  <si>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</si>
  <si>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</si>
  <si>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</si>
  <si>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</si>
  <si>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</si>
  <si>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</si>
  <si>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</si>
  <si>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</si>
  <si>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</si>
  <si>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</si>
  <si>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</si>
  <si>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</si>
  <si>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</si>
  <si>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</si>
  <si>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</si>
  <si>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</si>
  <si>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</si>
  <si>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</si>
  <si>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</si>
  <si>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</si>
  <si>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</si>
  <si>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</si>
  <si>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</si>
  <si>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</si>
  <si>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</si>
  <si>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</si>
  <si>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</si>
  <si>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</si>
  <si>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</si>
  <si>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</si>
  <si>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</si>
  <si>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</si>
  <si>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</si>
  <si>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</si>
  <si>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</si>
  <si>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</si>
  <si>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</si>
  <si>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</si>
  <si>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</si>
  <si>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</si>
  <si>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</si>
  <si>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</si>
  <si>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</si>
  <si>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</si>
  <si>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</si>
  <si>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</si>
  <si>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</si>
  <si>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</si>
  <si>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</si>
  <si>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</si>
  <si>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</si>
  <si>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</si>
  <si>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</si>
  <si>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</si>
  <si>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</si>
  <si>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</si>
  <si>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</si>
  <si>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</si>
  <si>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</si>
  <si>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</si>
  <si>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</si>
  <si>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</si>
  <si>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</si>
  <si>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</si>
  <si>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</si>
  <si>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</si>
  <si>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</si>
  <si>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</si>
  <si>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</si>
  <si>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</si>
  <si>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</si>
  <si>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</si>
  <si>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</si>
  <si>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</si>
  <si>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</si>
  <si>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</si>
  <si>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</si>
  <si>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</si>
  <si>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</si>
  <si>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</si>
  <si>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</si>
  <si>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</si>
  <si>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</si>
  <si>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</si>
  <si>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</si>
  <si>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</si>
  <si>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</si>
  <si>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</si>
  <si>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</si>
  <si>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</si>
  <si>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</si>
  <si>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</si>
  <si>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</si>
  <si>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</si>
  <si>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</si>
  <si>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</si>
  <si>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</si>
  <si>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</si>
  <si>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</si>
  <si>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</si>
  <si>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</si>
  <si>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</si>
  <si>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</si>
  <si>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</si>
  <si>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</si>
  <si>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</si>
  <si>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</si>
  <si>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</si>
  <si>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</si>
  <si>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</si>
  <si>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</si>
  <si>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</si>
  <si>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</si>
  <si>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</si>
  <si>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</si>
  <si>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</si>
  <si>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</si>
  <si>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</si>
  <si>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</si>
  <si>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</si>
  <si>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</si>
  <si>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</si>
  <si>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</si>
  <si>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</si>
  <si>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</si>
  <si>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</si>
  <si>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</si>
  <si>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</si>
  <si>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</si>
  <si>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</si>
  <si>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</si>
  <si>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</si>
  <si>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</si>
  <si>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</si>
  <si>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</si>
  <si>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</si>
  <si>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</si>
  <si>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</si>
  <si>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</si>
  <si>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</si>
  <si>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</si>
  <si>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</si>
  <si>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</si>
  <si>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</si>
  <si>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</si>
  <si>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</si>
  <si>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</si>
  <si>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</si>
  <si>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</si>
  <si>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</si>
  <si>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</si>
  <si>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</si>
  <si>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</si>
  <si>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</si>
  <si>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</si>
  <si>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</si>
  <si>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</si>
  <si>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</si>
  <si>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</si>
  <si>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</si>
  <si>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</si>
  <si>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</si>
  <si>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</si>
  <si>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</si>
  <si>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</si>
  <si>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</si>
  <si>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</si>
  <si>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</si>
  <si>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</si>
  <si>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</si>
  <si>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</si>
  <si>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</si>
  <si>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</si>
  <si>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</si>
  <si>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</si>
  <si>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</si>
  <si>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</si>
  <si>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</si>
  <si>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</si>
  <si>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</si>
  <si>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</si>
  <si>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</si>
  <si>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</si>
  <si>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</si>
  <si>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</si>
  <si>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</si>
  <si>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</si>
  <si>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</si>
  <si>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</si>
  <si>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</si>
  <si>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</si>
  <si>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</si>
  <si>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</si>
  <si>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</si>
  <si>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</si>
  <si>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</si>
  <si>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</si>
  <si>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</si>
  <si>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</si>
  <si>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</si>
  <si>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</si>
  <si>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</si>
  <si>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</si>
  <si>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</si>
  <si>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</si>
  <si>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</si>
  <si>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</si>
  <si>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</si>
  <si>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</si>
  <si>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</si>
  <si>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</si>
  <si>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</si>
  <si>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</si>
  <si>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</si>
  <si>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</si>
  <si>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</si>
  <si>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</si>
  <si>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</si>
  <si>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</si>
  <si>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</si>
  <si>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</si>
  <si>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</si>
  <si>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</si>
  <si>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</si>
  <si>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</si>
  <si>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</si>
  <si>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</si>
  <si>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</si>
  <si>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</si>
  <si>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</si>
  <si>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</si>
  <si>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</si>
  <si>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</si>
  <si>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</si>
  <si>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</si>
  <si>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</si>
  <si>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</si>
  <si>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</si>
  <si>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</si>
  <si>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</si>
  <si>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</si>
  <si>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</si>
  <si>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</si>
  <si>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</si>
  <si>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</si>
  <si>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</si>
  <si>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</si>
  <si>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</si>
  <si>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</si>
  <si>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</si>
  <si>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</si>
  <si>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</si>
  <si>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</si>
  <si>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</si>
  <si>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</si>
  <si>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</si>
  <si>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</si>
  <si>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</si>
  <si>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</si>
  <si>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</si>
  <si>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</si>
  <si>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</si>
  <si>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</si>
  <si>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</si>
  <si>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</si>
  <si>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</si>
  <si>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</si>
  <si>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</si>
  <si>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</si>
  <si>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</si>
  <si>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</si>
  <si>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</si>
  <si>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</si>
  <si>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</si>
  <si>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</si>
  <si>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</si>
  <si>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</si>
  <si>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</si>
  <si>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</si>
  <si>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</si>
  <si>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</si>
  <si>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</si>
  <si>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</si>
  <si>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</si>
  <si>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</si>
  <si>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</si>
  <si>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</si>
  <si>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</si>
  <si>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</si>
  <si>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</si>
  <si>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</si>
  <si>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</si>
  <si>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</si>
  <si>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</si>
  <si>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</si>
  <si>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</si>
  <si>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</si>
  <si>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</si>
  <si>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</si>
  <si>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</si>
  <si>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</si>
  <si>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</si>
  <si>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</si>
  <si>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</si>
  <si>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</si>
  <si>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</si>
  <si>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</si>
  <si>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</si>
  <si>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</si>
  <si>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</si>
  <si>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</si>
  <si>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</si>
  <si>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</si>
  <si>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</si>
  <si>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</si>
  <si>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</si>
  <si>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</si>
  <si>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</si>
  <si>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</si>
  <si>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</si>
  <si>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</si>
  <si>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</si>
  <si>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</si>
  <si>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</si>
  <si>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</si>
  <si>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</si>
  <si>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</si>
  <si>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</si>
  <si>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</si>
  <si>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</si>
  <si>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</si>
  <si>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</si>
  <si>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</si>
  <si>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</si>
  <si>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</si>
  <si>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</si>
  <si>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</si>
  <si>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</si>
  <si>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</si>
  <si>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</si>
  <si>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</si>
  <si>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</si>
  <si>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</si>
  <si>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</si>
  <si>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</si>
  <si>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</si>
  <si>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</si>
  <si>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</si>
  <si>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</si>
  <si>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</si>
  <si>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</si>
  <si>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</si>
  <si>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</si>
  <si>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</si>
  <si>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</si>
  <si>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</si>
  <si>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</si>
  <si>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</si>
  <si>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</si>
  <si>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</si>
  <si>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</si>
  <si>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</si>
  <si>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</si>
  <si>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</si>
  <si>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</si>
  <si>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</si>
  <si>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</si>
  <si>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</si>
  <si>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</si>
  <si>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</si>
  <si>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</si>
  <si>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</si>
  <si>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</si>
  <si>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</si>
  <si>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</si>
  <si>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</si>
  <si>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</si>
  <si>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</si>
  <si>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</si>
  <si>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</si>
  <si>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</si>
  <si>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</si>
  <si>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</si>
  <si>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</si>
  <si>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</si>
  <si>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</si>
  <si>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</si>
  <si>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</si>
  <si>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</si>
  <si>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</si>
  <si>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</si>
  <si>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</si>
  <si>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</si>
  <si>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</si>
  <si>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</si>
  <si>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</si>
  <si>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</si>
  <si>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</si>
  <si>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</si>
  <si>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</si>
  <si>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</si>
  <si>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</si>
  <si>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</si>
  <si>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</si>
  <si>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</si>
  <si>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</si>
  <si>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</si>
  <si>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</si>
  <si>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</si>
  <si>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</si>
  <si>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</si>
  <si>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</si>
  <si>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</si>
  <si>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</si>
  <si>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</si>
  <si>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</si>
  <si>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</si>
  <si>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</si>
  <si>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</si>
  <si>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</si>
  <si>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</si>
  <si>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</si>
  <si>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</si>
  <si>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</si>
  <si>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</si>
  <si>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</si>
  <si>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</si>
  <si>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</si>
  <si>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</si>
  <si>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</si>
  <si>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</si>
  <si>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</si>
  <si>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</si>
  <si>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</si>
  <si>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</si>
  <si>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</si>
  <si>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</si>
  <si>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</si>
  <si>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</si>
  <si>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</si>
  <si>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</si>
  <si>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</si>
  <si>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</si>
  <si>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</si>
  <si>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</si>
  <si>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</si>
  <si>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</si>
  <si>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</si>
  <si>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</si>
  <si>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</si>
  <si>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</si>
  <si>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</si>
  <si>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</si>
  <si>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</si>
  <si>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</si>
  <si>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</si>
  <si>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</si>
  <si>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</si>
  <si>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</si>
  <si>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</si>
  <si>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</si>
  <si>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</si>
  <si>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</si>
  <si>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</si>
  <si>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</si>
  <si>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</si>
  <si>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</si>
  <si>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</si>
  <si>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</si>
  <si>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</si>
  <si>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</si>
  <si>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</si>
  <si>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</si>
  <si>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</si>
  <si>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</si>
  <si>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</si>
  <si>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</si>
  <si>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</si>
  <si>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</si>
  <si>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</si>
  <si>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</si>
  <si>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</si>
  <si>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</si>
  <si>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</si>
  <si>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</si>
  <si>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</si>
  <si>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</si>
  <si>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</si>
  <si>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</si>
  <si>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</si>
  <si>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</si>
  <si>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</si>
  <si>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</si>
  <si>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</si>
  <si>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</si>
  <si>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</si>
  <si>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</si>
  <si>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</si>
  <si>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</si>
  <si>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</si>
  <si>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</si>
  <si>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</si>
  <si>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</si>
  <si>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</si>
  <si>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</si>
  <si>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</si>
  <si>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</si>
  <si>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</si>
  <si>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</si>
  <si>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</si>
  <si>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</si>
  <si>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</si>
  <si>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</si>
  <si>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</si>
  <si>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</si>
  <si>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</si>
  <si>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</si>
  <si>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</si>
  <si>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</si>
  <si>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</si>
  <si>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</si>
  <si>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</si>
  <si>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</si>
  <si>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</si>
  <si>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</si>
  <si>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</si>
  <si>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</si>
  <si>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</si>
  <si>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</si>
  <si>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</si>
  <si>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</si>
  <si>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</si>
  <si>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</si>
  <si>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</si>
  <si>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</si>
  <si>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</si>
  <si>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</si>
  <si>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</si>
  <si>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</si>
  <si>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</si>
  <si>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</si>
  <si>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</si>
  <si>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</si>
  <si>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</si>
  <si>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</si>
  <si>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</si>
  <si>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</si>
  <si>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</si>
  <si>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</si>
  <si>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</si>
  <si>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</si>
  <si>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</si>
  <si>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</si>
  <si>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</si>
  <si>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</si>
  <si>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</si>
  <si>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</si>
  <si>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</si>
  <si>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</si>
  <si>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</si>
  <si>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</si>
  <si>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</si>
  <si>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</si>
  <si>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</si>
  <si>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</si>
  <si>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</si>
  <si>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</si>
  <si>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</si>
  <si>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</si>
  <si>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</si>
  <si>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</si>
  <si>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</si>
  <si>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</si>
  <si>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</si>
  <si>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</si>
  <si>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</si>
  <si>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</si>
  <si>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</si>
  <si>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</si>
  <si>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</si>
  <si>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</si>
  <si>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</si>
  <si>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</si>
  <si>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</si>
  <si>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</si>
  <si>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</si>
  <si>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</si>
  <si>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</si>
  <si>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</si>
  <si>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</si>
  <si>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</si>
  <si>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</si>
  <si>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</si>
  <si>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</si>
  <si>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</si>
  <si>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</si>
  <si>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</si>
  <si>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</si>
  <si>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</si>
  <si>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</si>
  <si>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</si>
  <si>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</si>
  <si>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</si>
  <si>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</si>
  <si>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</si>
  <si>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</si>
  <si>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</si>
  <si>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</si>
  <si>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</si>
  <si>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</si>
  <si>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</si>
  <si>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</si>
  <si>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</si>
  <si>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</si>
  <si>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</si>
  <si>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</si>
  <si>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</si>
  <si>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</si>
  <si>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</si>
  <si>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</si>
  <si>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</si>
  <si>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</si>
  <si>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</si>
  <si>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</si>
  <si>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</si>
  <si>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</si>
  <si>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</si>
  <si>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</si>
  <si>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</si>
  <si>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</si>
  <si>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</si>
  <si>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</si>
  <si>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</si>
  <si>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</si>
  <si>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</si>
  <si>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</si>
  <si>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</si>
  <si>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</si>
  <si>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</si>
  <si>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</si>
  <si>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</si>
  <si>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</si>
  <si>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</si>
  <si>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</si>
  <si>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</si>
  <si>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</si>
  <si>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</si>
  <si>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</si>
  <si>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</si>
  <si>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</si>
  <si>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</si>
  <si>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</si>
  <si>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</si>
  <si>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</si>
  <si>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</si>
  <si>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</si>
  <si>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</si>
  <si>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</si>
  <si>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</si>
  <si>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</si>
  <si>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</si>
  <si>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</si>
  <si>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</si>
  <si>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</si>
  <si>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</si>
  <si>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</si>
  <si>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</si>
  <si>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</si>
  <si>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</si>
  <si>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</si>
  <si>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</si>
  <si>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</si>
  <si>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</si>
  <si>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</si>
  <si>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</si>
  <si>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</si>
  <si>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</si>
  <si>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</si>
  <si>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</si>
  <si>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</si>
  <si>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</si>
  <si>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</si>
  <si>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</si>
  <si>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</si>
  <si>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</si>
  <si>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</si>
  <si>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</si>
  <si>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</si>
  <si>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</si>
  <si>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</si>
  <si>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</si>
  <si>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</si>
  <si>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</si>
  <si>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</si>
  <si>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</si>
  <si>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</si>
  <si>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</si>
  <si>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</si>
  <si>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</si>
  <si>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</si>
  <si>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</si>
  <si>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</si>
  <si>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</si>
  <si>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</si>
  <si>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</si>
  <si>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</si>
  <si>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</si>
  <si>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</si>
  <si>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</si>
  <si>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</si>
  <si>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</si>
  <si>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</si>
  <si>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</si>
  <si>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</si>
  <si>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</si>
  <si>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</si>
  <si>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</si>
  <si>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</si>
  <si>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</si>
  <si>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</si>
  <si>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</si>
  <si>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</si>
  <si>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</si>
  <si>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</si>
  <si>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</si>
  <si>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</si>
  <si>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</si>
  <si>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</si>
  <si>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</si>
  <si>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</si>
  <si>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</si>
  <si>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</si>
  <si>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</si>
  <si>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</si>
  <si>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</si>
  <si>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</si>
  <si>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</si>
  <si>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</si>
  <si>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</si>
  <si>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</si>
  <si>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</si>
  <si>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</si>
  <si>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</si>
  <si>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</si>
  <si>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</si>
  <si>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</si>
  <si>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</si>
  <si>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</si>
  <si>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</si>
  <si>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</si>
  <si>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</si>
  <si>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</si>
  <si>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</si>
  <si>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</si>
  <si>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</si>
  <si>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</si>
  <si>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</si>
  <si>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</si>
  <si>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</si>
  <si>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</si>
  <si>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</si>
  <si>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</si>
  <si>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</si>
  <si>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</si>
  <si>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</si>
  <si>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</si>
  <si>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</si>
  <si>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</si>
  <si>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</si>
  <si>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</si>
  <si>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</si>
  <si>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</si>
  <si>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</si>
  <si>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</si>
  <si>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</si>
  <si>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</si>
  <si>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</si>
  <si>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</si>
  <si>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</si>
  <si>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</si>
  <si>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</si>
  <si>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</si>
  <si>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</si>
  <si>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</si>
  <si>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</si>
  <si>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</si>
  <si>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</si>
  <si>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</si>
  <si>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</si>
  <si>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</si>
  <si>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</si>
  <si>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</si>
  <si>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</si>
  <si>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</si>
  <si>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</si>
  <si>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</si>
  <si>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</si>
  <si>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</si>
  <si>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</si>
  <si>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</si>
  <si>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</si>
  <si>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</si>
  <si>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</si>
  <si>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</si>
  <si>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</si>
  <si>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</si>
  <si>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</si>
  <si>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</si>
  <si>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</si>
  <si>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</si>
  <si>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</si>
  <si>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</si>
  <si>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</si>
  <si>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</si>
  <si>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</si>
  <si>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</si>
  <si>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</si>
  <si>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</si>
  <si>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</si>
  <si>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</si>
  <si>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</si>
  <si>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</si>
  <si>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</si>
  <si>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</si>
  <si>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</si>
  <si>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</si>
  <si>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</si>
  <si>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</si>
  <si>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</si>
  <si>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</si>
  <si>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</si>
  <si>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</si>
  <si>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</si>
  <si>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</si>
  <si>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</si>
  <si>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</si>
  <si>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</si>
  <si>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</si>
  <si>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</si>
  <si>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</si>
  <si>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</si>
  <si>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</si>
  <si>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</si>
  <si>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</si>
  <si>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</si>
  <si>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</si>
  <si>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</si>
  <si>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</si>
  <si>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</si>
  <si>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</si>
  <si>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</si>
  <si>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</si>
  <si>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</si>
  <si>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</si>
  <si>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</si>
  <si>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</si>
  <si>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</si>
  <si>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</si>
  <si>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</si>
  <si>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</si>
  <si>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</si>
  <si>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</si>
  <si>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</si>
  <si>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</si>
  <si>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</si>
  <si>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</si>
  <si>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</si>
  <si>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</si>
  <si>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</si>
  <si>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</si>
  <si>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</si>
  <si>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</si>
  <si>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</si>
  <si>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</si>
  <si>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</si>
  <si>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</si>
  <si>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</si>
  <si>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</si>
  <si>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</si>
  <si>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</si>
  <si>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</si>
  <si>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</si>
  <si>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</si>
  <si>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</si>
  <si>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</si>
  <si>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</si>
  <si>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</si>
  <si>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</si>
  <si>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</si>
  <si>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</si>
  <si>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</si>
  <si>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</si>
  <si>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</si>
  <si>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</si>
  <si>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</si>
  <si>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</si>
  <si>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</si>
  <si>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</si>
  <si>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</si>
  <si>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</si>
  <si>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</si>
  <si>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</si>
  <si>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</si>
  <si>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</si>
  <si>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</si>
  <si>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</si>
  <si>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</si>
  <si>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</si>
  <si>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</si>
  <si>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</si>
  <si>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</si>
  <si>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</si>
  <si>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</si>
  <si>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</si>
  <si>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</si>
  <si>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</si>
  <si>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</si>
  <si>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</si>
  <si>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</si>
  <si>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</si>
  <si>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</si>
  <si>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</si>
  <si>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</si>
  <si>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</si>
  <si>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</si>
  <si>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</si>
  <si>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</si>
  <si>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</si>
  <si>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</si>
  <si>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</si>
  <si>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</si>
  <si>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</si>
  <si>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</si>
  <si>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</si>
  <si>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</si>
  <si>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</si>
  <si>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</si>
  <si>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</si>
  <si>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</si>
  <si>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</si>
  <si>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</si>
  <si>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</si>
  <si>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</si>
  <si>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</si>
  <si>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</si>
  <si>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</si>
  <si>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</si>
  <si>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</si>
  <si>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</si>
  <si>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</si>
  <si>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</si>
  <si>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</si>
  <si>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</si>
  <si>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</si>
  <si>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</si>
  <si>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</si>
  <si>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</si>
  <si>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</si>
  <si>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</si>
  <si>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</si>
  <si>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</si>
  <si>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</si>
  <si>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</si>
  <si>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</si>
  <si>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</si>
  <si>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</si>
  <si>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</si>
  <si>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</si>
  <si>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</si>
  <si>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</si>
  <si>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</si>
  <si>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</si>
  <si>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</si>
  <si>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</si>
  <si>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</si>
  <si>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</si>
  <si>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</si>
  <si>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</si>
  <si>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</si>
  <si>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</si>
  <si>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</si>
  <si>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</si>
  <si>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</si>
  <si>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</si>
  <si>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</si>
  <si>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</si>
  <si>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</si>
  <si>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</si>
  <si>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</si>
  <si>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</si>
  <si>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</si>
  <si>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</si>
  <si>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</si>
  <si>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</si>
  <si>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</si>
  <si>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</si>
  <si>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</si>
  <si>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</si>
  <si>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</si>
  <si>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</si>
  <si>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</si>
  <si>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</si>
  <si>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</si>
  <si>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</si>
  <si>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</si>
  <si>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</si>
  <si>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</si>
  <si>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</si>
  <si>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</si>
  <si>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</si>
  <si>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</si>
  <si>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</si>
  <si>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</si>
  <si>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</si>
  <si>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</si>
  <si>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</si>
  <si>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</si>
  <si>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</si>
  <si>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</si>
  <si>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</si>
  <si>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</si>
  <si>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</si>
  <si>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</si>
  <si>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</si>
  <si>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</si>
  <si>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</si>
  <si>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</si>
  <si>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</si>
  <si>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</si>
  <si>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</si>
  <si>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</si>
  <si>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</si>
  <si>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</si>
  <si>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</si>
  <si>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</si>
  <si>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</si>
  <si>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</si>
  <si>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</si>
  <si>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</si>
  <si>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</si>
  <si>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</si>
  <si>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</si>
  <si>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</si>
  <si>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</si>
  <si>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</si>
  <si>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</si>
  <si>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</si>
  <si>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</si>
  <si>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</si>
  <si>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</si>
  <si>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</si>
  <si>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</si>
  <si>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</si>
  <si>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</si>
  <si>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</si>
  <si>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</si>
  <si>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</si>
  <si>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</si>
  <si>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</si>
  <si>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</si>
  <si>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</si>
  <si>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</si>
  <si>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</si>
  <si>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</si>
  <si>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</si>
  <si>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</si>
  <si>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</si>
  <si>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</si>
  <si>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</si>
  <si>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</si>
  <si>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</si>
  <si>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</si>
  <si>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</si>
  <si>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</si>
  <si>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</si>
  <si>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</si>
  <si>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</si>
  <si>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</si>
  <si>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</si>
  <si>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</si>
  <si>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</si>
  <si>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</si>
  <si>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</si>
  <si>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</si>
  <si>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</si>
  <si>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</si>
  <si>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</si>
  <si>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</si>
  <si>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</si>
  <si>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</si>
  <si>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</si>
  <si>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</si>
  <si>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</si>
  <si>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</si>
  <si>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</si>
  <si>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</si>
  <si>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</si>
  <si>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</si>
  <si>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</si>
  <si>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</si>
  <si>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</si>
  <si>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</si>
  <si>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</si>
  <si>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</si>
  <si>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</si>
  <si>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</si>
  <si>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</si>
  <si>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</si>
  <si>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</si>
  <si>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</si>
  <si>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</si>
  <si>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</si>
  <si>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</si>
  <si>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</si>
  <si>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</si>
  <si>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</si>
  <si>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</si>
  <si>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</si>
  <si>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</si>
  <si>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</si>
  <si>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</si>
  <si>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</si>
  <si>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</si>
  <si>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</si>
  <si>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</si>
  <si>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</si>
  <si>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</si>
  <si>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</si>
  <si>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</si>
  <si>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</si>
  <si>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</si>
  <si>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</si>
  <si>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</si>
  <si>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</si>
  <si>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</si>
  <si>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</si>
  <si>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</si>
  <si>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</si>
  <si>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</si>
  <si>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</si>
  <si>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</si>
  <si>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</si>
  <si>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</si>
  <si>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</si>
  <si>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</si>
  <si>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</si>
  <si>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</si>
  <si>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</si>
  <si>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</si>
  <si>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</si>
  <si>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</si>
  <si>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</si>
  <si>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</si>
  <si>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</si>
  <si>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</si>
  <si>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</si>
  <si>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</si>
  <si>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</si>
  <si>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</si>
  <si>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</si>
  <si>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</si>
  <si>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</si>
  <si>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</si>
  <si>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</si>
  <si>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</si>
  <si>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</si>
  <si>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</si>
  <si>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</si>
  <si>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</si>
  <si>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</si>
  <si>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</si>
  <si>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</si>
  <si>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</si>
  <si>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</si>
  <si>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</si>
  <si>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</si>
  <si>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</si>
  <si>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</si>
  <si>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</si>
  <si>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</si>
  <si>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</si>
  <si>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</si>
  <si>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</si>
  <si>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</si>
  <si>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</si>
  <si>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</si>
  <si>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</si>
  <si>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</si>
  <si>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</si>
  <si>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</si>
  <si>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</si>
  <si>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</si>
  <si>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</si>
  <si>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</si>
  <si>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</si>
  <si>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</si>
  <si>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</si>
  <si>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</si>
  <si>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</si>
  <si>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</si>
  <si>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</si>
  <si>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</si>
  <si>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</si>
  <si>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</si>
  <si>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</si>
  <si>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</si>
  <si>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</si>
  <si>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</si>
  <si>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</si>
  <si>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</si>
  <si>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</si>
  <si>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</si>
  <si>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</si>
  <si>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</si>
  <si>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</si>
  <si>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</si>
  <si>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</si>
  <si>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</si>
  <si>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</si>
  <si>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</si>
  <si>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</si>
  <si>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</si>
  <si>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</si>
  <si>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</si>
  <si>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</si>
  <si>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</si>
  <si>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</si>
  <si>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</si>
  <si>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</si>
  <si>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</si>
  <si>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</si>
  <si>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</si>
  <si>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</si>
  <si>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</si>
  <si>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</si>
  <si>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</si>
  <si>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</si>
  <si>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</si>
  <si>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</si>
  <si>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</si>
  <si>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</si>
  <si>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</si>
  <si>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</si>
  <si>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</si>
  <si>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</si>
  <si>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</si>
  <si>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</si>
  <si>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</si>
  <si>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</si>
  <si>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</si>
  <si>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</si>
  <si>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</si>
  <si>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</si>
  <si>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</si>
  <si>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</si>
  <si>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</si>
  <si>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</si>
  <si>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</si>
  <si>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</si>
  <si>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</si>
  <si>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</si>
  <si>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</si>
  <si>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</si>
  <si>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</si>
  <si>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</si>
  <si>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</si>
  <si>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</si>
  <si>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</si>
  <si>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</si>
  <si>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</si>
  <si>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</si>
  <si>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</si>
  <si>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</si>
  <si>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</si>
  <si>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</si>
  <si>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</si>
  <si>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</si>
  <si>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</si>
  <si>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</si>
  <si>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</si>
  <si>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</si>
  <si>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</si>
  <si>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</si>
  <si>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</si>
  <si>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</si>
  <si>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</si>
  <si>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</si>
  <si>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</si>
  <si>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</si>
  <si>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</si>
  <si>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</si>
  <si>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</si>
  <si>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</si>
  <si>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</si>
  <si>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</si>
  <si>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</si>
  <si>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</si>
  <si>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</si>
  <si>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</si>
  <si>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</si>
  <si>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</si>
  <si>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</si>
  <si>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</si>
  <si>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</si>
  <si>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</si>
  <si>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</si>
  <si>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</si>
  <si>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</si>
  <si>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</si>
  <si>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</si>
  <si>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</si>
  <si>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</si>
  <si>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</si>
  <si>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</si>
  <si>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</si>
  <si>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</si>
  <si>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</si>
  <si>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</si>
  <si>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</si>
  <si>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</si>
  <si>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</si>
  <si>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</si>
  <si>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</si>
  <si>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</si>
  <si>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</si>
  <si>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</si>
  <si>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</si>
  <si>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</si>
  <si>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</si>
  <si>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</si>
  <si>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</si>
  <si>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</si>
  <si>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</si>
  <si>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</si>
  <si>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</si>
  <si>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</si>
  <si>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</si>
  <si>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</si>
  <si>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</si>
  <si>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</si>
  <si>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</si>
  <si>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</si>
  <si>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</si>
  <si>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</si>
  <si>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</si>
  <si>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</si>
  <si>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</si>
  <si>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</si>
  <si>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</si>
  <si>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</si>
  <si>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</si>
  <si>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</si>
  <si>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</si>
  <si>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</si>
  <si>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</si>
  <si>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</si>
  <si>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</si>
  <si>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</si>
  <si>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</si>
  <si>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</si>
  <si>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</si>
  <si>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</si>
  <si>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</si>
  <si>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</si>
  <si>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</si>
  <si>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</si>
  <si>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</si>
  <si>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</si>
  <si>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</si>
  <si>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</si>
  <si>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</si>
  <si>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</si>
  <si>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</si>
  <si>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</si>
  <si>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</si>
  <si>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</si>
  <si>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</si>
  <si>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</si>
  <si>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</si>
  <si>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</si>
  <si>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</si>
  <si>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</si>
  <si>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</si>
  <si>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</si>
  <si>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</si>
  <si>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</si>
  <si>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</si>
  <si>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</si>
  <si>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</si>
  <si>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</si>
  <si>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</si>
  <si>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</si>
  <si>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</si>
  <si>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</si>
  <si>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</si>
  <si>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</si>
  <si>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</si>
  <si>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</si>
  <si>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</si>
  <si>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</si>
  <si>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</si>
  <si>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</si>
  <si>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</si>
  <si>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</si>
  <si>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</si>
  <si>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</si>
  <si>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</si>
  <si>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</si>
  <si>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</si>
  <si>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</si>
  <si>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</si>
  <si>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</si>
  <si>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</si>
  <si>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</si>
  <si>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</si>
  <si>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</si>
  <si>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</si>
  <si>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</si>
  <si>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</si>
  <si>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</si>
  <si>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</si>
  <si>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</si>
  <si>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</si>
  <si>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</si>
  <si>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</si>
  <si>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</si>
  <si>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</si>
  <si>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</si>
  <si>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</si>
  <si>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</si>
  <si>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</si>
  <si>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</si>
  <si>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</si>
  <si>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</si>
  <si>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</si>
  <si>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</si>
  <si>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</si>
  <si>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</si>
  <si>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</si>
  <si>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</si>
  <si>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</si>
  <si>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</si>
  <si>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</si>
  <si>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</si>
  <si>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</si>
  <si>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</si>
  <si>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</si>
  <si>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</si>
  <si>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</si>
  <si>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</si>
  <si>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</si>
  <si>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</si>
  <si>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</si>
  <si>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</si>
  <si>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</si>
  <si>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</si>
  <si>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</si>
  <si>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</si>
  <si>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</si>
  <si>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</si>
  <si>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</si>
  <si>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</si>
  <si>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</si>
  <si>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</si>
  <si>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</si>
  <si>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</si>
  <si>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</si>
  <si>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</si>
  <si>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</si>
  <si>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</si>
  <si>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</si>
  <si>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</si>
  <si>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</si>
  <si>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</si>
  <si>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</si>
  <si>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</si>
  <si>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</si>
  <si>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</si>
  <si>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</si>
  <si>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</si>
  <si>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</si>
  <si>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</si>
  <si>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</si>
  <si>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</si>
  <si>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</si>
  <si>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</si>
  <si>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</si>
  <si>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</si>
  <si>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</si>
  <si>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</si>
  <si>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</si>
  <si>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</si>
  <si>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</si>
  <si>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</si>
  <si>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</si>
  <si>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</si>
  <si>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</si>
  <si>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</si>
  <si>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</si>
  <si>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</si>
  <si>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</si>
  <si>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</si>
  <si>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</si>
  <si>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</si>
  <si>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</si>
  <si>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</si>
  <si>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</si>
  <si>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</si>
  <si>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</si>
  <si>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</si>
  <si>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</si>
  <si>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</si>
  <si>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</si>
  <si>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</si>
  <si>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</si>
  <si>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</si>
  <si>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</si>
  <si>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</si>
  <si>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</si>
  <si>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</si>
  <si>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</si>
  <si>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</si>
  <si>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</si>
  <si>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</si>
  <si>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</si>
  <si>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</si>
  <si>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</si>
  <si>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</si>
  <si>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</si>
  <si>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</si>
  <si>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</si>
  <si>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</si>
  <si>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</si>
  <si>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</si>
  <si>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</si>
  <si>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</si>
  <si>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</si>
  <si>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</si>
  <si>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</si>
  <si>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</si>
  <si>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</si>
  <si>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</si>
  <si>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</si>
  <si>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</si>
  <si>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</si>
  <si>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</si>
  <si>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</si>
  <si>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</si>
  <si>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</si>
  <si>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</si>
  <si>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</si>
  <si>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</si>
  <si>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</si>
  <si>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</si>
  <si>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</si>
  <si>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</si>
  <si>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</si>
  <si>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</si>
  <si>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</si>
  <si>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</si>
  <si>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</si>
  <si>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</si>
  <si>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</si>
  <si>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</si>
  <si>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</si>
  <si>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</si>
  <si>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</si>
  <si>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</si>
  <si>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</si>
  <si>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</si>
  <si>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</si>
  <si>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</si>
  <si>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</si>
  <si>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</si>
  <si>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</si>
  <si>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</si>
  <si>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</si>
  <si>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</si>
  <si>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</si>
  <si>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</si>
  <si>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</si>
  <si>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</si>
  <si>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</si>
  <si>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</si>
  <si>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</si>
  <si>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</si>
  <si>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</si>
  <si>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</si>
  <si>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</si>
  <si>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</si>
  <si>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</si>
  <si>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</si>
  <si>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</si>
  <si>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</si>
  <si>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</si>
  <si>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</si>
  <si>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</si>
  <si>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</si>
  <si>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</si>
  <si>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</si>
  <si>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</si>
  <si>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</si>
  <si>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</si>
  <si>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</si>
  <si>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</si>
  <si>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</si>
  <si>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</si>
  <si>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</si>
  <si>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</si>
  <si>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</si>
  <si>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</si>
  <si>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</si>
  <si>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</si>
  <si>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</si>
  <si>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</si>
  <si>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</si>
  <si>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</si>
  <si>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</si>
  <si>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</si>
  <si>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</si>
  <si>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</si>
  <si>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</si>
  <si>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</si>
  <si>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</si>
  <si>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</si>
  <si>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</si>
  <si>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</si>
  <si>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</si>
  <si>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</si>
  <si>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</si>
  <si>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</si>
  <si>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</si>
  <si>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</si>
  <si>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</si>
  <si>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</si>
  <si>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</si>
  <si>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</si>
  <si>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</si>
  <si>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</si>
  <si>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</si>
  <si>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</si>
  <si>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</si>
  <si>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</si>
  <si>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</si>
  <si>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</si>
  <si>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</si>
  <si>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</si>
  <si>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</si>
  <si>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</si>
  <si>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</si>
  <si>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</si>
  <si>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</si>
  <si>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</si>
  <si>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</si>
  <si>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</si>
  <si>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</si>
  <si>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</si>
  <si>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</si>
  <si>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</si>
  <si>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</si>
  <si>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</si>
  <si>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</si>
  <si>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</si>
  <si>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</si>
  <si>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</si>
  <si>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</si>
  <si>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</si>
  <si>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</si>
  <si>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</si>
  <si>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</si>
  <si>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</si>
  <si>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</si>
  <si>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</si>
  <si>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</si>
  <si>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</si>
  <si>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</si>
  <si>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</si>
  <si>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</si>
  <si>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</si>
  <si>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</si>
  <si>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</si>
  <si>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</si>
  <si>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</si>
  <si>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</si>
  <si>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</si>
  <si>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</si>
  <si>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</si>
  <si>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</si>
  <si>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</si>
  <si>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</si>
  <si>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</si>
  <si>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</si>
  <si>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</si>
  <si>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</si>
  <si>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</si>
  <si>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</si>
  <si>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</si>
  <si>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</si>
  <si>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</si>
  <si>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</si>
  <si>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</si>
  <si>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</si>
  <si>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</si>
  <si>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</si>
  <si>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</si>
  <si>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</si>
  <si>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</si>
  <si>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</si>
  <si>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</si>
  <si>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</si>
  <si>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</si>
  <si>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</si>
  <si>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</si>
  <si>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</si>
  <si>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</si>
  <si>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</si>
  <si>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</si>
  <si>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</si>
  <si>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</si>
  <si>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</si>
  <si>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</si>
  <si>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</si>
  <si>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</si>
  <si>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</si>
  <si>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</si>
  <si>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</si>
  <si>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</si>
  <si>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</si>
  <si>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</si>
  <si>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</si>
  <si>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</si>
  <si>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</si>
  <si>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</si>
  <si>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</si>
  <si>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</si>
  <si>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</si>
  <si>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</si>
  <si>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</si>
  <si>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</si>
  <si>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</si>
  <si>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</si>
  <si>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</si>
  <si>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</si>
  <si>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</si>
  <si>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</si>
  <si>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</si>
  <si>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</si>
  <si>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</si>
  <si>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</si>
  <si>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</si>
  <si>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</si>
  <si>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</si>
  <si>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</si>
  <si>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</si>
  <si>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</si>
  <si>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</si>
  <si>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</si>
  <si>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</si>
  <si>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</si>
  <si>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</si>
  <si>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</si>
  <si>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</si>
  <si>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</si>
  <si>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</si>
  <si>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</si>
  <si>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</si>
  <si>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</si>
  <si>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</si>
  <si>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</si>
  <si>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</si>
  <si>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</si>
  <si>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</si>
  <si>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</si>
  <si>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</si>
  <si>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</si>
  <si>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</si>
  <si>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</si>
  <si>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</si>
  <si>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</si>
  <si>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</si>
  <si>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</si>
  <si>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</si>
  <si>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</si>
  <si>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</si>
  <si>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</si>
  <si>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</si>
  <si>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</si>
  <si>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</si>
  <si>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</si>
  <si>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</si>
  <si>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</si>
  <si>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</si>
  <si>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</si>
  <si>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</si>
  <si>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</si>
  <si>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</si>
  <si>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</si>
  <si>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</si>
  <si>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</si>
  <si>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</si>
  <si>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</si>
  <si>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</si>
  <si>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</si>
  <si>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</si>
  <si>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</si>
  <si>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</si>
  <si>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</si>
  <si>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</si>
  <si>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</si>
  <si>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</si>
  <si>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</si>
  <si>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</si>
  <si>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</si>
  <si>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</si>
  <si>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</si>
  <si>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</si>
  <si>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</si>
  <si>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</si>
  <si>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</si>
  <si>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</si>
  <si>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</si>
  <si>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</si>
  <si>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</si>
  <si>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</si>
  <si>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</si>
  <si>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</si>
  <si>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</si>
  <si>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</si>
  <si>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</si>
  <si>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</si>
  <si>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</si>
  <si>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</si>
  <si>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</si>
  <si>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</si>
  <si>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</si>
  <si>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</si>
  <si>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</si>
  <si>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</si>
  <si>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</si>
  <si>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</si>
  <si>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</si>
  <si>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</si>
  <si>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</si>
  <si>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</si>
  <si>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</si>
  <si>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</si>
  <si>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</si>
  <si>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</si>
  <si>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</si>
  <si>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</si>
  <si>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</si>
  <si>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</si>
  <si>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</si>
  <si>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</si>
  <si>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</si>
  <si>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</si>
  <si>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</si>
  <si>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</si>
  <si>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</si>
  <si>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</si>
  <si>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</si>
  <si>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</si>
  <si>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</si>
  <si>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</si>
  <si>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</si>
  <si>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</si>
  <si>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</si>
  <si>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</si>
  <si>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</si>
  <si>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</si>
  <si>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</si>
  <si>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</si>
  <si>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</si>
  <si>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</si>
  <si>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</si>
  <si>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</si>
  <si>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</si>
  <si>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</si>
  <si>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</si>
  <si>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</si>
  <si>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</si>
  <si>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</si>
  <si>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</si>
  <si>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</si>
  <si>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</si>
  <si>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</si>
  <si>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</si>
  <si>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</si>
  <si>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</si>
  <si>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</si>
  <si>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</si>
  <si>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</si>
  <si>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</si>
  <si>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</si>
  <si>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</si>
  <si>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</si>
  <si>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</si>
  <si>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</si>
  <si>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</si>
  <si>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</si>
  <si>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</si>
  <si>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</si>
  <si>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</si>
  <si>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</si>
  <si>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</si>
  <si>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</si>
  <si>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</si>
  <si>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</si>
  <si>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</si>
  <si>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</si>
  <si>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</si>
  <si>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</si>
  <si>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</si>
  <si>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</si>
  <si>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</si>
  <si>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</si>
  <si>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</si>
  <si>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</si>
  <si>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</si>
  <si>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</si>
  <si>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</si>
  <si>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</si>
  <si>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</si>
  <si>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</si>
  <si>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</si>
  <si>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</si>
  <si>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</si>
  <si>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</si>
  <si>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</si>
  <si>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</si>
  <si>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</si>
  <si>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</si>
  <si>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</si>
  <si>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</si>
  <si>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</si>
  <si>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</si>
  <si>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</si>
  <si>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</si>
  <si>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</si>
  <si>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</si>
  <si>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</si>
  <si>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</si>
  <si>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</si>
  <si>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</si>
  <si>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</si>
  <si>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</si>
  <si>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</si>
  <si>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</si>
  <si>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</si>
  <si>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</si>
  <si>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</si>
  <si>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</si>
  <si>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</si>
  <si>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</si>
  <si>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</si>
  <si>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</si>
  <si>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</si>
  <si>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</si>
  <si>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</si>
  <si>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</si>
  <si>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</si>
  <si>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</si>
  <si>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</si>
  <si>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</si>
  <si>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</si>
  <si>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</si>
  <si>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</si>
  <si>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</si>
  <si>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</si>
  <si>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</si>
  <si>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</si>
  <si>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</si>
  <si>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</si>
  <si>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</si>
  <si>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</si>
  <si>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</si>
  <si>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</si>
  <si>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</si>
  <si>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</si>
  <si>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</si>
  <si>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</si>
  <si>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</si>
  <si>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</si>
  <si>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</si>
  <si>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</si>
  <si>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</si>
  <si>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</si>
  <si>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</si>
  <si>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</si>
  <si>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</si>
  <si>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</si>
  <si>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</si>
  <si>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</si>
  <si>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</si>
  <si>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</si>
  <si>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</si>
  <si>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</si>
  <si>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</si>
  <si>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</si>
  <si>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</si>
  <si>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</si>
  <si>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</si>
  <si>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</si>
  <si>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</si>
  <si>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</si>
  <si>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</si>
  <si>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</si>
  <si>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</si>
  <si>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</si>
  <si>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</si>
  <si>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</si>
  <si>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</si>
  <si>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</si>
  <si>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</si>
  <si>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</si>
  <si>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</si>
  <si>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</si>
  <si>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</si>
  <si>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</si>
  <si>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</si>
  <si>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</si>
  <si>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</si>
  <si>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</si>
  <si>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</si>
  <si>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</si>
  <si>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</si>
  <si>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</si>
  <si>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</si>
  <si>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</si>
  <si>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</si>
  <si>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</si>
  <si>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</si>
  <si>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</si>
  <si>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</si>
  <si>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</si>
  <si>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</si>
  <si>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</si>
  <si>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</si>
  <si>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</si>
  <si>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</si>
  <si>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</si>
  <si>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</si>
  <si>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</si>
  <si>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</si>
  <si>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</si>
  <si>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</si>
  <si>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</si>
  <si>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</si>
  <si>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</si>
  <si>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</si>
  <si>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</si>
  <si>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</si>
  <si>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</si>
  <si>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</si>
  <si>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</si>
  <si>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</si>
  <si>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</si>
  <si>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</si>
  <si>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</si>
  <si>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</si>
  <si>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</si>
  <si>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</si>
  <si>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</si>
  <si>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</si>
  <si>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</si>
  <si>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</si>
  <si>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</si>
  <si>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</si>
  <si>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</si>
  <si>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</si>
  <si>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</si>
  <si>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</si>
  <si>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</si>
  <si>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</si>
  <si>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</si>
  <si>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</si>
  <si>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</si>
  <si>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</si>
  <si>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</si>
  <si>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</si>
  <si>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</si>
  <si>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</si>
  <si>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</si>
  <si>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</si>
  <si>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</si>
  <si>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</si>
  <si>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</si>
  <si>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</si>
  <si>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</si>
  <si>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</si>
  <si>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</si>
  <si>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</si>
  <si>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</si>
  <si>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</si>
  <si>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</si>
  <si>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</si>
  <si>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</si>
  <si>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</si>
  <si>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</si>
  <si>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</si>
  <si>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</si>
  <si>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</si>
  <si>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</si>
  <si>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</si>
  <si>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</si>
  <si>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</si>
  <si>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</si>
  <si>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</si>
  <si>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</si>
  <si>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</si>
  <si>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</si>
  <si>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</si>
  <si>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</si>
  <si>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</si>
  <si>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</si>
  <si>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</si>
  <si>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</si>
  <si>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</si>
  <si>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</si>
  <si>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</si>
  <si>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</si>
  <si>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</si>
  <si>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</si>
  <si>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</si>
  <si>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</si>
  <si>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</si>
  <si>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</si>
  <si>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</si>
  <si>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</si>
  <si>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</si>
  <si>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</si>
  <si>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</si>
  <si>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</si>
  <si>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</si>
  <si>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</si>
  <si>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</si>
  <si>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</si>
  <si>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</si>
  <si>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</si>
  <si>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</si>
  <si>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</si>
  <si>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</si>
  <si>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</si>
  <si>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</si>
  <si>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</si>
  <si>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</si>
  <si>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</si>
  <si>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</si>
  <si>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</si>
  <si>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</si>
  <si>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</si>
  <si>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</si>
  <si>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</si>
  <si>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</si>
  <si>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</si>
  <si>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</si>
  <si>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</si>
  <si>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</si>
  <si>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</si>
  <si>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</si>
  <si>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</si>
  <si>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</si>
  <si>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</si>
  <si>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</si>
  <si>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</si>
  <si>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</si>
  <si>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</si>
  <si>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</si>
  <si>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</si>
  <si>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</si>
  <si>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</si>
  <si>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</si>
  <si>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</si>
  <si>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</si>
  <si>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</si>
  <si>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</si>
  <si>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</si>
  <si>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</si>
  <si>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</si>
  <si>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</si>
  <si>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</si>
  <si>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</si>
  <si>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</si>
  <si>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</si>
  <si>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</si>
  <si>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</si>
  <si>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</si>
  <si>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</si>
  <si>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</si>
  <si>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</si>
  <si>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</si>
  <si>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</si>
  <si>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</si>
  <si>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</si>
  <si>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</si>
  <si>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</si>
  <si>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</si>
  <si>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</si>
  <si>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</si>
  <si>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</si>
  <si>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</si>
  <si>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</si>
  <si>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</si>
  <si>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</si>
  <si>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</si>
  <si>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</si>
  <si>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</si>
  <si>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</si>
  <si>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</si>
  <si>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</si>
  <si>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</si>
  <si>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</si>
  <si>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</si>
  <si>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</si>
  <si>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</si>
  <si>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</si>
  <si>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</si>
  <si>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</si>
  <si>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</si>
  <si>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</si>
  <si>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</si>
  <si>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</si>
  <si>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</si>
  <si>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</si>
  <si>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</si>
  <si>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</si>
  <si>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</si>
  <si>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</si>
  <si>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</si>
  <si>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</si>
  <si>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</si>
  <si>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</si>
  <si>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</si>
  <si>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</si>
  <si>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</si>
  <si>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</si>
  <si>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</si>
  <si>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</si>
  <si>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</si>
  <si>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</si>
  <si>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</si>
  <si>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</si>
  <si>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</si>
  <si>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</si>
  <si>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</si>
  <si>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</si>
  <si>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</si>
  <si>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</si>
  <si>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</si>
  <si>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</si>
  <si>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</si>
  <si>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</si>
  <si>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</si>
  <si>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</si>
  <si>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</si>
  <si>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</si>
  <si>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</si>
  <si>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</si>
  <si>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</si>
  <si>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</si>
  <si>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</si>
  <si>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</si>
  <si>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</si>
  <si>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</si>
  <si>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</si>
  <si>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</si>
  <si>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</si>
  <si>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</si>
  <si>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</si>
  <si>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</si>
  <si>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</si>
  <si>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</si>
  <si>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</si>
  <si>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</si>
  <si>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</si>
  <si>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</si>
  <si>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</si>
  <si>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</si>
  <si>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</si>
  <si>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</si>
  <si>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</si>
  <si>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</si>
  <si>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</si>
  <si>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</si>
  <si>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</si>
  <si>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</si>
  <si>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</si>
  <si>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</si>
  <si>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</si>
  <si>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</si>
  <si>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</si>
  <si>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</si>
  <si>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</si>
  <si>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</si>
  <si>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</si>
  <si>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</si>
  <si>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</si>
  <si>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</si>
  <si>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</si>
  <si>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</si>
  <si>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</si>
  <si>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</si>
  <si>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</si>
  <si>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</si>
  <si>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</si>
  <si>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</si>
  <si>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</si>
  <si>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</si>
  <si>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851WYGNLUQLFZBSYGB56</t>
  </si>
  <si>
    <t>CBKI1841 Index</t>
  </si>
  <si>
    <t>DE000CA0FMZ6</t>
  </si>
  <si>
    <t>1841FOUSHY_SIF_CBK</t>
  </si>
  <si>
    <t>DBZUFB</t>
  </si>
  <si>
    <t>COMMERZBANK AG/ZERO NTS 20240812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</si>
</sst>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4">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cellStyleXfs>
  <cellXfs count="332">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4" fillId="0" borderId="0" xfId="0" applyFont="1"/>
    <xf numFmtId="0" fontId="45" fillId="0" borderId="6" xfId="49" applyFont="1" applyBorder="1" applyAlignment="1">
      <alignment vertical="top" wrapText="1"/>
    </xf>
    <xf numFmtId="0" fontId="55"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6"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169" fontId="39" fillId="0" borderId="0" xfId="0" applyNumberFormat="1" applyFont="1" applyBorder="1" applyAlignment="1"/>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0" fillId="0" borderId="0" xfId="0"/>
    <xf numFmtId="0" fontId="0" fillId="0" borderId="0" xfId="0"/>
    <xf numFmtId="0" fontId="41" fillId="46" borderId="19" xfId="0" applyFont="1" applyFill="1" applyBorder="1"/>
    <xf numFmtId="0" fontId="28" fillId="0" borderId="0" xfId="34" applyAlignment="1" applyProtection="1">
      <alignment vertical="center"/>
    </xf>
    <xf numFmtId="0" fontId="0" fillId="0" borderId="0" xfId="0" applyAlignment="1">
      <alignment horizontal="left"/>
    </xf>
    <xf numFmtId="2" fontId="4" fillId="41" borderId="1" xfId="38" applyNumberFormat="1" applyFont="1" applyFill="1" applyBorder="1"/>
    <xf numFmtId="0" fontId="58" fillId="0" borderId="0" xfId="0" applyFont="1" applyAlignment="1">
      <alignment vertical="center"/>
    </xf>
    <xf numFmtId="0" fontId="59" fillId="0" borderId="0" xfId="0" applyFont="1"/>
    <xf numFmtId="0" fontId="45" fillId="0" borderId="0" xfId="38" applyFont="1" applyFill="1" applyAlignment="1">
      <alignment horizontal="left" vertical="top" wrapText="1"/>
    </xf>
    <xf numFmtId="0" fontId="34"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4"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60" fillId="0" borderId="0" xfId="0" applyFont="1"/>
    <xf numFmtId="0" fontId="0" fillId="0" borderId="0" xfId="0"/>
    <xf numFmtId="0" fontId="0" fillId="0" borderId="0" xfId="0" applyBorder="1"/>
    <xf numFmtId="0" fontId="41" fillId="46" borderId="14" xfId="0" applyFont="1" applyFill="1" applyBorder="1"/>
    <xf numFmtId="0" fontId="41" fillId="46" borderId="18" xfId="0" applyFont="1" applyFill="1" applyBorder="1"/>
    <xf numFmtId="0" fontId="0" fillId="0" borderId="0" xfId="0"/>
    <xf numFmtId="14" fontId="39" fillId="0" borderId="0" xfId="0" applyNumberFormat="1" applyFont="1"/>
    <xf numFmtId="49" fontId="39" fillId="41" borderId="1" xfId="0" applyNumberFormat="1" applyFont="1" applyFill="1" applyBorder="1" applyAlignment="1">
      <alignment horizontal="left"/>
    </xf>
    <xf numFmtId="0" fontId="41" fillId="46" borderId="14" xfId="0" applyFont="1" applyFill="1" applyBorder="1"/>
    <xf numFmtId="0" fontId="41" fillId="46" borderId="18" xfId="0" applyFont="1" applyFill="1" applyBorder="1"/>
    <xf numFmtId="0" fontId="0" fillId="0" borderId="0" xfId="0" applyAlignment="1">
      <alignment vertical="center"/>
    </xf>
    <xf numFmtId="0" fontId="61" fillId="52" borderId="0" xfId="0" applyFont="1" applyFill="1"/>
    <xf numFmtId="0" fontId="35" fillId="52" borderId="1" xfId="0" applyFont="1" applyFill="1" applyBorder="1"/>
    <xf numFmtId="0" fontId="61" fillId="52" borderId="1" xfId="38" applyFont="1" applyFill="1" applyBorder="1"/>
    <xf numFmtId="164" fontId="61" fillId="52" borderId="1" xfId="38" applyNumberFormat="1" applyFont="1" applyFill="1" applyBorder="1"/>
    <xf numFmtId="3" fontId="61" fillId="52" borderId="1" xfId="38" applyNumberFormat="1" applyFont="1" applyFill="1" applyBorder="1" applyProtection="1">
      <protection locked="0"/>
    </xf>
    <xf numFmtId="49" fontId="62" fillId="52" borderId="1" xfId="34" applyNumberFormat="1" applyFont="1" applyFill="1" applyBorder="1" applyAlignment="1" applyProtection="1"/>
    <xf numFmtId="2" fontId="61" fillId="52" borderId="1" xfId="38" applyNumberFormat="1" applyFont="1" applyFill="1" applyBorder="1"/>
    <xf numFmtId="0" fontId="41" fillId="52" borderId="0" xfId="0" applyFont="1" applyFill="1"/>
    <xf numFmtId="0" fontId="3" fillId="0" borderId="1" xfId="0" applyFont="1" applyBorder="1"/>
    <xf numFmtId="3" fontId="3" fillId="0" borderId="1" xfId="0" applyNumberFormat="1" applyFont="1" applyBorder="1"/>
    <xf numFmtId="0" fontId="3" fillId="0" borderId="0" xfId="0" applyFont="1" applyFill="1" applyBorder="1"/>
    <xf numFmtId="0" fontId="3" fillId="0" borderId="1" xfId="0" applyFont="1" applyFill="1" applyBorder="1"/>
    <xf numFmtId="0" fontId="63" fillId="0" borderId="0" xfId="0" applyFont="1"/>
    <xf numFmtId="0" fontId="63" fillId="0" borderId="0" xfId="0" applyFont="1" applyAlignment="1">
      <alignment vertical="center" wrapText="1"/>
    </xf>
    <xf numFmtId="0" fontId="2" fillId="0" borderId="0" xfId="0" applyFont="1"/>
    <xf numFmtId="0" fontId="2" fillId="0" borderId="12" xfId="0" applyNumberFormat="1" applyFont="1" applyBorder="1"/>
    <xf numFmtId="2" fontId="2" fillId="0" borderId="11" xfId="0" applyNumberFormat="1" applyFont="1" applyFill="1" applyBorder="1"/>
    <xf numFmtId="49" fontId="2" fillId="0" borderId="10" xfId="0" applyNumberFormat="1" applyFont="1" applyFill="1" applyBorder="1"/>
    <xf numFmtId="0" fontId="1" fillId="0" borderId="1" xfId="0" applyFont="1" applyFill="1" applyBorder="1"/>
    <xf numFmtId="3" fontId="1" fillId="0" borderId="1" xfId="0" applyNumberFormat="1" applyFont="1" applyFill="1" applyBorder="1"/>
    <xf numFmtId="165" fontId="1" fillId="0" borderId="1" xfId="0" applyNumberFormat="1" applyFont="1" applyFill="1" applyBorder="1"/>
    <xf numFmtId="164" fontId="1" fillId="0" borderId="1" xfId="0" applyNumberFormat="1" applyFont="1" applyBorder="1"/>
    <xf numFmtId="0" fontId="1" fillId="0" borderId="12" xfId="0" applyNumberFormat="1" applyFont="1" applyFill="1" applyBorder="1"/>
    <xf numFmtId="0" fontId="1" fillId="0" borderId="0" xfId="0" applyFont="1" applyFill="1"/>
    <xf numFmtId="0" fontId="1" fillId="0" borderId="0" xfId="0" applyFont="1"/>
    <xf numFmtId="2" fontId="1" fillId="0" borderId="11" xfId="0" applyNumberFormat="1" applyFont="1" applyFill="1" applyBorder="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34" fillId="0" borderId="0" xfId="0" applyFont="1" applyAlignment="1">
      <alignment horizontal="center"/>
    </xf>
    <xf numFmtId="0" fontId="43" fillId="50" borderId="0" xfId="0" applyFont="1" applyFill="1" applyAlignment="1">
      <alignment horizontal="center"/>
    </xf>
    <xf numFmtId="49" fontId="39" fillId="0" borderId="21" xfId="0" applyNumberFormat="1" applyFont="1" applyFill="1" applyBorder="1"/>
    <xf numFmtId="0" fontId="39" fillId="41" borderId="11" xfId="0" applyNumberFormat="1" applyFont="1" applyFill="1" applyBorder="1"/>
    <xf numFmtId="164" fontId="39" fillId="41" borderId="11" xfId="0" applyNumberFormat="1" applyFont="1" applyFill="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P7" activePane="bottomRight" state="frozen"/>
      <selection pane="topRight" activeCell="E1" sqref="E1"/>
      <selection pane="bottomLeft" activeCell="A7" sqref="A7"/>
      <selection pane="bottomRight" activeCell="K11" sqref="K11"/>
    </sheetView>
  </sheetViews>
  <sheetFormatPr defaultColWidth="9.140625" defaultRowHeight="12.75"/>
  <cols>
    <col min="1" max="1" width="23.140625" style="55" customWidth="1"/>
    <col min="2" max="2" width="33.5703125" style="55" bestFit="1" customWidth="1"/>
    <col min="3" max="3" width="16.7109375" style="55" customWidth="1"/>
    <col min="4" max="4" width="30.85546875" style="55" bestFit="1" customWidth="1"/>
    <col min="5" max="5" width="38.1406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3" width="16.85546875" style="63" customWidth="1"/>
    <col min="14" max="14" width="19.85546875" style="63" customWidth="1"/>
    <col min="15" max="15" width="25" style="63" bestFit="1" customWidth="1"/>
    <col min="16" max="16" width="29.28515625" style="63" customWidth="1"/>
    <col min="17"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90" t="s">
        <v>2523</v>
      </c>
      <c r="B2" s="298" t="s">
        <v>1113</v>
      </c>
      <c r="C2" s="298" t="s">
        <v>455</v>
      </c>
      <c r="D2" s="298" t="s">
        <v>1244</v>
      </c>
      <c r="E2" s="299">
        <v>1</v>
      </c>
      <c r="F2" s="299" t="s">
        <v>34</v>
      </c>
      <c r="G2" s="298" t="s">
        <v>271</v>
      </c>
      <c r="H2" s="3">
        <v>43325</v>
      </c>
      <c r="I2" s="300" t="s">
        <v>2616</v>
      </c>
      <c r="J2" s="191" t="str">
        <f>IF(C2="-","",VLOOKUP(C2,BondIssuerTable,2,0))</f>
        <v>CZB</v>
      </c>
      <c r="K2" s="191" t="str">
        <f>IF(D2="-","",VLOOKUP(D2,BondIssuingAgentsTable,2,0))</f>
        <v>SIF</v>
      </c>
      <c r="L2" s="301" t="str">
        <f>IF(D2="-","",VLOOKUP(D2,BondIssuingAgentsTable,3,0))</f>
        <v>ST</v>
      </c>
      <c r="M2" s="298" t="s">
        <v>2471</v>
      </c>
      <c r="N2" s="298" t="s">
        <v>2471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6" t="s">
        <v>414</v>
      </c>
      <c r="R5" s="317"/>
      <c r="S5" s="316" t="s">
        <v>415</v>
      </c>
      <c r="T5" s="317"/>
      <c r="U5" s="316" t="s">
        <v>416</v>
      </c>
      <c r="V5" s="317"/>
      <c r="W5" s="316" t="s">
        <v>417</v>
      </c>
      <c r="X5" s="317"/>
      <c r="Y5" s="316" t="s">
        <v>418</v>
      </c>
      <c r="Z5" s="317"/>
      <c r="AA5" s="316" t="s">
        <v>419</v>
      </c>
      <c r="AB5" s="317"/>
      <c r="AC5" s="316" t="s">
        <v>420</v>
      </c>
      <c r="AD5" s="317"/>
      <c r="AE5" s="316" t="s">
        <v>421</v>
      </c>
      <c r="AF5" s="317"/>
      <c r="AG5" s="316" t="s">
        <v>422</v>
      </c>
      <c r="AH5" s="317"/>
      <c r="AI5" s="316" t="s">
        <v>423</v>
      </c>
      <c r="AJ5" s="317"/>
      <c r="AK5" s="316" t="s">
        <v>424</v>
      </c>
      <c r="AL5" s="317"/>
      <c r="AM5" s="316" t="s">
        <v>425</v>
      </c>
      <c r="AN5" s="317"/>
      <c r="AO5" s="316" t="s">
        <v>426</v>
      </c>
      <c r="AP5" s="317"/>
      <c r="AQ5" s="316" t="s">
        <v>427</v>
      </c>
      <c r="AR5" s="317"/>
      <c r="AS5" s="316" t="s">
        <v>428</v>
      </c>
      <c r="AT5" s="317"/>
      <c r="AU5" s="316" t="s">
        <v>429</v>
      </c>
      <c r="AV5" s="317"/>
      <c r="AW5" s="316" t="s">
        <v>430</v>
      </c>
      <c r="AX5" s="317"/>
      <c r="AY5" s="316" t="s">
        <v>431</v>
      </c>
      <c r="AZ5" s="317"/>
      <c r="BA5" s="316" t="s">
        <v>432</v>
      </c>
      <c r="BB5" s="317"/>
      <c r="BC5" s="316" t="s">
        <v>433</v>
      </c>
      <c r="BD5" s="317"/>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s="304" customFormat="1">
      <c r="A7" s="302" t="s">
        <v>2619</v>
      </c>
      <c r="B7" s="302" t="s">
        <v>2619</v>
      </c>
      <c r="C7" s="308"/>
      <c r="D7" s="313" t="s">
        <v>2618</v>
      </c>
      <c r="E7" s="313" t="s">
        <v>2621</v>
      </c>
      <c r="F7" s="313" t="s">
        <v>2620</v>
      </c>
      <c r="G7" s="309">
        <v>100</v>
      </c>
      <c r="H7" s="310" t="s">
        <v>1387</v>
      </c>
      <c r="I7" s="309">
        <v>819</v>
      </c>
      <c r="J7" s="3">
        <v>43325</v>
      </c>
      <c r="K7" s="311">
        <v>45516</v>
      </c>
      <c r="L7" s="311">
        <v>45502</v>
      </c>
      <c r="M7" s="312">
        <v>1100</v>
      </c>
      <c r="N7" s="305"/>
      <c r="O7" s="245" t="str">
        <f t="shared" ref="O7" si="0">IF(M7="-","",VLOOKUP(M7,EUSIPA_Table,2,0))</f>
        <v>Uncapped Capital Protection</v>
      </c>
      <c r="P7" s="330" t="s">
        <v>2619</v>
      </c>
      <c r="Q7" s="314" t="s">
        <v>2617</v>
      </c>
      <c r="R7" s="315">
        <v>100</v>
      </c>
      <c r="T7" s="306"/>
      <c r="V7" s="306"/>
      <c r="X7" s="306"/>
      <c r="Y7" s="303"/>
      <c r="Z7" s="306"/>
      <c r="AA7" s="303"/>
      <c r="AB7" s="306"/>
      <c r="AC7" s="302"/>
      <c r="AD7" s="306"/>
      <c r="AE7" s="302"/>
      <c r="AF7" s="306"/>
      <c r="AG7" s="302"/>
      <c r="AH7" s="306"/>
      <c r="AI7" s="302"/>
      <c r="AJ7" s="306"/>
      <c r="AK7" s="307"/>
      <c r="AL7" s="306"/>
      <c r="AM7" s="307"/>
      <c r="AN7" s="306"/>
      <c r="AO7" s="307"/>
      <c r="AP7" s="306"/>
      <c r="AQ7" s="307"/>
      <c r="AR7" s="306"/>
      <c r="AS7" s="307"/>
      <c r="AT7" s="306"/>
      <c r="AU7" s="307"/>
      <c r="AV7" s="306"/>
      <c r="AW7" s="307"/>
      <c r="AX7" s="306"/>
      <c r="AY7" s="307"/>
      <c r="AZ7" s="306"/>
      <c r="BA7" s="307"/>
      <c r="BB7" s="306"/>
      <c r="BC7" s="307"/>
      <c r="BD7" s="306"/>
    </row>
    <row r="8" spans="1:56">
      <c r="A8" s="64"/>
      <c r="B8" s="64"/>
      <c r="C8" s="64"/>
      <c r="D8" s="64"/>
      <c r="E8" s="64"/>
      <c r="F8" s="64"/>
      <c r="G8" s="69"/>
      <c r="H8" s="69"/>
      <c r="I8" s="65"/>
      <c r="J8" s="3"/>
      <c r="K8" s="70"/>
      <c r="L8" s="70"/>
      <c r="M8" s="244"/>
      <c r="N8" s="244"/>
      <c r="O8" s="245" t="e">
        <f t="shared" ref="O8:O38" si="1">IF(M8="-","",VLOOKUP(M8,EUSIPA_Table,2,0))</f>
        <v>#N/A</v>
      </c>
      <c r="P8" s="331"/>
      <c r="Q8" s="329"/>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1"/>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1"/>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1"/>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1"/>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1"/>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1"/>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1"/>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1"/>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1"/>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1"/>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1"/>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1"/>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1"/>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1"/>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1"/>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1"/>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8:P106"/>
    <dataValidation type="date" operator="greaterThan" allowBlank="1" showInputMessage="1" showErrorMessage="1" errorTitle="Issue Date" error="Please enter a valid date." sqref="J8:J106">
      <formula1>1</formula1>
    </dataValidation>
    <dataValidation type="date" operator="greaterThanOrEqual" allowBlank="1" showInputMessage="1" showErrorMessage="1" errorTitle="Reimbursement date" error="Please enter a valid date grater than the listing date." sqref="K8:K106 K7: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7:H106 G8: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N2">
      <formula1>Bond_Type</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ColWidth="9.140625" defaultRowHeight="15"/>
  <cols>
    <col min="1" max="1" width="34" bestFit="1" customWidth="1"/>
    <col min="2" max="2" width="10.42578125" bestFit="1" customWidth="1"/>
    <col min="3" max="3" width="8.42578125" bestFit="1" customWidth="1"/>
  </cols>
  <sheetData>
    <row r="1" spans="1:3">
      <c r="A1" s="259"/>
      <c r="B1" s="327" t="s">
        <v>2546</v>
      </c>
      <c r="C1" s="327"/>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ColWidth="9.140625"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28" t="s">
        <v>837</v>
      </c>
      <c r="B4" s="328"/>
      <c r="C4" s="328"/>
      <c r="D4" s="328"/>
      <c r="E4" s="328"/>
      <c r="F4" s="328"/>
      <c r="G4" s="328"/>
      <c r="H4" s="328"/>
      <c r="I4" s="328"/>
      <c r="J4" s="328"/>
      <c r="K4" s="328"/>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19" t="s">
        <v>961</v>
      </c>
      <c r="T5" s="320"/>
      <c r="U5" s="320"/>
      <c r="V5" s="320"/>
      <c r="W5" s="320"/>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4062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4"/>
  <sheetViews>
    <sheetView zoomScale="70" zoomScaleNormal="70" workbookViewId="0">
      <pane xSplit="1" ySplit="1" topLeftCell="Y2" activePane="bottomRight" state="frozen"/>
      <selection pane="topRight" activeCell="B1" sqref="B1"/>
      <selection pane="bottomLeft" activeCell="A2" sqref="A2"/>
      <selection pane="bottomRight" activeCell="AD255" sqref="AD25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87" t="s">
        <v>2614</v>
      </c>
      <c r="AD255" s="288" t="s">
        <v>2615</v>
      </c>
    </row>
    <row r="256" spans="29:30">
      <c r="AC256" s="229" t="s">
        <v>1614</v>
      </c>
      <c r="AD256" s="230" t="s">
        <v>1615</v>
      </c>
    </row>
    <row r="257" spans="29:30">
      <c r="AC257" s="229" t="s">
        <v>1290</v>
      </c>
      <c r="AD257" s="230" t="s">
        <v>1291</v>
      </c>
    </row>
    <row r="258" spans="29:30">
      <c r="AC258" s="229" t="s">
        <v>1803</v>
      </c>
      <c r="AD258" s="230" t="s">
        <v>1804</v>
      </c>
    </row>
    <row r="259" spans="29:30">
      <c r="AC259" s="229" t="s">
        <v>522</v>
      </c>
      <c r="AD259" s="230" t="s">
        <v>523</v>
      </c>
    </row>
    <row r="260" spans="29:30">
      <c r="AC260" s="229" t="s">
        <v>524</v>
      </c>
      <c r="AD260" s="230" t="s">
        <v>525</v>
      </c>
    </row>
    <row r="261" spans="29:30">
      <c r="AC261" s="229" t="s">
        <v>800</v>
      </c>
      <c r="AD261" s="230" t="s">
        <v>801</v>
      </c>
    </row>
    <row r="262" spans="29:30">
      <c r="AC262" s="229" t="s">
        <v>1302</v>
      </c>
      <c r="AD262" s="230" t="s">
        <v>1303</v>
      </c>
    </row>
    <row r="263" spans="29:30">
      <c r="AC263" s="229" t="s">
        <v>1258</v>
      </c>
      <c r="AD263" s="230" t="s">
        <v>1259</v>
      </c>
    </row>
    <row r="264" spans="29:30">
      <c r="AC264" s="229" t="s">
        <v>2065</v>
      </c>
      <c r="AD264" s="230" t="s">
        <v>2066</v>
      </c>
    </row>
    <row r="265" spans="29:30">
      <c r="AC265" s="229" t="s">
        <v>1317</v>
      </c>
      <c r="AD265" s="230" t="s">
        <v>1318</v>
      </c>
    </row>
    <row r="266" spans="29:30">
      <c r="AC266" s="229" t="s">
        <v>526</v>
      </c>
      <c r="AD266" s="230" t="s">
        <v>570</v>
      </c>
    </row>
    <row r="267" spans="29:30">
      <c r="AC267" s="229" t="s">
        <v>1427</v>
      </c>
      <c r="AD267" s="230" t="s">
        <v>1428</v>
      </c>
    </row>
    <row r="268" spans="29:30">
      <c r="AC268" s="229" t="s">
        <v>527</v>
      </c>
      <c r="AD268" s="230" t="s">
        <v>528</v>
      </c>
    </row>
    <row r="269" spans="29:30">
      <c r="AC269" s="229" t="s">
        <v>1508</v>
      </c>
      <c r="AD269" s="230" t="s">
        <v>1509</v>
      </c>
    </row>
    <row r="270" spans="29:30">
      <c r="AC270" s="229" t="s">
        <v>571</v>
      </c>
      <c r="AD270" s="230" t="s">
        <v>529</v>
      </c>
    </row>
    <row r="271" spans="29:30">
      <c r="AC271" s="229" t="s">
        <v>530</v>
      </c>
      <c r="AD271" s="230" t="s">
        <v>531</v>
      </c>
    </row>
    <row r="272" spans="29:30">
      <c r="AC272" s="229" t="s">
        <v>1024</v>
      </c>
      <c r="AD272" s="230" t="s">
        <v>1025</v>
      </c>
    </row>
    <row r="273" spans="29:30">
      <c r="AC273" s="229" t="s">
        <v>532</v>
      </c>
      <c r="AD273" s="230" t="s">
        <v>572</v>
      </c>
    </row>
    <row r="274" spans="29:30">
      <c r="AC274" s="229" t="s">
        <v>1394</v>
      </c>
      <c r="AD274" s="230" t="s">
        <v>1395</v>
      </c>
    </row>
    <row r="275" spans="29:30">
      <c r="AC275" s="229" t="s">
        <v>1165</v>
      </c>
      <c r="AD275" s="230" t="s">
        <v>1166</v>
      </c>
    </row>
    <row r="276" spans="29:30">
      <c r="AC276" s="260" t="s">
        <v>1775</v>
      </c>
      <c r="AD276" s="260" t="s">
        <v>1776</v>
      </c>
    </row>
    <row r="277" spans="29:30">
      <c r="AC277" s="229" t="s">
        <v>1995</v>
      </c>
      <c r="AD277" s="230" t="s">
        <v>1996</v>
      </c>
    </row>
    <row r="278" spans="29:30">
      <c r="AC278" s="229" t="s">
        <v>533</v>
      </c>
      <c r="AD278" s="230" t="s">
        <v>534</v>
      </c>
    </row>
    <row r="279" spans="29:30">
      <c r="AC279" s="229" t="s">
        <v>586</v>
      </c>
      <c r="AD279" s="230" t="s">
        <v>587</v>
      </c>
    </row>
    <row r="280" spans="29:30">
      <c r="AC280" s="229" t="s">
        <v>1378</v>
      </c>
      <c r="AD280" s="230" t="s">
        <v>1379</v>
      </c>
    </row>
    <row r="281" spans="29:30">
      <c r="AC281" s="229" t="s">
        <v>573</v>
      </c>
      <c r="AD281" s="230" t="s">
        <v>574</v>
      </c>
    </row>
    <row r="282" spans="29:30">
      <c r="AC282" s="229" t="s">
        <v>1747</v>
      </c>
      <c r="AD282" s="230" t="s">
        <v>1748</v>
      </c>
    </row>
    <row r="283" spans="29:30">
      <c r="AC283" s="229" t="s">
        <v>535</v>
      </c>
      <c r="AD283" s="230" t="s">
        <v>536</v>
      </c>
    </row>
    <row r="284" spans="29:30">
      <c r="AC284" s="229" t="s">
        <v>1983</v>
      </c>
      <c r="AD284" s="230" t="s">
        <v>1984</v>
      </c>
    </row>
    <row r="285" spans="29:30">
      <c r="AC285" s="229" t="s">
        <v>1167</v>
      </c>
      <c r="AD285" s="230" t="s">
        <v>1168</v>
      </c>
    </row>
    <row r="286" spans="29:30">
      <c r="AC286" s="229" t="s">
        <v>202</v>
      </c>
      <c r="AD286" s="230" t="s">
        <v>25</v>
      </c>
    </row>
    <row r="287" spans="29:30">
      <c r="AC287" s="229" t="s">
        <v>537</v>
      </c>
      <c r="AD287" s="230" t="s">
        <v>538</v>
      </c>
    </row>
    <row r="288" spans="29:30">
      <c r="AC288" s="229" t="s">
        <v>539</v>
      </c>
      <c r="AD288" s="230" t="s">
        <v>575</v>
      </c>
    </row>
    <row r="289" spans="29:30">
      <c r="AC289" s="229" t="s">
        <v>540</v>
      </c>
      <c r="AD289" s="230" t="s">
        <v>576</v>
      </c>
    </row>
    <row r="290" spans="29:30">
      <c r="AC290" s="229" t="s">
        <v>1161</v>
      </c>
      <c r="AD290" s="230" t="s">
        <v>2472</v>
      </c>
    </row>
    <row r="291" spans="29:30">
      <c r="AC291" s="229" t="s">
        <v>541</v>
      </c>
      <c r="AD291" s="229" t="s">
        <v>577</v>
      </c>
    </row>
    <row r="292" spans="29:30">
      <c r="AC292" s="229" t="s">
        <v>1751</v>
      </c>
      <c r="AD292" s="229" t="s">
        <v>1752</v>
      </c>
    </row>
    <row r="293" spans="29:30">
      <c r="AC293" s="229" t="s">
        <v>442</v>
      </c>
      <c r="AD293" s="229" t="s">
        <v>21</v>
      </c>
    </row>
    <row r="294" spans="29:30">
      <c r="AC294" s="229" t="s">
        <v>542</v>
      </c>
      <c r="AD294" s="230" t="s">
        <v>578</v>
      </c>
    </row>
    <row r="295" spans="29:30">
      <c r="AC295" s="229" t="s">
        <v>1764</v>
      </c>
      <c r="AD295" s="230" t="s">
        <v>1763</v>
      </c>
    </row>
    <row r="296" spans="29:30">
      <c r="AC296" s="229" t="s">
        <v>543</v>
      </c>
      <c r="AD296" s="230" t="s">
        <v>544</v>
      </c>
    </row>
    <row r="297" spans="29:30">
      <c r="AC297" s="229" t="s">
        <v>1950</v>
      </c>
      <c r="AD297" s="230" t="s">
        <v>1375</v>
      </c>
    </row>
    <row r="298" spans="29:30">
      <c r="AC298" s="229" t="s">
        <v>1518</v>
      </c>
      <c r="AD298" s="230" t="s">
        <v>1519</v>
      </c>
    </row>
    <row r="299" spans="29:30">
      <c r="AC299" s="229" t="s">
        <v>1351</v>
      </c>
      <c r="AD299" s="230" t="s">
        <v>1352</v>
      </c>
    </row>
    <row r="300" spans="29:30">
      <c r="AC300" s="229" t="s">
        <v>1722</v>
      </c>
      <c r="AD300" s="230" t="s">
        <v>1723</v>
      </c>
    </row>
    <row r="301" spans="29:30">
      <c r="AC301" s="229" t="s">
        <v>210</v>
      </c>
      <c r="AD301" s="230" t="s">
        <v>1174</v>
      </c>
    </row>
    <row r="302" spans="29:30">
      <c r="AC302" s="229" t="s">
        <v>453</v>
      </c>
      <c r="AD302" s="230" t="s">
        <v>300</v>
      </c>
    </row>
    <row r="303" spans="29:30">
      <c r="AC303" s="229" t="s">
        <v>452</v>
      </c>
      <c r="AD303" s="230" t="s">
        <v>259</v>
      </c>
    </row>
    <row r="304" spans="29:30">
      <c r="AC304" s="229" t="s">
        <v>1779</v>
      </c>
      <c r="AD304" s="230" t="s">
        <v>1780</v>
      </c>
    </row>
    <row r="305" spans="29:30">
      <c r="AC305" s="229" t="s">
        <v>1083</v>
      </c>
      <c r="AD305" s="230" t="s">
        <v>1084</v>
      </c>
    </row>
    <row r="306" spans="29:30">
      <c r="AC306" s="229" t="s">
        <v>1268</v>
      </c>
      <c r="AD306" s="230" t="s">
        <v>1269</v>
      </c>
    </row>
    <row r="307" spans="29:30">
      <c r="AC307" s="229" t="s">
        <v>1412</v>
      </c>
      <c r="AD307" s="230" t="s">
        <v>1413</v>
      </c>
    </row>
    <row r="308" spans="29:30">
      <c r="AC308" s="229" t="s">
        <v>545</v>
      </c>
      <c r="AD308" s="230" t="s">
        <v>546</v>
      </c>
    </row>
    <row r="309" spans="29:30">
      <c r="AC309" s="229" t="s">
        <v>1537</v>
      </c>
      <c r="AD309" s="230" t="s">
        <v>1538</v>
      </c>
    </row>
    <row r="310" spans="29:30">
      <c r="AC310" s="229" t="s">
        <v>1951</v>
      </c>
      <c r="AD310" s="230" t="s">
        <v>1952</v>
      </c>
    </row>
    <row r="311" spans="29:30">
      <c r="AC311" s="229" t="s">
        <v>1118</v>
      </c>
      <c r="AD311" s="230" t="s">
        <v>1117</v>
      </c>
    </row>
    <row r="312" spans="29:30">
      <c r="AC312" s="229" t="s">
        <v>1524</v>
      </c>
      <c r="AD312" s="230" t="s">
        <v>1525</v>
      </c>
    </row>
    <row r="313" spans="29:30">
      <c r="AC313" s="229" t="s">
        <v>547</v>
      </c>
      <c r="AD313" s="230" t="s">
        <v>548</v>
      </c>
    </row>
    <row r="314" spans="29:30">
      <c r="AC314" s="229" t="s">
        <v>441</v>
      </c>
      <c r="AD314" s="230" t="s">
        <v>293</v>
      </c>
    </row>
    <row r="315" spans="29:30">
      <c r="AC315" s="229" t="s">
        <v>440</v>
      </c>
      <c r="AD315" s="230" t="s">
        <v>26</v>
      </c>
    </row>
    <row r="316" spans="29:30">
      <c r="AC316" s="229" t="s">
        <v>549</v>
      </c>
      <c r="AD316" s="230" t="s">
        <v>550</v>
      </c>
    </row>
    <row r="317" spans="29:30">
      <c r="AC317" s="229" t="s">
        <v>1169</v>
      </c>
      <c r="AD317" s="230" t="s">
        <v>1170</v>
      </c>
    </row>
    <row r="318" spans="29:30">
      <c r="AC318" s="229" t="s">
        <v>1363</v>
      </c>
      <c r="AD318" s="230" t="s">
        <v>1364</v>
      </c>
    </row>
    <row r="319" spans="29:30">
      <c r="AC319" s="229" t="s">
        <v>1202</v>
      </c>
      <c r="AD319" s="230" t="s">
        <v>1205</v>
      </c>
    </row>
    <row r="320" spans="29:30">
      <c r="AC320" s="229" t="s">
        <v>1573</v>
      </c>
      <c r="AD320" s="230" t="s">
        <v>1574</v>
      </c>
    </row>
    <row r="321" spans="29:30">
      <c r="AC321" s="229" t="s">
        <v>1520</v>
      </c>
      <c r="AD321" s="230" t="s">
        <v>1521</v>
      </c>
    </row>
    <row r="322" spans="29:30">
      <c r="AC322" s="229" t="s">
        <v>1346</v>
      </c>
      <c r="AD322" s="230" t="s">
        <v>1347</v>
      </c>
    </row>
    <row r="323" spans="29:30">
      <c r="AC323" s="229" t="s">
        <v>1326</v>
      </c>
      <c r="AD323" s="230" t="s">
        <v>1327</v>
      </c>
    </row>
    <row r="324" spans="29:30">
      <c r="AC324" s="229" t="s">
        <v>1565</v>
      </c>
      <c r="AD324" s="230" t="s">
        <v>1566</v>
      </c>
    </row>
    <row r="325" spans="29:30">
      <c r="AC325" s="229" t="s">
        <v>551</v>
      </c>
      <c r="AD325" s="230" t="s">
        <v>370</v>
      </c>
    </row>
    <row r="326" spans="29:30">
      <c r="AC326" s="287" t="s">
        <v>2612</v>
      </c>
      <c r="AD326" s="288" t="s">
        <v>2613</v>
      </c>
    </row>
    <row r="327" spans="29:30">
      <c r="AC327" s="229" t="s">
        <v>1745</v>
      </c>
      <c r="AD327" s="230" t="s">
        <v>1746</v>
      </c>
    </row>
    <row r="328" spans="29:30">
      <c r="AC328" s="229" t="s">
        <v>1217</v>
      </c>
      <c r="AD328" s="230" t="s">
        <v>1218</v>
      </c>
    </row>
    <row r="329" spans="29:30">
      <c r="AC329" s="229" t="s">
        <v>1439</v>
      </c>
      <c r="AD329" s="230" t="s">
        <v>1440</v>
      </c>
    </row>
    <row r="330" spans="29:30">
      <c r="AC330" s="229" t="s">
        <v>2539</v>
      </c>
      <c r="AD330" s="230" t="s">
        <v>2540</v>
      </c>
    </row>
    <row r="331" spans="29:30">
      <c r="AC331" s="229" t="s">
        <v>555</v>
      </c>
      <c r="AD331" s="230" t="s">
        <v>371</v>
      </c>
    </row>
    <row r="332" spans="29:30">
      <c r="AC332" s="229" t="s">
        <v>1777</v>
      </c>
      <c r="AD332" s="230" t="s">
        <v>1778</v>
      </c>
    </row>
    <row r="333" spans="29:30">
      <c r="AC333" s="229" t="s">
        <v>1806</v>
      </c>
      <c r="AD333" s="230" t="s">
        <v>1807</v>
      </c>
    </row>
    <row r="334" spans="29:30">
      <c r="AC334" s="229" t="s">
        <v>552</v>
      </c>
      <c r="AD334" s="230" t="s">
        <v>579</v>
      </c>
    </row>
    <row r="335" spans="29:30">
      <c r="AC335" s="229" t="s">
        <v>1724</v>
      </c>
      <c r="AD335" s="230" t="s">
        <v>1725</v>
      </c>
    </row>
    <row r="336" spans="29:30">
      <c r="AC336" s="229" t="s">
        <v>1527</v>
      </c>
      <c r="AD336" s="230" t="s">
        <v>1528</v>
      </c>
    </row>
    <row r="337" spans="29:30">
      <c r="AC337" s="229" t="s">
        <v>454</v>
      </c>
      <c r="AD337" s="230" t="s">
        <v>289</v>
      </c>
    </row>
    <row r="338" spans="29:30">
      <c r="AC338" s="229" t="s">
        <v>1171</v>
      </c>
      <c r="AD338" s="230" t="s">
        <v>1172</v>
      </c>
    </row>
    <row r="339" spans="29:30">
      <c r="AC339" s="229" t="s">
        <v>553</v>
      </c>
      <c r="AD339" s="230" t="s">
        <v>554</v>
      </c>
    </row>
    <row r="340" spans="29:30">
      <c r="AC340" s="229" t="s">
        <v>1203</v>
      </c>
      <c r="AD340" s="230" t="s">
        <v>1204</v>
      </c>
    </row>
    <row r="341" spans="29:30">
      <c r="AC341" s="229" t="s">
        <v>553</v>
      </c>
      <c r="AD341" s="230" t="s">
        <v>554</v>
      </c>
    </row>
    <row r="342" spans="29:30">
      <c r="AC342" s="229" t="s">
        <v>1203</v>
      </c>
      <c r="AD342" s="230" t="s">
        <v>1204</v>
      </c>
    </row>
    <row r="343" spans="29:30">
      <c r="AC343" s="229" t="s">
        <v>1541</v>
      </c>
      <c r="AD343" s="230" t="s">
        <v>1542</v>
      </c>
    </row>
    <row r="344" spans="29:30">
      <c r="AC344" s="229" t="s">
        <v>1332</v>
      </c>
      <c r="AD344"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L2" sqref="L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318" t="s">
        <v>2521</v>
      </c>
      <c r="B5" s="318"/>
      <c r="C5" s="318"/>
      <c r="D5" s="266" t="s">
        <v>2522</v>
      </c>
      <c r="E5" s="93"/>
      <c r="F5" s="93"/>
      <c r="G5" s="93"/>
      <c r="H5" s="93"/>
      <c r="I5" s="93"/>
      <c r="J5" s="93"/>
      <c r="K5" s="213"/>
      <c r="L5" s="213"/>
      <c r="M5" s="213"/>
      <c r="N5" s="213"/>
      <c r="O5" s="213"/>
      <c r="P5" s="213"/>
      <c r="Q5" s="213"/>
      <c r="R5" s="213"/>
      <c r="S5" s="213"/>
      <c r="T5" s="213"/>
      <c r="V5" s="319" t="s">
        <v>961</v>
      </c>
      <c r="W5" s="320"/>
      <c r="X5" s="320"/>
      <c r="Y5" s="320"/>
      <c r="Z5" s="320"/>
      <c r="AA5" s="319" t="s">
        <v>1013</v>
      </c>
      <c r="AB5" s="320"/>
      <c r="AC5" s="320"/>
      <c r="AD5" s="320"/>
      <c r="AE5" s="320"/>
      <c r="AF5" s="319" t="s">
        <v>1014</v>
      </c>
      <c r="AG5" s="320"/>
      <c r="AH5" s="320"/>
      <c r="AI5" s="320"/>
      <c r="AJ5" s="320"/>
      <c r="AK5" s="319" t="s">
        <v>1015</v>
      </c>
      <c r="AL5" s="320"/>
      <c r="AM5" s="320"/>
      <c r="AN5" s="320"/>
      <c r="AO5" s="320"/>
      <c r="AP5" s="319" t="s">
        <v>1016</v>
      </c>
      <c r="AQ5" s="320"/>
      <c r="AR5" s="320"/>
      <c r="AS5" s="320"/>
      <c r="AT5" s="320"/>
      <c r="AU5" s="319" t="s">
        <v>1017</v>
      </c>
      <c r="AV5" s="320"/>
      <c r="AW5" s="320"/>
      <c r="AX5" s="320"/>
      <c r="AY5" s="320"/>
      <c r="AZ5" s="319" t="s">
        <v>1018</v>
      </c>
      <c r="BA5" s="320"/>
      <c r="BB5" s="320"/>
      <c r="BC5" s="320"/>
      <c r="BD5" s="320"/>
      <c r="BE5" s="319" t="s">
        <v>1019</v>
      </c>
      <c r="BF5" s="320"/>
      <c r="BG5" s="320"/>
      <c r="BH5" s="320"/>
      <c r="BI5" s="320"/>
      <c r="BJ5" s="319" t="s">
        <v>1020</v>
      </c>
      <c r="BK5" s="320"/>
      <c r="BL5" s="320"/>
      <c r="BM5" s="320"/>
      <c r="BN5" s="320"/>
      <c r="BO5" s="319" t="s">
        <v>1021</v>
      </c>
      <c r="BP5" s="320"/>
      <c r="BQ5" s="320"/>
      <c r="BR5" s="320"/>
      <c r="BS5" s="320"/>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ColWidth="9.140625"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21">
        <v>40858</v>
      </c>
      <c r="C1" s="322"/>
      <c r="D1" s="323"/>
      <c r="F1" s="9" t="s">
        <v>306</v>
      </c>
    </row>
    <row r="2" spans="1:21">
      <c r="A2" s="10" t="s">
        <v>307</v>
      </c>
      <c r="B2" s="324" t="s">
        <v>329</v>
      </c>
      <c r="C2" s="325"/>
      <c r="D2" s="326"/>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ColWidth="9.140625"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2018-08-10T12:38:37Z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