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0848" yWindow="1068" windowWidth="25596" windowHeight="125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LookupValues!$AC$2:$AC$343</definedName>
    <definedName name="CouponBondIssuersTable">LookupValues!$AC$2:$AD$343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<sst xmlns="http://schemas.openxmlformats.org/spreadsheetml/2006/main" count="4055" uniqueCount="2619">
  <si>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</si>
  <si>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</si>
  <si>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</si>
  <si>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</si>
  <si>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</si>
  <si>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</si>
  <si>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</si>
  <si>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</si>
  <si>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</si>
  <si>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</si>
  <si>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</si>
  <si>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</si>
  <si>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</si>
  <si>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</si>
  <si>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</si>
  <si>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</si>
  <si>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</si>
  <si>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</si>
  <si>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</si>
  <si>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</si>
  <si>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</si>
  <si>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</si>
  <si>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</si>
  <si>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</si>
  <si>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</si>
  <si>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</si>
  <si>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</si>
  <si>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</si>
  <si>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</si>
  <si>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</si>
  <si>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</si>
  <si>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</si>
  <si>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</si>
  <si>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</si>
  <si>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</si>
  <si>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</si>
  <si>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</si>
  <si>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</si>
  <si>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</si>
  <si>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</si>
  <si>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</si>
  <si>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</si>
  <si>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</si>
  <si>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</si>
  <si>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</si>
  <si>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</si>
  <si>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</si>
  <si>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</si>
  <si>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</si>
  <si>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</si>
  <si>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</si>
  <si>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</si>
  <si>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</si>
  <si>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</si>
  <si>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</si>
  <si>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</si>
  <si>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</si>
  <si>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</si>
  <si>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</si>
  <si>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</si>
  <si>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</si>
  <si>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</si>
  <si>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</si>
  <si>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</si>
  <si>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</si>
  <si>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</si>
  <si>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</si>
  <si>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</si>
  <si>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</si>
  <si>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</si>
  <si>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</si>
  <si>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</si>
  <si>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</si>
  <si>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</si>
  <si>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</si>
  <si>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</si>
  <si>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</si>
  <si>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</si>
  <si>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</si>
  <si>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</si>
  <si>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</si>
  <si>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</si>
  <si>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</si>
  <si>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</si>
  <si>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</si>
  <si>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</si>
  <si>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</si>
  <si>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</si>
  <si>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</si>
  <si>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</si>
  <si>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</si>
  <si>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</si>
  <si>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</si>
  <si>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</si>
  <si>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</si>
  <si>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</si>
  <si>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</si>
  <si>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</si>
  <si>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</si>
  <si>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</si>
  <si>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</si>
  <si>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</si>
  <si>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</si>
  <si>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</si>
  <si>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</si>
  <si>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</si>
  <si>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</si>
  <si>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</si>
  <si>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</si>
  <si>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</si>
  <si>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</si>
  <si>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</si>
  <si>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</si>
  <si>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</si>
  <si>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</si>
  <si>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</si>
  <si>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</si>
  <si>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</si>
  <si>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</si>
  <si>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</si>
  <si>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</si>
  <si>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</si>
  <si>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</si>
  <si>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</si>
  <si>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</si>
  <si>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</si>
  <si>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</si>
  <si>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</si>
  <si>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</si>
  <si>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</si>
  <si>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</si>
  <si>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</si>
  <si>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</si>
  <si>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</si>
  <si>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</si>
  <si>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</si>
  <si>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</si>
  <si>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</si>
  <si>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</si>
  <si>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</si>
  <si>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</si>
  <si>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</si>
  <si>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</si>
  <si>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</si>
  <si>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</si>
  <si>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</si>
  <si>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</si>
  <si>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</si>
  <si>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</si>
  <si>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</si>
  <si>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</si>
  <si>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</si>
  <si>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</si>
  <si>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</si>
  <si>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</si>
  <si>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</si>
  <si>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</si>
  <si>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</si>
  <si>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</si>
  <si>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</si>
  <si>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</si>
  <si>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</si>
  <si>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</si>
  <si>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</si>
  <si>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</si>
  <si>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</si>
  <si>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</si>
  <si>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</si>
  <si>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</si>
  <si>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</si>
  <si>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</si>
  <si>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</si>
  <si>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</si>
  <si>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</si>
  <si>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</si>
  <si>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</si>
  <si>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</si>
  <si>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</si>
  <si>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</si>
  <si>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</si>
  <si>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</si>
  <si>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</si>
  <si>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</si>
  <si>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</si>
  <si>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</si>
  <si>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</si>
  <si>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</si>
  <si>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</si>
  <si>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</si>
  <si>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</si>
  <si>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</si>
  <si>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</si>
  <si>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</si>
  <si>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</si>
  <si>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</si>
  <si>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</si>
  <si>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</si>
  <si>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</si>
  <si>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</si>
  <si>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</si>
  <si>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</si>
  <si>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</si>
  <si>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</si>
  <si>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</si>
  <si>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</si>
  <si>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</si>
  <si>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</si>
  <si>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</si>
  <si>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</si>
  <si>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</si>
  <si>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</si>
  <si>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</si>
  <si>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</si>
  <si>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</si>
  <si>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</si>
  <si>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</si>
  <si>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</si>
  <si>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</si>
  <si>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</si>
  <si>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</si>
  <si>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</si>
  <si>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</si>
  <si>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</si>
  <si>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</si>
  <si>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</si>
  <si>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</si>
  <si>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</si>
  <si>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</si>
  <si>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</si>
  <si>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</si>
  <si>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</si>
  <si>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</si>
  <si>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</si>
  <si>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</si>
  <si>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</si>
  <si>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</si>
  <si>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</si>
  <si>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</si>
  <si>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</si>
  <si>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</si>
  <si>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</si>
  <si>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</si>
  <si>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</si>
  <si>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</si>
  <si>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</si>
  <si>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</si>
  <si>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</si>
  <si>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</si>
  <si>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</si>
  <si>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</si>
  <si>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</si>
  <si>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</si>
  <si>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</si>
  <si>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</si>
  <si>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</si>
  <si>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</si>
  <si>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</si>
  <si>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</si>
  <si>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</si>
  <si>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</si>
  <si>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</si>
  <si>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</si>
  <si>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</si>
  <si>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</si>
  <si>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</si>
  <si>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</si>
  <si>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</si>
  <si>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</si>
  <si>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</si>
  <si>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</si>
  <si>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</si>
  <si>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</si>
  <si>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</si>
  <si>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</si>
  <si>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</si>
  <si>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</si>
  <si>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</si>
  <si>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</si>
  <si>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</si>
  <si>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</si>
  <si>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</si>
  <si>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</si>
  <si>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</si>
  <si>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</si>
  <si>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</si>
  <si>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</si>
  <si>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</si>
  <si>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</si>
  <si>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</si>
  <si>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</si>
  <si>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</si>
  <si>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</si>
  <si>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</si>
  <si>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</si>
  <si>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</si>
  <si>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</si>
  <si>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</si>
  <si>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</si>
  <si>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</si>
  <si>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</si>
  <si>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</si>
  <si>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</si>
  <si>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</si>
  <si>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</si>
  <si>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</si>
  <si>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</si>
  <si>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</si>
  <si>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</si>
  <si>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</si>
  <si>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</si>
  <si>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</si>
  <si>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</si>
  <si>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</si>
  <si>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</si>
  <si>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</si>
  <si>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</si>
  <si>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</si>
  <si>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</si>
  <si>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</si>
  <si>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</si>
  <si>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</si>
  <si>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</si>
  <si>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</si>
  <si>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</si>
  <si>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</si>
  <si>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</si>
  <si>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</si>
  <si>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</si>
  <si>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</si>
  <si>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</si>
  <si>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</si>
  <si>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</si>
  <si>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</si>
  <si>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</si>
  <si>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</si>
  <si>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</si>
  <si>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</si>
  <si>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</si>
  <si>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</si>
  <si>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</si>
  <si>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</si>
  <si>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</si>
  <si>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</si>
  <si>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</si>
  <si>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</si>
  <si>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</si>
  <si>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</si>
  <si>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</si>
  <si>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</si>
  <si>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</si>
  <si>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</si>
  <si>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</si>
  <si>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</si>
  <si>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</si>
  <si>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</si>
  <si>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</si>
  <si>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</si>
  <si>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</si>
  <si>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</si>
  <si>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</si>
  <si>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</si>
  <si>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</si>
  <si>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</si>
  <si>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</si>
  <si>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</si>
  <si>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</si>
  <si>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</si>
  <si>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</si>
  <si>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</si>
  <si>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</si>
  <si>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</si>
  <si>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</si>
  <si>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</si>
  <si>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</si>
  <si>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</si>
  <si>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</si>
  <si>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</si>
  <si>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</si>
  <si>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</si>
  <si>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</si>
  <si>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</si>
  <si>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</si>
  <si>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</si>
  <si>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</si>
  <si>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</si>
  <si>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</si>
  <si>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</si>
  <si>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</si>
  <si>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</si>
  <si>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</si>
  <si>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</si>
  <si>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</si>
  <si>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</si>
  <si>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</si>
  <si>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</si>
  <si>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</si>
  <si>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</si>
  <si>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</si>
  <si>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</si>
  <si>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</si>
  <si>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</si>
  <si>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</si>
  <si>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</si>
  <si>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</si>
  <si>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</si>
  <si>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</si>
  <si>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</si>
  <si>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</si>
  <si>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</si>
  <si>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</si>
  <si>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</si>
  <si>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</si>
  <si>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</si>
  <si>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</si>
  <si>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</si>
  <si>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</si>
  <si>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</si>
  <si>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</si>
  <si>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</si>
  <si>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</si>
  <si>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</si>
  <si>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</si>
  <si>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</si>
  <si>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</si>
  <si>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</si>
  <si>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</si>
  <si>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</si>
  <si>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</si>
  <si>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</si>
  <si>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</si>
  <si>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</si>
  <si>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</si>
  <si>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</si>
  <si>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</si>
  <si>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</si>
  <si>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</si>
  <si>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</si>
  <si>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</si>
  <si>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</si>
  <si>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</si>
  <si>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</si>
  <si>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</si>
  <si>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</si>
  <si>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</si>
  <si>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</si>
  <si>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</si>
  <si>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</si>
  <si>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</si>
  <si>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</si>
  <si>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</si>
  <si>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</si>
  <si>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</si>
  <si>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</si>
  <si>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</si>
  <si>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</si>
  <si>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</si>
  <si>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</si>
  <si>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</si>
  <si>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</si>
  <si>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</si>
  <si>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</si>
  <si>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</si>
  <si>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</si>
  <si>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</si>
  <si>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</si>
  <si>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</si>
  <si>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</si>
  <si>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</si>
  <si>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</si>
  <si>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</si>
  <si>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</si>
  <si>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</si>
  <si>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</si>
  <si>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</si>
  <si>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</si>
  <si>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</si>
  <si>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</si>
  <si>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</si>
  <si>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</si>
  <si>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</si>
  <si>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</si>
  <si>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</si>
  <si>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</si>
  <si>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</si>
  <si>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</si>
  <si>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</si>
  <si>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</si>
  <si>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</si>
  <si>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</si>
  <si>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</si>
  <si>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</si>
  <si>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</si>
  <si>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</si>
  <si>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</si>
  <si>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</si>
  <si>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</si>
  <si>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</si>
  <si>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</si>
  <si>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</si>
  <si>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</si>
  <si>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</si>
  <si>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</si>
  <si>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</si>
  <si>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</si>
  <si>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</si>
  <si>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</si>
  <si>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</si>
  <si>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</si>
  <si>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</si>
  <si>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</si>
  <si>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</si>
  <si>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</si>
  <si>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</si>
  <si>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</si>
  <si>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</si>
  <si>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</si>
  <si>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</si>
  <si>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</si>
  <si>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</si>
  <si>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</si>
  <si>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</si>
  <si>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</si>
  <si>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</si>
  <si>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</si>
  <si>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</si>
  <si>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</si>
  <si>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</si>
  <si>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</si>
  <si>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</si>
  <si>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</si>
  <si>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</si>
  <si>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</si>
  <si>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</si>
  <si>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</si>
  <si>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</si>
  <si>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</si>
  <si>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</si>
  <si>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</si>
  <si>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</si>
  <si>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</si>
  <si>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</si>
  <si>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</si>
  <si>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</si>
  <si>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</si>
  <si>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</si>
  <si>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</si>
  <si>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</si>
  <si>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</si>
  <si>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</si>
  <si>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</si>
  <si>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</si>
  <si>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</si>
  <si>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</si>
  <si>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</si>
  <si>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</si>
  <si>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</si>
  <si>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</si>
  <si>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</si>
  <si>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</si>
  <si>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</si>
  <si>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</si>
  <si>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</si>
  <si>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</si>
  <si>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</si>
  <si>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</si>
  <si>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</si>
  <si>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</si>
  <si>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</si>
  <si>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</si>
  <si>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</si>
  <si>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</si>
  <si>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</si>
  <si>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</si>
  <si>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</si>
  <si>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</si>
  <si>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</si>
  <si>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</si>
  <si>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</si>
  <si>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</si>
  <si>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</si>
  <si>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</si>
  <si>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</si>
  <si>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</si>
  <si>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</si>
  <si>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</si>
  <si>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</si>
  <si>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</si>
  <si>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</si>
  <si>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</si>
  <si>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</si>
  <si>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</si>
  <si>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</si>
  <si>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</si>
  <si>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</si>
  <si>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</si>
  <si>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</si>
  <si>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</si>
  <si>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</si>
  <si>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</si>
  <si>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</si>
  <si>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</si>
  <si>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</si>
  <si>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</si>
  <si>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</si>
  <si>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</si>
  <si>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</si>
  <si>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</si>
  <si>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</si>
  <si>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</si>
  <si>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</si>
  <si>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</si>
  <si>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</si>
  <si>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</si>
  <si>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</si>
  <si>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</si>
  <si>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</si>
  <si>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</si>
  <si>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</si>
  <si>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</si>
  <si>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</si>
  <si>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</si>
  <si>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</si>
  <si>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</si>
  <si>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</si>
  <si>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</si>
  <si>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</si>
  <si>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</si>
  <si>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</si>
  <si>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</si>
  <si>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</si>
  <si>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</si>
  <si>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</si>
  <si>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</si>
  <si>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</si>
  <si>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</si>
  <si>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</si>
  <si>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</si>
  <si>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</si>
  <si>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</si>
  <si>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</si>
  <si>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</si>
  <si>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</si>
  <si>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</si>
  <si>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</si>
  <si>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</si>
  <si>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</si>
  <si>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</si>
  <si>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</si>
  <si>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</si>
  <si>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</si>
  <si>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</si>
  <si>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</si>
  <si>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</si>
  <si>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</si>
  <si>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</si>
  <si>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</si>
  <si>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</si>
  <si>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</si>
  <si>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</si>
  <si>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</si>
  <si>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</si>
  <si>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</si>
  <si>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</si>
  <si>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</si>
  <si>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</si>
  <si>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</si>
  <si>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</si>
  <si>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</si>
  <si>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</si>
  <si>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</si>
  <si>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</si>
  <si>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</si>
  <si>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</si>
  <si>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</si>
  <si>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</si>
  <si>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</si>
  <si>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</si>
  <si>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</si>
  <si>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</si>
  <si>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</si>
  <si>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</si>
  <si>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</si>
  <si>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</si>
  <si>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</si>
  <si>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</si>
  <si>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</si>
  <si>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</si>
  <si>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</si>
  <si>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</si>
  <si>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</si>
  <si>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</si>
  <si>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</si>
  <si>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</si>
  <si>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</si>
  <si>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</si>
  <si>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</si>
  <si>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</si>
  <si>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</si>
  <si>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</si>
  <si>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</si>
  <si>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</si>
  <si>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</si>
  <si>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</si>
  <si>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</si>
  <si>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</si>
  <si>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</si>
  <si>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</si>
  <si>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</si>
  <si>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</si>
  <si>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</si>
  <si>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</si>
  <si>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</si>
  <si>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</si>
  <si>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</si>
  <si>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</si>
  <si>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</si>
  <si>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</si>
  <si>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</si>
  <si>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</si>
  <si>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</si>
  <si>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</si>
  <si>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</si>
  <si>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</si>
  <si>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</si>
  <si>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</si>
  <si>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</si>
  <si>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</si>
  <si>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</si>
  <si>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</si>
  <si>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</si>
  <si>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</si>
  <si>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</si>
  <si>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</si>
  <si>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</si>
  <si>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</si>
  <si>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</si>
  <si>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</si>
  <si>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</si>
  <si>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</si>
  <si>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</si>
  <si>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</si>
  <si>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</si>
  <si>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</si>
  <si>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</si>
  <si>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</si>
  <si>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</si>
  <si>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</si>
  <si>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</si>
  <si>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</si>
  <si>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</si>
  <si>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</si>
  <si>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</si>
  <si>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</si>
  <si>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</si>
  <si>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</si>
  <si>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</si>
  <si>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</si>
  <si>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</si>
  <si>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</si>
  <si>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</si>
  <si>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</si>
  <si>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</si>
  <si>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</si>
  <si>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</si>
  <si>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</si>
  <si>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</si>
  <si>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</si>
  <si>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</si>
  <si>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</si>
  <si>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</si>
  <si>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</si>
  <si>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</si>
  <si>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</si>
  <si>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</si>
  <si>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</si>
  <si>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</si>
  <si>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</si>
  <si>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</si>
  <si>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</si>
  <si>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</si>
  <si>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</si>
  <si>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</si>
  <si>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</si>
  <si>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</si>
  <si>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</si>
  <si>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</si>
  <si>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</si>
  <si>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</si>
  <si>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</si>
  <si>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</si>
  <si>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</si>
  <si>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</si>
  <si>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</si>
  <si>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</si>
  <si>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</si>
  <si>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</si>
  <si>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</si>
  <si>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</si>
  <si>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</si>
  <si>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</si>
  <si>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</si>
  <si>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</si>
  <si>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</si>
  <si>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</si>
  <si>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</si>
  <si>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</si>
  <si>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</si>
  <si>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</si>
  <si>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</si>
  <si>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</si>
  <si>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</si>
  <si>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</si>
  <si>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</si>
  <si>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</si>
  <si>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</si>
  <si>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</si>
  <si>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</si>
  <si>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</si>
  <si>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</si>
  <si>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</si>
  <si>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</si>
  <si>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</si>
  <si>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</si>
  <si>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</si>
  <si>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</si>
  <si>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</si>
  <si>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</si>
  <si>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</si>
  <si>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</si>
  <si>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</si>
  <si>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</si>
  <si>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</si>
  <si>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</si>
  <si>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</si>
  <si>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</si>
  <si>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</si>
  <si>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</si>
  <si>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</si>
  <si>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</si>
  <si>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</si>
  <si>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</si>
  <si>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</si>
  <si>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</si>
  <si>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</si>
  <si>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</si>
  <si>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</si>
  <si>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</si>
  <si>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</si>
  <si>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</si>
  <si>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</si>
  <si>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</si>
  <si>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</si>
  <si>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</si>
  <si>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</si>
  <si>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</si>
  <si>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</si>
  <si>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</si>
  <si>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</si>
  <si>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</si>
  <si>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</si>
  <si>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</si>
  <si>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</si>
  <si>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</si>
  <si>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</si>
  <si>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</si>
  <si>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</si>
  <si>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</si>
  <si>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</si>
  <si>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</si>
  <si>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</si>
  <si>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</si>
  <si>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</si>
  <si>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</si>
  <si>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</si>
  <si>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</si>
  <si>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</si>
  <si>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</si>
  <si>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</si>
  <si>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</si>
  <si>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</si>
  <si>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</si>
  <si>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</si>
  <si>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</si>
  <si>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</si>
  <si>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</si>
  <si>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</si>
  <si>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</si>
  <si>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</si>
  <si>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</si>
  <si>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</si>
  <si>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</si>
  <si>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</si>
  <si>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</si>
  <si>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</si>
  <si>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</si>
  <si>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</si>
  <si>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</si>
  <si>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</si>
  <si>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</si>
  <si>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</si>
  <si>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</si>
  <si>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</si>
  <si>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</si>
  <si>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</si>
  <si>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</si>
  <si>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</si>
  <si>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</si>
  <si>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</si>
  <si>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</si>
  <si>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</si>
  <si>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</si>
  <si>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</si>
  <si>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</si>
  <si>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</si>
  <si>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</si>
  <si>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</si>
  <si>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</si>
  <si>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</si>
  <si>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</si>
  <si>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</si>
  <si>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</si>
  <si>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</si>
  <si>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</si>
  <si>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</si>
  <si>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</si>
  <si>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</si>
  <si>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</si>
  <si>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</si>
  <si>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</si>
  <si>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</si>
  <si>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</si>
  <si>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</si>
  <si>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</si>
  <si>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</si>
  <si>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</si>
  <si>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</si>
  <si>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</si>
  <si>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</si>
  <si>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</si>
  <si>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</si>
  <si>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</si>
  <si>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</si>
  <si>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</si>
  <si>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</si>
  <si>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</si>
  <si>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</si>
  <si>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</si>
  <si>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</si>
  <si>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</si>
  <si>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</si>
  <si>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</si>
  <si>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</si>
  <si>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</si>
  <si>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</si>
  <si>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</si>
  <si>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</si>
  <si>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</si>
  <si>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</si>
  <si>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</si>
  <si>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</si>
  <si>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</si>
  <si>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</si>
  <si>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</si>
  <si>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</si>
  <si>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</si>
  <si>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</si>
  <si>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</si>
  <si>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</si>
  <si>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</si>
  <si>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</si>
  <si>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</si>
  <si>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</si>
  <si>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</si>
  <si>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</si>
  <si>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</si>
  <si>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</si>
  <si>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</si>
  <si>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</si>
  <si>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</si>
  <si>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</si>
  <si>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</si>
  <si>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</si>
  <si>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</si>
  <si>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</si>
  <si>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</si>
  <si>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</si>
  <si>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</si>
  <si>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</si>
  <si>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</si>
  <si>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</si>
  <si>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</si>
  <si>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</si>
  <si>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</si>
  <si>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</si>
  <si>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</si>
  <si>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</si>
  <si>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</si>
  <si>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</si>
  <si>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</si>
  <si>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</si>
  <si>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</si>
  <si>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</si>
  <si>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</si>
  <si>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</si>
  <si>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</si>
  <si>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</si>
  <si>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</si>
  <si>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</si>
  <si>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</si>
  <si>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</si>
  <si>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</si>
  <si>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</si>
  <si>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</si>
  <si>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</si>
  <si>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</si>
  <si>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</si>
  <si>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</si>
  <si>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</si>
  <si>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</si>
  <si>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</si>
  <si>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</si>
  <si>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</si>
  <si>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</si>
  <si>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</si>
  <si>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</si>
  <si>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</si>
  <si>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</si>
  <si>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</si>
  <si>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</si>
  <si>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</si>
  <si>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</si>
  <si>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</si>
  <si>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</si>
  <si>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</si>
  <si>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</si>
  <si>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</si>
  <si>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</si>
  <si>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</si>
  <si>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</si>
  <si>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</si>
  <si>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</si>
  <si>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</si>
  <si>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</si>
  <si>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</si>
  <si>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</si>
  <si>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</si>
  <si>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</si>
  <si>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</si>
  <si>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</si>
  <si>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</si>
  <si>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</si>
  <si>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</si>
  <si>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</si>
  <si>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</si>
  <si>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</si>
  <si>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</si>
  <si>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</si>
  <si>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</si>
  <si>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</si>
  <si>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</si>
  <si>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</si>
  <si>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</si>
  <si>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</si>
  <si>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</si>
  <si>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</si>
  <si>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</si>
  <si>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</si>
  <si>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</si>
  <si>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</si>
  <si>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</si>
  <si>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</si>
  <si>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</si>
  <si>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</si>
  <si>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</si>
  <si>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</si>
  <si>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</si>
  <si>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</si>
  <si>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</si>
  <si>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</si>
  <si>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</si>
  <si>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</si>
  <si>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</si>
  <si>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</si>
  <si>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</si>
  <si>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</si>
  <si>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</si>
  <si>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</si>
  <si>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</si>
  <si>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</si>
  <si>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</si>
  <si>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</si>
  <si>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</si>
  <si>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</si>
  <si>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</si>
  <si>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</si>
  <si>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</si>
  <si>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</si>
  <si>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</si>
  <si>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</si>
  <si>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</si>
  <si>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</si>
  <si>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</si>
  <si>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</si>
  <si>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</si>
  <si>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</si>
  <si>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</si>
  <si>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</si>
  <si>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</si>
  <si>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</si>
  <si>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</si>
  <si>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</si>
  <si>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</si>
  <si>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</si>
  <si>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</si>
  <si>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</si>
  <si>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</si>
  <si>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</si>
  <si>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</si>
  <si>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</si>
  <si>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</si>
  <si>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</si>
  <si>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</si>
  <si>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</si>
  <si>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</si>
  <si>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</si>
  <si>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</si>
  <si>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</si>
  <si>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</si>
  <si>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</si>
  <si>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</si>
  <si>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</si>
  <si>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</si>
  <si>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</si>
  <si>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</si>
  <si>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</si>
  <si>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</si>
  <si>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</si>
  <si>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</si>
  <si>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</si>
  <si>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</si>
  <si>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</si>
  <si>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</si>
  <si>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</si>
  <si>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</si>
  <si>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</si>
  <si>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</si>
  <si>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</si>
  <si>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</si>
  <si>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</si>
  <si>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</si>
  <si>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</si>
  <si>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</si>
  <si>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</si>
  <si>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</si>
  <si>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</si>
  <si>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</si>
  <si>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</si>
  <si>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</si>
  <si>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</si>
  <si>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</si>
  <si>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</si>
  <si>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</si>
  <si>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</si>
  <si>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</si>
  <si>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</si>
  <si>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</si>
  <si>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</si>
  <si>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</si>
  <si>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</si>
  <si>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</si>
  <si>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</si>
  <si>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</si>
  <si>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</si>
  <si>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</si>
  <si>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</si>
  <si>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</si>
  <si>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</si>
  <si>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</si>
  <si>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</si>
  <si>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</si>
  <si>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</si>
  <si>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</si>
  <si>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</si>
  <si>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</si>
  <si>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</si>
  <si>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</si>
  <si>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</si>
  <si>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</si>
  <si>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</si>
  <si>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</si>
  <si>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</si>
  <si>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</si>
  <si>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</si>
  <si>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</si>
  <si>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</si>
  <si>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</si>
  <si>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</si>
  <si>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</si>
  <si>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</si>
  <si>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</si>
  <si>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</si>
  <si>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</si>
  <si>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</si>
  <si>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</si>
  <si>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</si>
  <si>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</si>
  <si>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</si>
  <si>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</si>
  <si>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</si>
  <si>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</si>
  <si>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</si>
  <si>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</si>
  <si>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</si>
  <si>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</si>
  <si>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</si>
  <si>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</si>
  <si>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</si>
  <si>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</si>
  <si>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</si>
  <si>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</si>
  <si>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</si>
  <si>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</si>
  <si>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</si>
  <si>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</si>
  <si>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</si>
  <si>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</si>
  <si>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</si>
  <si>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</si>
  <si>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</si>
  <si>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</si>
  <si>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</si>
  <si>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</si>
  <si>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</si>
  <si>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</si>
  <si>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</si>
  <si>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</si>
  <si>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</si>
  <si>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</si>
  <si>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</si>
  <si>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</si>
  <si>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</si>
  <si>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</si>
  <si>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</si>
  <si>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</si>
  <si>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</si>
  <si>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</si>
  <si>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</si>
  <si>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</si>
  <si>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</si>
  <si>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</si>
  <si>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</si>
  <si>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</si>
  <si>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</si>
  <si>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</si>
  <si>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</si>
  <si>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</si>
  <si>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</si>
  <si>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</si>
  <si>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</si>
  <si>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</si>
  <si>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</si>
  <si>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</si>
  <si>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</si>
  <si>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</si>
  <si>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</si>
  <si>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</si>
  <si>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</si>
  <si>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</si>
  <si>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</si>
  <si>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</si>
  <si>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</si>
  <si>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</si>
  <si>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</si>
  <si>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</si>
  <si>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</si>
  <si>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</si>
  <si>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</si>
  <si>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</si>
  <si>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</si>
  <si>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</si>
  <si>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</si>
  <si>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</si>
  <si>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</si>
  <si>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</si>
  <si>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</si>
  <si>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</si>
  <si>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</si>
  <si>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</si>
  <si>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</si>
  <si>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</si>
  <si>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</si>
  <si>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</si>
  <si>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</si>
  <si>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</si>
  <si>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</si>
  <si>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</si>
  <si>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</si>
  <si>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</si>
  <si>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</si>
  <si>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</si>
  <si>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</si>
  <si>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</si>
  <si>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</si>
  <si>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</si>
  <si>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</si>
  <si>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</si>
  <si>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</si>
  <si>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</si>
  <si>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</si>
  <si>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</si>
  <si>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</si>
  <si>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</si>
  <si>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</si>
  <si>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</si>
  <si>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</si>
  <si>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</si>
  <si>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</si>
  <si>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</si>
  <si>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</si>
  <si>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</si>
  <si>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</si>
  <si>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</si>
  <si>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</si>
  <si>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</si>
  <si>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</si>
  <si>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</si>
  <si>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</si>
  <si>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</si>
  <si>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</si>
  <si>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</si>
  <si>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</si>
  <si>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</si>
  <si>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</si>
  <si>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</si>
  <si>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</si>
  <si>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</si>
  <si>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</si>
  <si>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</si>
  <si>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</si>
  <si>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</si>
  <si>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</si>
  <si>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</si>
  <si>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</si>
  <si>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</si>
  <si>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</si>
  <si>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</si>
  <si>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</si>
  <si>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</si>
  <si>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</si>
  <si>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</si>
  <si>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</si>
  <si>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</si>
  <si>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</si>
  <si>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</si>
  <si>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</si>
  <si>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</si>
  <si>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</si>
  <si>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</si>
  <si>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</si>
  <si>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</si>
  <si>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</si>
  <si>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</si>
  <si>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</si>
  <si>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</si>
  <si>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</si>
  <si>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</si>
  <si>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</si>
  <si>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</si>
  <si>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</si>
  <si>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</si>
  <si>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</si>
  <si>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</si>
  <si>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</si>
  <si>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</si>
  <si>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</si>
  <si>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</si>
  <si>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</si>
  <si>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</si>
  <si>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</si>
  <si>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</si>
  <si>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</si>
  <si>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</si>
  <si>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</si>
  <si>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</si>
  <si>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</si>
  <si>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</si>
  <si>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</si>
  <si>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</si>
  <si>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</si>
  <si>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</si>
  <si>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</si>
  <si>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</si>
  <si>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</si>
  <si>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</si>
  <si>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</si>
  <si>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</si>
  <si>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</si>
  <si>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</si>
  <si>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</si>
  <si>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</si>
  <si>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</si>
  <si>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</si>
  <si>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</si>
  <si>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</si>
  <si>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</si>
  <si>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</si>
  <si>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</si>
  <si>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</si>
  <si>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</si>
  <si>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</si>
  <si>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</si>
  <si>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</si>
  <si>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</si>
  <si>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</si>
  <si>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</si>
  <si>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</si>
  <si>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</si>
  <si>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</si>
  <si>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</si>
  <si>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</si>
  <si>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</si>
  <si>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</si>
  <si>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</si>
  <si>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</si>
  <si>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</si>
  <si>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</si>
  <si>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</si>
  <si>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</si>
  <si>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</si>
  <si>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</si>
  <si>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</si>
  <si>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</si>
  <si>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</si>
  <si>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</si>
  <si>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</si>
  <si>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</si>
  <si>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</si>
  <si>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</si>
  <si>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</si>
  <si>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</si>
  <si>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</si>
  <si>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</si>
  <si>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</si>
  <si>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</si>
  <si>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</si>
  <si>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</si>
  <si>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</si>
  <si>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</si>
  <si>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</si>
  <si>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</si>
  <si>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</si>
  <si>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</si>
  <si>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</si>
  <si>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</si>
  <si>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</si>
  <si>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</si>
  <si>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</si>
  <si>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</si>
  <si>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</si>
  <si>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</si>
  <si>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</si>
  <si>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</si>
  <si>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</si>
  <si>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</si>
  <si>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</si>
  <si>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</si>
  <si>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</si>
  <si>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</si>
  <si>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</si>
  <si>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</si>
  <si>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</si>
  <si>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</si>
  <si>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</si>
  <si>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</si>
  <si>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</si>
  <si>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</si>
  <si>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</si>
  <si>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</si>
  <si>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</si>
  <si>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</si>
  <si>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</si>
  <si>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</si>
  <si>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</si>
  <si>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</si>
  <si>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</si>
  <si>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</si>
  <si>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</si>
  <si>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</si>
  <si>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</si>
  <si>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</si>
  <si>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</si>
  <si>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</si>
  <si>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</si>
  <si>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</si>
  <si>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</si>
  <si>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</si>
  <si>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</si>
  <si>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</si>
  <si>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</si>
  <si>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</si>
  <si>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</si>
  <si>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</si>
  <si>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</si>
  <si>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</si>
  <si>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</si>
  <si>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</si>
  <si>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</si>
  <si>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</si>
  <si>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</si>
  <si>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</si>
  <si>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</si>
  <si>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</si>
  <si>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</si>
  <si>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</si>
  <si>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</si>
  <si>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</si>
  <si>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</si>
  <si>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</si>
  <si>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</si>
  <si>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</si>
  <si>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</si>
  <si>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</si>
  <si>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</si>
  <si>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</si>
  <si>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</si>
  <si>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</si>
  <si>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</si>
  <si>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</si>
  <si>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</si>
  <si>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</si>
  <si>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</si>
  <si>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</si>
  <si>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</si>
  <si>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</si>
  <si>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</si>
  <si>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</si>
  <si>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</si>
  <si>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</si>
  <si>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</si>
  <si>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</si>
  <si>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</si>
  <si>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</si>
  <si>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</si>
  <si>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</si>
  <si>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</si>
  <si>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</si>
  <si>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</si>
  <si>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</si>
  <si>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</si>
  <si>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</si>
  <si>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</si>
  <si>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</si>
  <si>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</si>
  <si>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</si>
  <si>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</si>
  <si>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</si>
  <si>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</si>
  <si>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</si>
  <si>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</si>
  <si>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</si>
  <si>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</si>
  <si>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</si>
  <si>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</si>
  <si>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</si>
  <si>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</si>
  <si>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</si>
  <si>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</si>
  <si>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</si>
  <si>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</si>
  <si>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</si>
  <si>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</si>
  <si>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</si>
  <si>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</si>
  <si>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</si>
  <si>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</si>
  <si>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</si>
  <si>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</si>
  <si>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</si>
  <si>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</si>
  <si>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</si>
  <si>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</si>
  <si>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</si>
  <si>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</si>
  <si>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</si>
  <si>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</si>
  <si>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</si>
  <si>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</si>
  <si>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</si>
  <si>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</si>
  <si>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</si>
  <si>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</si>
  <si>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</si>
  <si>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</si>
  <si>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</si>
  <si>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</si>
  <si>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</si>
  <si>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</si>
  <si>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</si>
  <si>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</si>
  <si>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</si>
  <si>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</si>
  <si>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</si>
  <si>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</si>
  <si>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</si>
  <si>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</si>
  <si>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</si>
  <si>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</si>
  <si>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</si>
  <si>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</si>
  <si>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</si>
  <si>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</si>
  <si>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</si>
  <si>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</si>
  <si>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</si>
  <si>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</si>
  <si>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</si>
  <si>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</si>
  <si>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</si>
  <si>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</si>
  <si>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</si>
  <si>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</si>
  <si>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</si>
  <si>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</si>
  <si>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</si>
  <si>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</si>
  <si>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</si>
  <si>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</si>
  <si>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</si>
  <si>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</si>
  <si>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</si>
  <si>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</si>
  <si>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</si>
  <si>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</si>
  <si>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</si>
  <si>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</si>
  <si>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</si>
  <si>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</si>
  <si>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</si>
  <si>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</si>
  <si>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</si>
  <si>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</si>
  <si>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</si>
  <si>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</si>
  <si>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</si>
  <si>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</si>
  <si>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</si>
  <si>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</si>
  <si>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</si>
  <si>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</si>
  <si>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</si>
  <si>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</si>
  <si>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</si>
  <si>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</si>
  <si>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</si>
  <si>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</si>
  <si>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</si>
  <si>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</si>
  <si>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</si>
  <si>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</si>
  <si>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</si>
  <si>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</si>
  <si>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</si>
  <si>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</si>
  <si>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</si>
  <si>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</si>
  <si>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</si>
  <si>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</si>
  <si>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</si>
  <si>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</si>
  <si>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</si>
  <si>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</si>
  <si>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</si>
  <si>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</si>
  <si>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</si>
  <si>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</si>
  <si>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</si>
  <si>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</si>
  <si>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</si>
  <si>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</si>
  <si>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</si>
  <si>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</si>
  <si>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</si>
  <si>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</si>
  <si>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</si>
  <si>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</si>
  <si>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</si>
  <si>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</si>
  <si>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</si>
  <si>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</si>
  <si>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</si>
  <si>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</si>
  <si>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</si>
  <si>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</si>
  <si>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</si>
  <si>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</si>
  <si>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</si>
  <si>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</si>
  <si>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</si>
  <si>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</si>
  <si>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</si>
  <si>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</si>
  <si>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</si>
  <si>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</si>
  <si>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</si>
  <si>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</si>
  <si>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</si>
  <si>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</si>
  <si>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</si>
  <si>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</si>
  <si>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</si>
  <si>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</si>
  <si>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</si>
  <si>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</si>
  <si>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</si>
  <si>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</si>
  <si>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</si>
  <si>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</si>
  <si>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</si>
  <si>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</si>
  <si>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</si>
  <si>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</si>
  <si>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</si>
  <si>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</si>
  <si>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</si>
  <si>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</si>
  <si>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</si>
  <si>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</si>
  <si>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</si>
  <si>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</si>
  <si>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</si>
  <si>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</si>
  <si>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</si>
  <si>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</si>
  <si>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</si>
  <si>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</si>
  <si>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</si>
  <si>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</si>
  <si>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</si>
  <si>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</si>
  <si>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</si>
  <si>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</si>
  <si>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</si>
  <si>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</si>
  <si>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</si>
  <si>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</si>
  <si>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</si>
  <si>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</si>
  <si>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</si>
  <si>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</si>
  <si>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</si>
  <si>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</si>
  <si>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</si>
  <si>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</si>
  <si>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</si>
  <si>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</si>
  <si>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</si>
  <si>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</si>
  <si>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</si>
  <si>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</si>
  <si>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</si>
  <si>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</si>
  <si>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</si>
  <si>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</si>
  <si>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</si>
  <si>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</si>
  <si>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</si>
  <si>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</si>
  <si>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</si>
  <si>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</si>
  <si>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</si>
  <si>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</si>
  <si>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</si>
  <si>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</si>
  <si>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</si>
  <si>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</si>
  <si>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</si>
  <si>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</si>
  <si>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</si>
  <si>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</si>
  <si>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</si>
  <si>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</si>
  <si>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</si>
  <si>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</si>
  <si>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</si>
  <si>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</si>
  <si>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</si>
  <si>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</si>
  <si>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</si>
  <si>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</si>
  <si>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</si>
  <si>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</si>
  <si>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</si>
  <si>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</si>
  <si>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</si>
  <si>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</si>
  <si>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</si>
  <si>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</si>
  <si>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</si>
  <si>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</si>
  <si>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</si>
  <si>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</si>
  <si>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</si>
  <si>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</si>
  <si>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</si>
  <si>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</si>
  <si>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</si>
  <si>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</si>
  <si>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</si>
  <si>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</si>
  <si>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</si>
  <si>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</si>
  <si>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</si>
  <si>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</si>
  <si>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</si>
  <si>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</si>
  <si>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</si>
  <si>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</si>
  <si>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</si>
  <si>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</si>
  <si>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</si>
  <si>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</si>
  <si>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</si>
  <si>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</si>
  <si>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</si>
  <si>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</si>
  <si>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</si>
  <si>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</si>
  <si>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</si>
  <si>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</si>
  <si>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</si>
  <si>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</si>
  <si>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</si>
  <si>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</si>
  <si>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</si>
  <si>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</si>
  <si>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</si>
  <si>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</si>
  <si>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</si>
  <si>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</si>
  <si>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</si>
  <si>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</si>
  <si>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</si>
  <si>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</si>
  <si>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</si>
  <si>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</si>
  <si>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</si>
  <si>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</si>
  <si>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</si>
  <si>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</si>
  <si>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</si>
  <si>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</si>
  <si>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</si>
  <si>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</si>
  <si>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</si>
  <si>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</si>
  <si>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</si>
  <si>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</si>
  <si>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</si>
  <si>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</si>
  <si>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</si>
  <si>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</si>
  <si>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</si>
  <si>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</si>
  <si>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</si>
  <si>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</si>
  <si>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</si>
  <si>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</si>
  <si>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</si>
  <si>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</si>
  <si>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</si>
  <si>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</si>
  <si>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</si>
  <si>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</si>
  <si>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</si>
  <si>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</si>
  <si>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</si>
  <si>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</si>
  <si>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</si>
  <si>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</si>
  <si>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</si>
  <si>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</si>
  <si>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</si>
  <si>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</si>
  <si>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</si>
  <si>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</si>
  <si>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</si>
  <si>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</si>
  <si>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</si>
  <si>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</si>
  <si>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</si>
  <si>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</si>
  <si>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</si>
  <si>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</si>
  <si>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</si>
  <si>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</si>
  <si>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</si>
  <si>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</si>
  <si>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</si>
  <si>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</si>
  <si>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</si>
  <si>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</si>
  <si>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</si>
  <si>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</si>
  <si>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</si>
  <si>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</si>
  <si>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</si>
  <si>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</si>
  <si>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</si>
  <si>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</si>
  <si>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</si>
  <si>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</si>
  <si>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</si>
  <si>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</si>
  <si>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</si>
  <si>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</si>
  <si>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</si>
  <si>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</si>
  <si>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</si>
  <si>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</si>
  <si>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</si>
  <si>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</si>
  <si>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</si>
  <si>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</si>
  <si>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</si>
  <si>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</si>
  <si>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</si>
  <si>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</si>
  <si>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</si>
  <si>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</si>
  <si>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</si>
  <si>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</si>
  <si>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</si>
  <si>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</si>
  <si>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</si>
  <si>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</si>
  <si>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</si>
  <si>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</si>
  <si>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</si>
  <si>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</si>
  <si>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</si>
  <si>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</si>
  <si>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</si>
  <si>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</si>
  <si>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</si>
  <si>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</si>
  <si>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</si>
  <si>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</si>
  <si>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</si>
  <si>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</si>
  <si>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</si>
  <si>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</si>
  <si>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</si>
  <si>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</si>
  <si>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</si>
  <si>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</si>
  <si>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</si>
  <si>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</si>
  <si>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</si>
  <si>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</si>
  <si>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</si>
  <si>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</si>
  <si>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</si>
  <si>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</si>
  <si>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</si>
  <si>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</si>
  <si>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</si>
  <si>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</si>
  <si>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</si>
  <si>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</si>
  <si>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</si>
  <si>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</si>
  <si>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</si>
  <si>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</si>
  <si>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</si>
  <si>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</si>
  <si>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</si>
  <si>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</si>
  <si>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</si>
  <si>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</si>
  <si>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</si>
  <si>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</si>
  <si>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</si>
  <si>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</si>
  <si>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</si>
  <si>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</si>
  <si>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</si>
  <si>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</si>
  <si>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</si>
  <si>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</si>
  <si>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</si>
  <si>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</si>
  <si>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</si>
  <si>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</si>
  <si>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</si>
  <si>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</si>
  <si>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</si>
  <si>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</si>
  <si>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</si>
  <si>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</si>
  <si>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</si>
  <si>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</si>
  <si>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</si>
  <si>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</si>
  <si>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</si>
  <si>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</si>
  <si>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</si>
  <si>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</si>
  <si>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</si>
  <si>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</si>
  <si>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</si>
  <si>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</si>
  <si>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</si>
  <si>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</si>
  <si>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</si>
  <si>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</si>
  <si>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</si>
  <si>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</si>
  <si>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</si>
  <si>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</si>
  <si>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</si>
  <si>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</si>
  <si>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</si>
  <si>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</si>
  <si>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</si>
  <si>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</si>
  <si>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</si>
  <si>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</si>
  <si>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</si>
  <si>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</si>
  <si>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</si>
  <si>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</si>
  <si>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</si>
  <si>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</si>
  <si>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</si>
  <si>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</si>
  <si>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</si>
  <si>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</si>
  <si>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</si>
  <si>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</si>
  <si>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</si>
  <si>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</si>
  <si>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</si>
  <si>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</si>
  <si>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</si>
  <si>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</si>
  <si>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</si>
  <si>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</si>
  <si>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</si>
  <si>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</si>
  <si>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</si>
  <si>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</si>
  <si>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</si>
  <si>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</si>
  <si>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</si>
  <si>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</si>
  <si>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</si>
  <si>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</si>
  <si>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</si>
  <si>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</si>
  <si>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</si>
  <si>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</si>
  <si>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</si>
  <si>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</si>
  <si>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</si>
  <si>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</si>
  <si>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</si>
  <si>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</si>
  <si>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</si>
  <si>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</si>
  <si>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</si>
  <si>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</si>
  <si>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</si>
  <si>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</si>
  <si>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</si>
  <si>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</si>
  <si>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</si>
  <si>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</si>
  <si>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</si>
  <si>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</si>
  <si>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</si>
  <si>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</si>
  <si>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</si>
  <si>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</si>
  <si>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</si>
  <si>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</si>
  <si>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</si>
  <si>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</si>
  <si>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</si>
  <si>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</si>
  <si>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</si>
  <si>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</si>
  <si>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</si>
  <si>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</si>
  <si>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</si>
  <si>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</si>
  <si>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</si>
  <si>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</si>
  <si>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</si>
  <si>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</si>
  <si>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</si>
  <si>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</si>
  <si>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</si>
  <si>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</si>
  <si>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</si>
  <si>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</si>
  <si>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</si>
  <si>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</si>
  <si>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</si>
  <si>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</si>
  <si>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</si>
  <si>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</si>
  <si>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</si>
  <si>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</si>
  <si>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</si>
  <si>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</si>
  <si>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</si>
  <si>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</si>
  <si>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</si>
  <si>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</si>
  <si>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</si>
  <si>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</si>
  <si>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</si>
  <si>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</si>
  <si>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</si>
  <si>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</si>
  <si>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</si>
  <si>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</si>
  <si>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</si>
  <si>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</si>
  <si>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</si>
  <si>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</si>
  <si>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</si>
  <si>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</si>
  <si>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</si>
  <si>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</si>
  <si>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</si>
  <si>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</si>
  <si>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</si>
  <si>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</si>
  <si>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</si>
  <si>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</si>
  <si>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</si>
  <si>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</si>
  <si>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</si>
  <si>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</si>
  <si>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</si>
  <si>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</si>
  <si>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</si>
  <si>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</si>
  <si>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</si>
  <si>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</si>
  <si>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</si>
  <si>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</si>
  <si>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</si>
  <si>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</si>
  <si>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</si>
  <si>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</si>
  <si>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</si>
  <si>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</si>
  <si>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</si>
  <si>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</si>
  <si>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</si>
  <si>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</si>
  <si>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</si>
  <si>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</si>
  <si>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</si>
  <si>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</si>
  <si>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</si>
  <si>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</si>
  <si>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</si>
  <si>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</si>
  <si>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</si>
  <si>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</si>
  <si>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</si>
  <si>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</si>
  <si>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</si>
  <si>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</si>
  <si>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</si>
  <si>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</si>
  <si>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</si>
  <si>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</si>
  <si>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</si>
  <si>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</si>
  <si>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</si>
  <si>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</si>
  <si>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</si>
  <si>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</si>
  <si>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</si>
  <si>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</si>
  <si>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</si>
  <si>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</si>
  <si>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</si>
  <si>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</si>
  <si>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</si>
  <si>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</si>
  <si>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</si>
  <si>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</si>
  <si>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</si>
  <si>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</si>
  <si>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</si>
  <si>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</si>
  <si>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</si>
  <si>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</si>
  <si>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</si>
  <si>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</si>
  <si>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</si>
  <si>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</si>
  <si>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</si>
  <si>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</si>
  <si>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</si>
  <si>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</si>
  <si>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</si>
  <si>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</si>
  <si>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</si>
  <si>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</si>
  <si>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</si>
  <si>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</si>
  <si>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</si>
  <si>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</si>
  <si>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</si>
  <si>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</si>
  <si>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</si>
  <si>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</si>
  <si>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</si>
  <si>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</si>
  <si>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</si>
  <si>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</si>
  <si>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</si>
  <si>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</si>
  <si>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</si>
  <si>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</si>
  <si>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</si>
  <si>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</si>
  <si>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</si>
  <si>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</si>
  <si>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</si>
  <si>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</si>
  <si>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</si>
  <si>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</si>
  <si>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</si>
  <si>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</si>
  <si>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</si>
  <si>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</si>
  <si>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</si>
  <si>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</si>
  <si>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</si>
  <si>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</si>
  <si>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</si>
  <si>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</si>
  <si>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</si>
  <si>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</si>
  <si>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</si>
  <si>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</si>
  <si>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</si>
  <si>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</si>
  <si>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</si>
  <si>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</si>
  <si>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</si>
  <si>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</si>
  <si>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</si>
  <si>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</si>
  <si>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</si>
  <si>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</si>
  <si>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</si>
  <si>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</si>
  <si>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</si>
  <si>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</si>
  <si>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</si>
  <si>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</si>
  <si>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</si>
  <si>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</si>
  <si>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</si>
  <si>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</si>
  <si>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</si>
  <si>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</si>
  <si>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</si>
  <si>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</si>
  <si>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</si>
  <si>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</si>
  <si>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</si>
  <si>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</si>
  <si>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</si>
  <si>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</si>
  <si>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</si>
  <si>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</si>
  <si>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</si>
  <si>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</si>
  <si>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</si>
  <si>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</si>
  <si>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</si>
  <si>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</si>
  <si>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</si>
  <si>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</si>
  <si>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</si>
  <si>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</si>
  <si>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</si>
  <si>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</si>
  <si>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</si>
  <si>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</si>
  <si>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</si>
  <si>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</si>
  <si>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</si>
  <si>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</si>
  <si>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</si>
  <si>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</si>
  <si>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</si>
  <si>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</si>
  <si>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</si>
  <si>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</si>
  <si>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</si>
  <si>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</si>
  <si>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</si>
  <si>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</si>
  <si>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</si>
  <si>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</si>
  <si>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</si>
  <si>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</si>
  <si>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</si>
  <si>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</si>
  <si>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</si>
  <si>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</si>
  <si>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</si>
  <si>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</si>
  <si>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</si>
  <si>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</si>
  <si>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</si>
  <si>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</si>
  <si>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</si>
  <si>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</si>
  <si>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</si>
  <si>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</si>
  <si>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</si>
  <si>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</si>
  <si>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</si>
  <si>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</si>
  <si>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</si>
  <si>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</si>
  <si>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</si>
  <si>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</si>
  <si>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</si>
  <si>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</si>
  <si>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</si>
  <si>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</si>
  <si>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</si>
  <si>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</si>
  <si>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</si>
  <si>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</si>
  <si>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</si>
  <si>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</si>
  <si>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</si>
  <si>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</si>
  <si>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</si>
  <si>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</si>
  <si>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</si>
  <si>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</si>
  <si>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</si>
  <si>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</si>
  <si>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</si>
  <si>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</si>
  <si>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</si>
  <si>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</si>
  <si>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</si>
  <si>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</si>
  <si>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</si>
  <si>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</si>
  <si>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</si>
  <si>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</si>
  <si>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</si>
  <si>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</si>
  <si>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</si>
  <si>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</si>
  <si>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</si>
  <si>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</si>
  <si>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</si>
  <si>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</si>
  <si>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</si>
  <si>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</si>
  <si>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</si>
  <si>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</si>
  <si>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</si>
  <si>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</si>
  <si>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</si>
  <si>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</si>
  <si>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</si>
  <si>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</si>
  <si>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</si>
  <si>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</si>
  <si>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</si>
  <si>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</si>
  <si>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</si>
  <si>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</si>
  <si>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</si>
  <si>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</si>
  <si>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</si>
  <si>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</si>
  <si>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</si>
  <si>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</si>
  <si>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</si>
  <si>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</si>
  <si>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</si>
  <si>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</si>
  <si>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</si>
  <si>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</si>
  <si>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</si>
  <si>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</si>
  <si>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</si>
  <si>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</si>
  <si>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</si>
  <si>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</si>
  <si>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</si>
  <si>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</si>
  <si>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</si>
  <si>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</si>
  <si>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</si>
  <si>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</si>
  <si>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</si>
  <si>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</si>
  <si>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</si>
  <si>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</si>
  <si>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</si>
  <si>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</si>
  <si>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</si>
  <si>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</si>
  <si>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</si>
  <si>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</si>
  <si>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</si>
  <si>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</si>
  <si>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</si>
  <si>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</si>
  <si>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</si>
  <si>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</si>
  <si>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</si>
  <si>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</si>
  <si>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</si>
  <si>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</si>
  <si>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</si>
  <si>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</si>
  <si>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</si>
  <si>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</si>
  <si>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</si>
  <si>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</si>
  <si>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</si>
  <si>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</si>
  <si>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</si>
  <si>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</si>
  <si>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</si>
  <si>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</si>
  <si>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</si>
  <si>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</si>
  <si>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</si>
  <si>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</si>
  <si>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</si>
  <si>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</si>
  <si>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</si>
  <si>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</si>
  <si>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</si>
  <si>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</si>
  <si>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</si>
  <si>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</si>
  <si>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</si>
  <si>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</si>
  <si>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</si>
  <si>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</si>
  <si>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</si>
  <si>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</si>
  <si>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</si>
  <si>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</si>
  <si>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</si>
  <si>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</si>
  <si>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</si>
  <si>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</si>
  <si>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</si>
  <si>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</si>
  <si>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</si>
  <si>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</si>
  <si>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</si>
  <si>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</si>
  <si>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</si>
  <si>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</si>
  <si>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</si>
  <si>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</si>
  <si>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</si>
  <si>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</si>
  <si>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</si>
  <si>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</si>
  <si>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</si>
  <si>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</si>
  <si>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</si>
  <si>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</si>
  <si>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</si>
  <si>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</si>
  <si>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</si>
  <si>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</si>
  <si>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</si>
  <si>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</si>
  <si>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</si>
  <si>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</si>
  <si>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</si>
  <si>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</si>
  <si>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</si>
  <si>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</si>
  <si>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</si>
  <si>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</si>
  <si>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</si>
  <si>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</si>
  <si>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</si>
  <si>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</si>
  <si>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</si>
  <si>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</si>
  <si>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</si>
  <si>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</si>
  <si>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</si>
  <si>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</si>
  <si>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</si>
  <si>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</si>
  <si>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</si>
  <si>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</si>
  <si>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</si>
  <si>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</si>
  <si>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</si>
  <si>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</si>
  <si>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</si>
  <si>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</si>
  <si>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</si>
  <si>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</si>
  <si>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</si>
  <si>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</si>
  <si>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</si>
  <si>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</si>
  <si>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</si>
  <si>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</si>
  <si>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</si>
  <si>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</si>
  <si>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</si>
  <si>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</si>
  <si>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</si>
  <si>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</si>
  <si>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</si>
  <si>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</si>
  <si>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</si>
  <si>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</si>
  <si>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</si>
  <si>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</si>
  <si>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</si>
  <si>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</si>
  <si>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</si>
  <si>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</si>
  <si>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</si>
  <si>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</si>
  <si>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</si>
  <si>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</si>
  <si>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</si>
  <si>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</si>
  <si>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</si>
  <si>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</si>
  <si>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</si>
  <si>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</si>
  <si>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</si>
  <si>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</si>
  <si>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</si>
  <si>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</si>
  <si>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</si>
  <si>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</si>
  <si>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</si>
  <si>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</si>
  <si>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</si>
  <si>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</si>
  <si>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</si>
  <si>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</si>
  <si>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</si>
  <si>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</si>
  <si>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</si>
  <si>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</si>
  <si>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</si>
  <si>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</si>
  <si>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</si>
  <si>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</si>
  <si>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</si>
  <si>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</si>
  <si>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</si>
  <si>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</si>
  <si>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</si>
  <si>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</si>
  <si>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</si>
  <si>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</si>
  <si>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</si>
  <si>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</si>
  <si>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</si>
  <si>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</si>
  <si>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</si>
  <si>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</si>
  <si>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</si>
  <si>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</si>
  <si>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</si>
  <si>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</si>
  <si>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</si>
  <si>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</si>
  <si>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</si>
  <si>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</si>
  <si>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</si>
  <si>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</si>
  <si>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</si>
  <si>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</si>
  <si>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</si>
  <si>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</si>
  <si>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</si>
  <si>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</si>
  <si>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</si>
  <si>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</si>
  <si>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</si>
  <si>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</si>
  <si>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</si>
  <si>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VASA 544</t>
  </si>
  <si>
    <t>SE0011166818</t>
  </si>
  <si>
    <t xml:space="preserve">5493007LNZSEWN5KTV42 </t>
  </si>
  <si>
    <t>VASAKRONAN/0.185 MTN 20200923</t>
  </si>
  <si>
    <t>DTFUFR</t>
  </si>
  <si>
    <t>MTN Loan 544</t>
  </si>
  <si>
    <t>VASA_544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</si>
</sst>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2546</v>
      </c>
      <c r="C1" s="309"/>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39" activePane="bottomRight" state="frozen"/>
      <selection pane="topRight" activeCell="C1" sqref="C1"/>
      <selection pane="bottomLeft" activeCell="A2" sqref="A2"/>
      <selection pane="bottomRight" activeCell="G162" sqref="G16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2"/>
  <sheetViews>
    <sheetView zoomScale="70" zoomScaleNormal="70" workbookViewId="0">
      <pane xSplit="1" ySplit="1" topLeftCell="Z32" activePane="bottomRight" state="frozen"/>
      <selection pane="topRight" activeCell="B1" sqref="B1"/>
      <selection pane="bottomLeft" activeCell="A2" sqref="A2"/>
      <selection pane="bottomRight" activeCell="AC61" sqref="AC6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29" t="s">
        <v>1614</v>
      </c>
      <c r="AD255" s="230" t="s">
        <v>1615</v>
      </c>
    </row>
    <row r="256" spans="29:30">
      <c r="AC256" s="229" t="s">
        <v>1290</v>
      </c>
      <c r="AD256" s="230" t="s">
        <v>1291</v>
      </c>
    </row>
    <row r="257" spans="29:30">
      <c r="AC257" s="229" t="s">
        <v>1803</v>
      </c>
      <c r="AD257" s="230" t="s">
        <v>1804</v>
      </c>
    </row>
    <row r="258" spans="29:30">
      <c r="AC258" s="229" t="s">
        <v>522</v>
      </c>
      <c r="AD258" s="230" t="s">
        <v>523</v>
      </c>
    </row>
    <row r="259" spans="29:30">
      <c r="AC259" s="229" t="s">
        <v>524</v>
      </c>
      <c r="AD259" s="230" t="s">
        <v>525</v>
      </c>
    </row>
    <row r="260" spans="29:30">
      <c r="AC260" s="229" t="s">
        <v>800</v>
      </c>
      <c r="AD260" s="230" t="s">
        <v>801</v>
      </c>
    </row>
    <row r="261" spans="29:30">
      <c r="AC261" s="229" t="s">
        <v>1302</v>
      </c>
      <c r="AD261" s="230" t="s">
        <v>1303</v>
      </c>
    </row>
    <row r="262" spans="29:30">
      <c r="AC262" s="229" t="s">
        <v>1258</v>
      </c>
      <c r="AD262" s="230" t="s">
        <v>1259</v>
      </c>
    </row>
    <row r="263" spans="29:30">
      <c r="AC263" s="229" t="s">
        <v>2065</v>
      </c>
      <c r="AD263" s="230" t="s">
        <v>2066</v>
      </c>
    </row>
    <row r="264" spans="29:30">
      <c r="AC264" s="229" t="s">
        <v>1317</v>
      </c>
      <c r="AD264" s="230" t="s">
        <v>1318</v>
      </c>
    </row>
    <row r="265" spans="29:30">
      <c r="AC265" s="229" t="s">
        <v>526</v>
      </c>
      <c r="AD265" s="230" t="s">
        <v>570</v>
      </c>
    </row>
    <row r="266" spans="29:30">
      <c r="AC266" s="229" t="s">
        <v>1427</v>
      </c>
      <c r="AD266" s="230" t="s">
        <v>1428</v>
      </c>
    </row>
    <row r="267" spans="29:30">
      <c r="AC267" s="229" t="s">
        <v>527</v>
      </c>
      <c r="AD267" s="230" t="s">
        <v>528</v>
      </c>
    </row>
    <row r="268" spans="29:30">
      <c r="AC268" s="229" t="s">
        <v>1508</v>
      </c>
      <c r="AD268" s="230" t="s">
        <v>1509</v>
      </c>
    </row>
    <row r="269" spans="29:30">
      <c r="AC269" s="229" t="s">
        <v>571</v>
      </c>
      <c r="AD269" s="230" t="s">
        <v>529</v>
      </c>
    </row>
    <row r="270" spans="29:30">
      <c r="AC270" s="229" t="s">
        <v>530</v>
      </c>
      <c r="AD270" s="230" t="s">
        <v>531</v>
      </c>
    </row>
    <row r="271" spans="29:30">
      <c r="AC271" s="229" t="s">
        <v>1024</v>
      </c>
      <c r="AD271" s="230" t="s">
        <v>1025</v>
      </c>
    </row>
    <row r="272" spans="29:30">
      <c r="AC272" s="229" t="s">
        <v>532</v>
      </c>
      <c r="AD272" s="230" t="s">
        <v>572</v>
      </c>
    </row>
    <row r="273" spans="29:30">
      <c r="AC273" s="229" t="s">
        <v>1394</v>
      </c>
      <c r="AD273" s="230" t="s">
        <v>1395</v>
      </c>
    </row>
    <row r="274" spans="29:30">
      <c r="AC274" s="229" t="s">
        <v>1165</v>
      </c>
      <c r="AD274" s="230" t="s">
        <v>1166</v>
      </c>
    </row>
    <row r="275" spans="29:30">
      <c r="AC275" s="260" t="s">
        <v>1775</v>
      </c>
      <c r="AD275" s="260" t="s">
        <v>1776</v>
      </c>
    </row>
    <row r="276" spans="29:30">
      <c r="AC276" s="229" t="s">
        <v>1995</v>
      </c>
      <c r="AD276" s="230" t="s">
        <v>1996</v>
      </c>
    </row>
    <row r="277" spans="29:30">
      <c r="AC277" s="229" t="s">
        <v>533</v>
      </c>
      <c r="AD277" s="230" t="s">
        <v>534</v>
      </c>
    </row>
    <row r="278" spans="29:30">
      <c r="AC278" s="229" t="s">
        <v>586</v>
      </c>
      <c r="AD278" s="230" t="s">
        <v>587</v>
      </c>
    </row>
    <row r="279" spans="29:30">
      <c r="AC279" s="229" t="s">
        <v>1378</v>
      </c>
      <c r="AD279" s="230" t="s">
        <v>1379</v>
      </c>
    </row>
    <row r="280" spans="29:30">
      <c r="AC280" s="229" t="s">
        <v>573</v>
      </c>
      <c r="AD280" s="230" t="s">
        <v>574</v>
      </c>
    </row>
    <row r="281" spans="29:30">
      <c r="AC281" s="229" t="s">
        <v>1747</v>
      </c>
      <c r="AD281" s="230" t="s">
        <v>1748</v>
      </c>
    </row>
    <row r="282" spans="29:30">
      <c r="AC282" s="229" t="s">
        <v>535</v>
      </c>
      <c r="AD282" s="230" t="s">
        <v>536</v>
      </c>
    </row>
    <row r="283" spans="29:30">
      <c r="AC283" s="229" t="s">
        <v>1983</v>
      </c>
      <c r="AD283" s="230" t="s">
        <v>1984</v>
      </c>
    </row>
    <row r="284" spans="29:30">
      <c r="AC284" s="229" t="s">
        <v>1167</v>
      </c>
      <c r="AD284" s="230" t="s">
        <v>1168</v>
      </c>
    </row>
    <row r="285" spans="29:30">
      <c r="AC285" s="229" t="s">
        <v>202</v>
      </c>
      <c r="AD285" s="230" t="s">
        <v>25</v>
      </c>
    </row>
    <row r="286" spans="29:30">
      <c r="AC286" s="229" t="s">
        <v>537</v>
      </c>
      <c r="AD286" s="230" t="s">
        <v>538</v>
      </c>
    </row>
    <row r="287" spans="29:30">
      <c r="AC287" s="229" t="s">
        <v>539</v>
      </c>
      <c r="AD287" s="230" t="s">
        <v>575</v>
      </c>
    </row>
    <row r="288" spans="29:30">
      <c r="AC288" s="229" t="s">
        <v>540</v>
      </c>
      <c r="AD288" s="230" t="s">
        <v>576</v>
      </c>
    </row>
    <row r="289" spans="29:30">
      <c r="AC289" s="229" t="s">
        <v>1161</v>
      </c>
      <c r="AD289" s="230" t="s">
        <v>2472</v>
      </c>
    </row>
    <row r="290" spans="29:30">
      <c r="AC290" s="229" t="s">
        <v>541</v>
      </c>
      <c r="AD290" s="229" t="s">
        <v>577</v>
      </c>
    </row>
    <row r="291" spans="29:30">
      <c r="AC291" s="229" t="s">
        <v>1751</v>
      </c>
      <c r="AD291" s="229" t="s">
        <v>1752</v>
      </c>
    </row>
    <row r="292" spans="29:30">
      <c r="AC292" s="229" t="s">
        <v>442</v>
      </c>
      <c r="AD292" s="229" t="s">
        <v>21</v>
      </c>
    </row>
    <row r="293" spans="29:30">
      <c r="AC293" s="229" t="s">
        <v>542</v>
      </c>
      <c r="AD293" s="230" t="s">
        <v>578</v>
      </c>
    </row>
    <row r="294" spans="29:30">
      <c r="AC294" s="229" t="s">
        <v>1764</v>
      </c>
      <c r="AD294" s="230" t="s">
        <v>1763</v>
      </c>
    </row>
    <row r="295" spans="29:30">
      <c r="AC295" s="229" t="s">
        <v>543</v>
      </c>
      <c r="AD295" s="230" t="s">
        <v>544</v>
      </c>
    </row>
    <row r="296" spans="29:30">
      <c r="AC296" s="229" t="s">
        <v>1950</v>
      </c>
      <c r="AD296" s="230" t="s">
        <v>1375</v>
      </c>
    </row>
    <row r="297" spans="29:30">
      <c r="AC297" s="229" t="s">
        <v>1518</v>
      </c>
      <c r="AD297" s="230" t="s">
        <v>1519</v>
      </c>
    </row>
    <row r="298" spans="29:30">
      <c r="AC298" s="229" t="s">
        <v>1351</v>
      </c>
      <c r="AD298" s="230" t="s">
        <v>1352</v>
      </c>
    </row>
    <row r="299" spans="29:30">
      <c r="AC299" s="229" t="s">
        <v>1722</v>
      </c>
      <c r="AD299" s="230" t="s">
        <v>1723</v>
      </c>
    </row>
    <row r="300" spans="29:30">
      <c r="AC300" s="229" t="s">
        <v>210</v>
      </c>
      <c r="AD300" s="230" t="s">
        <v>1174</v>
      </c>
    </row>
    <row r="301" spans="29:30">
      <c r="AC301" s="229" t="s">
        <v>453</v>
      </c>
      <c r="AD301" s="230" t="s">
        <v>300</v>
      </c>
    </row>
    <row r="302" spans="29:30">
      <c r="AC302" s="229" t="s">
        <v>452</v>
      </c>
      <c r="AD302" s="230" t="s">
        <v>259</v>
      </c>
    </row>
    <row r="303" spans="29:30">
      <c r="AC303" s="229" t="s">
        <v>1779</v>
      </c>
      <c r="AD303" s="230" t="s">
        <v>1780</v>
      </c>
    </row>
    <row r="304" spans="29:30">
      <c r="AC304" s="229" t="s">
        <v>1083</v>
      </c>
      <c r="AD304" s="230" t="s">
        <v>1084</v>
      </c>
    </row>
    <row r="305" spans="29:30">
      <c r="AC305" s="229" t="s">
        <v>1268</v>
      </c>
      <c r="AD305" s="230" t="s">
        <v>1269</v>
      </c>
    </row>
    <row r="306" spans="29:30">
      <c r="AC306" s="229" t="s">
        <v>1412</v>
      </c>
      <c r="AD306" s="230" t="s">
        <v>1413</v>
      </c>
    </row>
    <row r="307" spans="29:30">
      <c r="AC307" s="229" t="s">
        <v>545</v>
      </c>
      <c r="AD307" s="230" t="s">
        <v>546</v>
      </c>
    </row>
    <row r="308" spans="29:30">
      <c r="AC308" s="229" t="s">
        <v>1537</v>
      </c>
      <c r="AD308" s="230" t="s">
        <v>1538</v>
      </c>
    </row>
    <row r="309" spans="29:30">
      <c r="AC309" s="229" t="s">
        <v>1951</v>
      </c>
      <c r="AD309" s="230" t="s">
        <v>1952</v>
      </c>
    </row>
    <row r="310" spans="29:30">
      <c r="AC310" s="229" t="s">
        <v>1118</v>
      </c>
      <c r="AD310" s="230" t="s">
        <v>1117</v>
      </c>
    </row>
    <row r="311" spans="29:30">
      <c r="AC311" s="229" t="s">
        <v>1524</v>
      </c>
      <c r="AD311" s="230" t="s">
        <v>1525</v>
      </c>
    </row>
    <row r="312" spans="29:30">
      <c r="AC312" s="229" t="s">
        <v>547</v>
      </c>
      <c r="AD312" s="230" t="s">
        <v>548</v>
      </c>
    </row>
    <row r="313" spans="29:30">
      <c r="AC313" s="229" t="s">
        <v>441</v>
      </c>
      <c r="AD313" s="230" t="s">
        <v>293</v>
      </c>
    </row>
    <row r="314" spans="29:30">
      <c r="AC314" s="229" t="s">
        <v>440</v>
      </c>
      <c r="AD314" s="230" t="s">
        <v>26</v>
      </c>
    </row>
    <row r="315" spans="29:30">
      <c r="AC315" s="229" t="s">
        <v>549</v>
      </c>
      <c r="AD315" s="230" t="s">
        <v>550</v>
      </c>
    </row>
    <row r="316" spans="29:30">
      <c r="AC316" s="229" t="s">
        <v>1169</v>
      </c>
      <c r="AD316" s="230" t="s">
        <v>1170</v>
      </c>
    </row>
    <row r="317" spans="29:30">
      <c r="AC317" s="229" t="s">
        <v>1363</v>
      </c>
      <c r="AD317" s="230" t="s">
        <v>1364</v>
      </c>
    </row>
    <row r="318" spans="29:30">
      <c r="AC318" s="229" t="s">
        <v>1202</v>
      </c>
      <c r="AD318" s="230" t="s">
        <v>1205</v>
      </c>
    </row>
    <row r="319" spans="29:30">
      <c r="AC319" s="229" t="s">
        <v>1573</v>
      </c>
      <c r="AD319" s="230" t="s">
        <v>1574</v>
      </c>
    </row>
    <row r="320" spans="29:30">
      <c r="AC320" s="229" t="s">
        <v>1520</v>
      </c>
      <c r="AD320" s="230" t="s">
        <v>1521</v>
      </c>
    </row>
    <row r="321" spans="29:30">
      <c r="AC321" s="229" t="s">
        <v>1346</v>
      </c>
      <c r="AD321" s="230" t="s">
        <v>1347</v>
      </c>
    </row>
    <row r="322" spans="29:30">
      <c r="AC322" s="229" t="s">
        <v>1326</v>
      </c>
      <c r="AD322" s="230" t="s">
        <v>1327</v>
      </c>
    </row>
    <row r="323" spans="29:30">
      <c r="AC323" s="229" t="s">
        <v>1565</v>
      </c>
      <c r="AD323" s="230" t="s">
        <v>1566</v>
      </c>
    </row>
    <row r="324" spans="29:30">
      <c r="AC324" s="229" t="s">
        <v>551</v>
      </c>
      <c r="AD324" s="230" t="s">
        <v>370</v>
      </c>
    </row>
    <row r="325" spans="29:30">
      <c r="AC325" s="229" t="s">
        <v>1745</v>
      </c>
      <c r="AD325" s="230" t="s">
        <v>1746</v>
      </c>
    </row>
    <row r="326" spans="29:30">
      <c r="AC326" s="229" t="s">
        <v>1217</v>
      </c>
      <c r="AD326" s="230" t="s">
        <v>1218</v>
      </c>
    </row>
    <row r="327" spans="29:30">
      <c r="AC327" s="229" t="s">
        <v>1439</v>
      </c>
      <c r="AD327" s="230" t="s">
        <v>1440</v>
      </c>
    </row>
    <row r="328" spans="29:30">
      <c r="AC328" s="229" t="s">
        <v>2539</v>
      </c>
      <c r="AD328" s="230" t="s">
        <v>2540</v>
      </c>
    </row>
    <row r="329" spans="29:30">
      <c r="AC329" s="229" t="s">
        <v>555</v>
      </c>
      <c r="AD329" s="230" t="s">
        <v>371</v>
      </c>
    </row>
    <row r="330" spans="29:30">
      <c r="AC330" s="229" t="s">
        <v>1777</v>
      </c>
      <c r="AD330" s="230" t="s">
        <v>1778</v>
      </c>
    </row>
    <row r="331" spans="29:30">
      <c r="AC331" s="229" t="s">
        <v>1806</v>
      </c>
      <c r="AD331" s="230" t="s">
        <v>1807</v>
      </c>
    </row>
    <row r="332" spans="29:30">
      <c r="AC332" s="229" t="s">
        <v>552</v>
      </c>
      <c r="AD332" s="230" t="s">
        <v>579</v>
      </c>
    </row>
    <row r="333" spans="29:30">
      <c r="AC333" s="229" t="s">
        <v>1724</v>
      </c>
      <c r="AD333" s="230" t="s">
        <v>1725</v>
      </c>
    </row>
    <row r="334" spans="29:30">
      <c r="AC334" s="229" t="s">
        <v>1527</v>
      </c>
      <c r="AD334" s="230" t="s">
        <v>1528</v>
      </c>
    </row>
    <row r="335" spans="29:30">
      <c r="AC335" s="229" t="s">
        <v>454</v>
      </c>
      <c r="AD335" s="230" t="s">
        <v>289</v>
      </c>
    </row>
    <row r="336" spans="29:30">
      <c r="AC336" s="229" t="s">
        <v>1171</v>
      </c>
      <c r="AD336" s="230" t="s">
        <v>1172</v>
      </c>
    </row>
    <row r="337" spans="29:30">
      <c r="AC337" s="229" t="s">
        <v>553</v>
      </c>
      <c r="AD337" s="230" t="s">
        <v>554</v>
      </c>
    </row>
    <row r="338" spans="29:30">
      <c r="AC338" s="229" t="s">
        <v>1203</v>
      </c>
      <c r="AD338" s="230" t="s">
        <v>1204</v>
      </c>
    </row>
    <row r="339" spans="29:30">
      <c r="AC339" s="229" t="s">
        <v>553</v>
      </c>
      <c r="AD339" s="230" t="s">
        <v>554</v>
      </c>
    </row>
    <row r="340" spans="29:30">
      <c r="AC340" s="229" t="s">
        <v>1203</v>
      </c>
      <c r="AD340" s="230" t="s">
        <v>1204</v>
      </c>
    </row>
    <row r="341" spans="29:30">
      <c r="AC341" s="229" t="s">
        <v>1541</v>
      </c>
      <c r="AD341" s="230" t="s">
        <v>1542</v>
      </c>
    </row>
    <row r="342" spans="29:30">
      <c r="AC342" s="229" t="s">
        <v>1332</v>
      </c>
      <c r="AD342"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0" t="s">
        <v>2521</v>
      </c>
      <c r="B5" s="300"/>
      <c r="C5" s="300"/>
      <c r="D5" s="266" t="s">
        <v>2522</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1" sqref="C2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551</v>
      </c>
      <c r="D2" s="64" t="s">
        <v>787</v>
      </c>
      <c r="E2" s="65" t="s">
        <v>34</v>
      </c>
      <c r="F2" s="64" t="s">
        <v>327</v>
      </c>
      <c r="G2" s="4">
        <v>43213</v>
      </c>
      <c r="H2" s="64" t="s">
        <v>2614</v>
      </c>
      <c r="I2" s="95" t="str">
        <f>IF(C2="-","",VLOOKUP(C2,CouponBondIssuersTable,2,0))</f>
        <v>VASA</v>
      </c>
      <c r="J2" s="95" t="str">
        <f>IF(D2="-","",IFERROR(VLOOKUP(D2,CouponLeadManagersTable,2,0),""))</f>
        <v>DNM</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2612</v>
      </c>
      <c r="B7" s="83" t="s">
        <v>2617</v>
      </c>
      <c r="C7" s="64">
        <v>544</v>
      </c>
      <c r="D7" s="55" t="s">
        <v>2613</v>
      </c>
      <c r="E7" s="64" t="s">
        <v>2615</v>
      </c>
      <c r="F7" s="64" t="s">
        <v>2616</v>
      </c>
      <c r="G7" s="65">
        <v>1000000</v>
      </c>
      <c r="H7" s="64" t="s">
        <v>34</v>
      </c>
      <c r="I7" s="64" t="s">
        <v>335</v>
      </c>
      <c r="J7" s="64"/>
      <c r="K7" s="84">
        <v>0.185</v>
      </c>
      <c r="L7" s="64">
        <v>1</v>
      </c>
      <c r="M7" s="4">
        <v>43366</v>
      </c>
      <c r="N7" s="4">
        <v>44097</v>
      </c>
      <c r="O7" s="4" t="s">
        <v>1088</v>
      </c>
      <c r="P7" s="51" t="s">
        <v>404</v>
      </c>
      <c r="Q7" s="65">
        <v>500000000</v>
      </c>
      <c r="R7" s="4">
        <v>43213</v>
      </c>
      <c r="S7" s="4">
        <f>IF(R7&lt;&gt;"",R7,"")</f>
        <v>43213</v>
      </c>
      <c r="T7" s="4">
        <v>44097</v>
      </c>
      <c r="U7" s="4">
        <v>44089</v>
      </c>
      <c r="V7" s="85" t="s">
        <v>2618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2018-04-20T09:04:24Z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