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601" activeTab="7"/>
  </bookViews>
  <sheets>
    <sheet name="Titull" sheetId="1" r:id="rId1"/>
    <sheet name="vad zin" sheetId="2" r:id="rId2"/>
    <sheet name="paz vad zin" sheetId="3" r:id="rId3"/>
    <sheet name="bilance" sheetId="4" r:id="rId4"/>
    <sheet name="PZ" sheetId="5" r:id="rId5"/>
    <sheet name="Naud pl" sheetId="6" r:id="rId6"/>
    <sheet name="pasu kap" sheetId="7" r:id="rId7"/>
    <sheet name="Pielik" sheetId="8" r:id="rId8"/>
  </sheets>
  <definedNames/>
  <calcPr fullCalcOnLoad="1"/>
</workbook>
</file>

<file path=xl/sharedStrings.xml><?xml version="1.0" encoding="utf-8"?>
<sst xmlns="http://schemas.openxmlformats.org/spreadsheetml/2006/main" count="362" uniqueCount="300">
  <si>
    <t xml:space="preserve">A/S Valmieras stikla šķiedra </t>
  </si>
  <si>
    <t>FINANŠU PĀRSKATS</t>
  </si>
  <si>
    <t>NEAUDITĒTS</t>
  </si>
  <si>
    <t>NOSAUKUMS</t>
  </si>
  <si>
    <t>Valmieras stikla šķiedra</t>
  </si>
  <si>
    <t>JURIDISKAIS STATUSS</t>
  </si>
  <si>
    <t>Akciju sabiedrība</t>
  </si>
  <si>
    <t>REĢISTRĀCIJAS NUMURS, VIETA UN DATUMS</t>
  </si>
  <si>
    <t>Nr. 40003031676</t>
  </si>
  <si>
    <t>Rīga, 1991. gada 30. septembris</t>
  </si>
  <si>
    <t>DARBĪBAS VEIDS</t>
  </si>
  <si>
    <t>Stikla šķiedras produktu ražošana</t>
  </si>
  <si>
    <t>ADRESE</t>
  </si>
  <si>
    <t>Cempu iela 13,</t>
  </si>
  <si>
    <t>Valmiera, LV- 4201,</t>
  </si>
  <si>
    <t>Latvija</t>
  </si>
  <si>
    <t>VALDES SASTĀVS</t>
  </si>
  <si>
    <t>Valdes priekšsēdētājs:</t>
  </si>
  <si>
    <t xml:space="preserve">Andris Oskars Brutāns, prezidents </t>
  </si>
  <si>
    <t>Valdes locekļi:</t>
  </si>
  <si>
    <t xml:space="preserve">Andre Heinz Schwiontek, viceprezidents </t>
  </si>
  <si>
    <t>Wilfried Queißer</t>
  </si>
  <si>
    <t xml:space="preserve">Karl Heinz Will </t>
  </si>
  <si>
    <t>Armin  Zieschank</t>
  </si>
  <si>
    <t xml:space="preserve">Friedhelm Schwender </t>
  </si>
  <si>
    <t>PADOMES SASTĀVS</t>
  </si>
  <si>
    <t>Padomes priekšsēdētājs:</t>
  </si>
  <si>
    <t>Jürgen Preiss-Daimler</t>
  </si>
  <si>
    <t>Padomes locekļi:</t>
  </si>
  <si>
    <t>Franl Behrends</t>
  </si>
  <si>
    <t xml:space="preserve">Hans Peter Cordts </t>
  </si>
  <si>
    <t>Guntis Strazds</t>
  </si>
  <si>
    <t>Aivars Lošmanis</t>
  </si>
  <si>
    <t>PĀRSKATA  PERIODS</t>
  </si>
  <si>
    <t>Satura rādītājs</t>
  </si>
  <si>
    <t>Vadības ziņojums</t>
  </si>
  <si>
    <t>4</t>
  </si>
  <si>
    <t>Paziņjums par  vadības atbildību</t>
  </si>
  <si>
    <t>6-7</t>
  </si>
  <si>
    <t>Peļņas vai zaudējumu aprēķins</t>
  </si>
  <si>
    <t>Naudas plūsmas pārskats</t>
  </si>
  <si>
    <t>Pašu kapitāla izmaiņu pārskats</t>
  </si>
  <si>
    <t>Pielikums</t>
  </si>
  <si>
    <t>11-12</t>
  </si>
  <si>
    <t>Dainis  Šēnbergs</t>
  </si>
  <si>
    <t>Vadības  ziņojums</t>
  </si>
  <si>
    <t xml:space="preserve">  AS " Valmieras stikla šķiedra" darbības galvenais virziens ir stikla šķiedras un tās izstrādājumu ražošana un realizācija</t>
  </si>
  <si>
    <t>produkcijas.</t>
  </si>
  <si>
    <t xml:space="preserve">  AS " Valmieras stikla šķiedra" kopš 2000 gada strādā ar DIN EN ISO 9001:2000 uzņēmuma  kvalitātes</t>
  </si>
  <si>
    <t>vadības sistēmas  sertifikātu , kuru  izsniedzis  un  ik 3 gadus pārsertificē Vācijas  Kvalitātes vadības  sistēmu</t>
  </si>
  <si>
    <t>Apgrozījums</t>
  </si>
  <si>
    <t>Tīrā  peļņa</t>
  </si>
  <si>
    <t>tūkst.LVL</t>
  </si>
  <si>
    <t>grāmatvedības  politika.</t>
  </si>
  <si>
    <t>AS   VALMIERAS STIKLA ŠĶIEDRA</t>
  </si>
  <si>
    <t>PAZIŅOJUMS PAR VADĪBAS ATBILDĪBU</t>
  </si>
  <si>
    <t xml:space="preserve">AS" Valmieras stikla šķiedra"(turpmāk tekstā-Sabiedrība) </t>
  </si>
  <si>
    <t xml:space="preserve"> vadība ir atbildīga par Sabiedrības finanšu pārskata sagatavošanu.</t>
  </si>
  <si>
    <t>Finanšu pārskati ir sagatavoti, balstoties uz attaisnojuma dokumentiem, un sniedz patiesu priekšstatu par Sabiedrības finansiālo</t>
  </si>
  <si>
    <t>grāmatvedības metodes , kas konsekventi pielietotas ,un vadība sniegusi pamatotus un piesardzīgus slēdzienus un vērtējumus.</t>
  </si>
  <si>
    <t>Vadība arī apstiprina ,ka ievēroti  Starptautiskie finanšu pārskatu  standarti, kurus apstiprinājusi Eiropas Savienība, un</t>
  </si>
  <si>
    <t>Sabiedrības finanšu pārskati sagatavoti  saskaņā ar darbības turpināšanas principu.</t>
  </si>
  <si>
    <t xml:space="preserve">Sabiedrības vadība ir atbildīga arī par atbilstošu grāmatvedības uzskaites kārtošanu, par  pamatotu pasākumu  veikšanu </t>
  </si>
  <si>
    <t>Sabiedrības aktīvu saglabāšanai, kā arī par krāpšanas un citu negodīgu darbību, un neprecizitāšu novēršanu. Vadība ir atbildīga</t>
  </si>
  <si>
    <t>arī par Sabiedrības  darbības atbilstību Latvijas Republikas spēkā  esošo  likumdošanas aktu prasībām.</t>
  </si>
  <si>
    <t xml:space="preserve">Vadības vārdā </t>
  </si>
  <si>
    <t>Andris Oskars Brutāns</t>
  </si>
  <si>
    <t>Valdes priekšsēdētājs</t>
  </si>
  <si>
    <t>A/S  VALMIERAS STIKLA ŠĶIEDRA</t>
  </si>
  <si>
    <t>Bilances</t>
  </si>
  <si>
    <t>LVL</t>
  </si>
  <si>
    <t>EUR</t>
  </si>
  <si>
    <t>AKTĪVS</t>
  </si>
  <si>
    <t>Ilgtermiņu ieguldījumi</t>
  </si>
  <si>
    <t>Nemateriālie ieguldījumi</t>
  </si>
  <si>
    <t>Koncepcijas.patenti.licences preču zīmes</t>
  </si>
  <si>
    <t>un tamlīdzīgas tiesības</t>
  </si>
  <si>
    <t>Citi nemateriālie iegūldījumi</t>
  </si>
  <si>
    <t>Kopā nemateriālie ieguldījumi</t>
  </si>
  <si>
    <t>Pamatlīdzekļi</t>
  </si>
  <si>
    <t>Zemes gabali.ēkas un būves</t>
  </si>
  <si>
    <t>Iekārtas un mašīnas</t>
  </si>
  <si>
    <t>Pārējie pamatlīdzekļi un inventārs</t>
  </si>
  <si>
    <t xml:space="preserve">Pamatlīdzekļu izveidošanas un nepabeigto </t>
  </si>
  <si>
    <t>celtniecības objektu izmaksas</t>
  </si>
  <si>
    <t>Avansa maksājumi par pamatlīdekļiem</t>
  </si>
  <si>
    <t>Kopā pamatlīdzekļi</t>
  </si>
  <si>
    <t>Kopā ilgtermiņa ieguldījumi</t>
  </si>
  <si>
    <t>Apgrozāmie līdzekļi</t>
  </si>
  <si>
    <t>Krājumi</t>
  </si>
  <si>
    <t>Izejvielas.pamatmateriāli un palīgmateriāli</t>
  </si>
  <si>
    <t>Nepabeigtie ražojumi</t>
  </si>
  <si>
    <t>Gatavie ražojumi un preces pārdošanai</t>
  </si>
  <si>
    <t>Avansa maksājumi par precēm</t>
  </si>
  <si>
    <t>Kopā krājumi</t>
  </si>
  <si>
    <t>Debitori</t>
  </si>
  <si>
    <t>Pircēju un pasūtītāju parādi</t>
  </si>
  <si>
    <t>Citi debitori</t>
  </si>
  <si>
    <t>Nākamo periodu izmaksas</t>
  </si>
  <si>
    <t>Kopā debitori</t>
  </si>
  <si>
    <t>Nauda un naudas ekvivalenti</t>
  </si>
  <si>
    <t>Kopā apgrozāmie līdzekļi</t>
  </si>
  <si>
    <t>KOPĀ AKTĪVS</t>
  </si>
  <si>
    <t>PASĪVS</t>
  </si>
  <si>
    <t>Pašu kapitāls</t>
  </si>
  <si>
    <t>Akciju kapitāls</t>
  </si>
  <si>
    <t>Rezerves:</t>
  </si>
  <si>
    <t>sabiedrības statūtos noteiktās rezerves</t>
  </si>
  <si>
    <t>Nesadalītā peļņa</t>
  </si>
  <si>
    <t>a) iepriekšējo gadu nesadalītā peļņa</t>
  </si>
  <si>
    <t>b) pārskata gada peļņa</t>
  </si>
  <si>
    <t>Kopā pašu kapitāls</t>
  </si>
  <si>
    <t>Ilgtermiņa kreditori</t>
  </si>
  <si>
    <t>Aizņēmums no kredītiestādes</t>
  </si>
  <si>
    <t>Finanšu līzings</t>
  </si>
  <si>
    <t>Uzkrājumi paredzamajiem  nodokļiem</t>
  </si>
  <si>
    <t>Kopā ilgtermiņa kreditori</t>
  </si>
  <si>
    <t>Īstermiņa kreditori</t>
  </si>
  <si>
    <t>No pircējiem saņemtie avansi</t>
  </si>
  <si>
    <t>Parādi piegādātājiem un darbuzņēmējiem</t>
  </si>
  <si>
    <t>Nodokļi un sociālās nodrošināšanas maksājumi</t>
  </si>
  <si>
    <t>Pārējie kreditori</t>
  </si>
  <si>
    <t>Uzkrātās saistības</t>
  </si>
  <si>
    <t>Nākamo periodu ieņēmumi</t>
  </si>
  <si>
    <t>Finanšu instrumentu vērtības izmaiņas</t>
  </si>
  <si>
    <t>_</t>
  </si>
  <si>
    <t>Pārskata perioda dividendes</t>
  </si>
  <si>
    <t>Kopā īstermiņa kreditori</t>
  </si>
  <si>
    <t>Kopā kreditori</t>
  </si>
  <si>
    <t>KOPĀ PASĪVS</t>
  </si>
  <si>
    <t>A/S VALMIERAS STIKLA ŠĶIEDRA</t>
  </si>
  <si>
    <t>PEĻŅAS VAI ZAUDĒJUMU APRĒĶINI</t>
  </si>
  <si>
    <t>Neto apgrozījums</t>
  </si>
  <si>
    <t xml:space="preserve">Gatavās produkcijas un nepabeigto ražojumu </t>
  </si>
  <si>
    <t>krājumu izmaiņas</t>
  </si>
  <si>
    <t>Pārējie uzņēmuma saimnieciskās darbības ieņēmumi</t>
  </si>
  <si>
    <t>Materiālu izmaksas</t>
  </si>
  <si>
    <t>Personāla izmaksas</t>
  </si>
  <si>
    <t>Nolietojums un amortizācija</t>
  </si>
  <si>
    <t>Pārējās uzņēmuma saimnieciskās darbības izmaksas</t>
  </si>
  <si>
    <t>Peļņa no saimnieciskās darbības</t>
  </si>
  <si>
    <t>Procentu ieņēmumi un tamlīdzīgi ieņēmumi</t>
  </si>
  <si>
    <t>Procentu maksājumi un tamlīdzīgas izmaksas</t>
  </si>
  <si>
    <t>Peļņa pirms nodokļiem</t>
  </si>
  <si>
    <t>Uzņēmuma ienākuma nodoklis par pārskata gadu</t>
  </si>
  <si>
    <t>Pārskata gada peļņa</t>
  </si>
  <si>
    <t>Peļņa uz akciju</t>
  </si>
  <si>
    <t>A/S " Valmieras stikla šķiedra "</t>
  </si>
  <si>
    <t>Pašu kapitāla izmaiņu pārskati</t>
  </si>
  <si>
    <t xml:space="preserve">EUR kurss-  </t>
  </si>
  <si>
    <t>Akciju kapitāls LVL</t>
  </si>
  <si>
    <t>Nesadalītā peļņa LVL</t>
  </si>
  <si>
    <t>Kopā  LVL</t>
  </si>
  <si>
    <t>Akciju kapitālsEUR</t>
  </si>
  <si>
    <t>Nesadalītā peļņa EUR</t>
  </si>
  <si>
    <t>Kopā  EUR</t>
  </si>
  <si>
    <t>Uz 2007.gada31.decembri</t>
  </si>
  <si>
    <t>1. Akciju kapitāls</t>
  </si>
  <si>
    <t>23.897.455 parastajām vārda akcijām ar balsstiesībām un 5.750 parastajām akcijām bez balsstie-</t>
  </si>
  <si>
    <t>sībām. Vienas akcijas nominālvērtība ir LVL 1.</t>
  </si>
  <si>
    <t>informāciju.ir sekojoši:</t>
  </si>
  <si>
    <t>2008 gada</t>
  </si>
  <si>
    <t>P-D Glasseiden Oschatz GmbH</t>
  </si>
  <si>
    <t>36.2%</t>
  </si>
  <si>
    <t>Skandinavska Enskilda Banken Ab</t>
  </si>
  <si>
    <t>VAS VSAA</t>
  </si>
  <si>
    <t>2.4%</t>
  </si>
  <si>
    <t>Braune Beatrix</t>
  </si>
  <si>
    <t>2.6%</t>
  </si>
  <si>
    <t>Citi</t>
  </si>
  <si>
    <t>100.0%</t>
  </si>
  <si>
    <t>2. Informācija "Peļņas vai zaudējumu aprēķinam"</t>
  </si>
  <si>
    <t>1. Materiālu izmaksas</t>
  </si>
  <si>
    <t>"</t>
  </si>
  <si>
    <t>2008.gada</t>
  </si>
  <si>
    <t>Izejvielas</t>
  </si>
  <si>
    <t>Elektroenerģija</t>
  </si>
  <si>
    <t>Dārgmetālu pārstrādes izmaksas</t>
  </si>
  <si>
    <t>Dabas gāze</t>
  </si>
  <si>
    <t>Dārgmetālu nolietojums</t>
  </si>
  <si>
    <t>Pārējie</t>
  </si>
  <si>
    <t>2.Personāla izmaksas</t>
  </si>
  <si>
    <t>Algas</t>
  </si>
  <si>
    <t>Sociālās izmaksas</t>
  </si>
  <si>
    <t>Slimības nauda un atvaļ.izdev.</t>
  </si>
  <si>
    <t>Darbinieku apdrošināšana</t>
  </si>
  <si>
    <t>Pārējās</t>
  </si>
  <si>
    <t>3.Nolietojums un amortizācija</t>
  </si>
  <si>
    <t>Pamatlīdzekļu nolietojums</t>
  </si>
  <si>
    <t>Nemateriālo ieguld.amortizācija</t>
  </si>
  <si>
    <t>4.Pārējās saimnieciskās darbības izmaksas</t>
  </si>
  <si>
    <t>Transporta izdevumi</t>
  </si>
  <si>
    <t>Pārdošanas  komisijas</t>
  </si>
  <si>
    <t xml:space="preserve">Samaksa par pakalpojumiem </t>
  </si>
  <si>
    <t>Rezerves daļas</t>
  </si>
  <si>
    <t>Remonta izmaksas</t>
  </si>
  <si>
    <t>Apdrošināšana</t>
  </si>
  <si>
    <t>Komandējuma izdevumi</t>
  </si>
  <si>
    <t>Sakaru izdevumi</t>
  </si>
  <si>
    <t>Noma</t>
  </si>
  <si>
    <t>Nekustamā īpašuma nodoklis</t>
  </si>
  <si>
    <t>Biroja izdevumi</t>
  </si>
  <si>
    <t>Pārdošanas izmaksas</t>
  </si>
  <si>
    <t>Uzkrājumi šaubīgiem debitoriem</t>
  </si>
  <si>
    <t>3.PIRCĒJU UN PASŪTĪTĀJU PARĀDI</t>
  </si>
  <si>
    <t>Pārējie pircēju un pasūtītāju parādi</t>
  </si>
  <si>
    <t>Kontaktpersona par pārskatā sniegto informāciju</t>
  </si>
  <si>
    <t>Dzintars   Rudzītis</t>
  </si>
  <si>
    <t>Galvenais  grāmatvedis</t>
  </si>
  <si>
    <t>Tālr.4202271. 29116594</t>
  </si>
  <si>
    <t>E- pasts: Dzintars@VSS.lv</t>
  </si>
  <si>
    <t xml:space="preserve">Bilance  </t>
  </si>
  <si>
    <t>2008.g</t>
  </si>
  <si>
    <t>2009.g</t>
  </si>
  <si>
    <t xml:space="preserve">PAMATDARBĪBAS NAUDAS PLŪSMA </t>
  </si>
  <si>
    <t>Peļņa / (zaudējumi) pirms nodokļiem</t>
  </si>
  <si>
    <t>Korekcijas:</t>
  </si>
  <si>
    <t>Pamatlīdzekļu nolietojums un nemateriālo ieguldījumu amortizācija</t>
  </si>
  <si>
    <t>Peļņa no pamatlīdzekļu pārdošanas</t>
  </si>
  <si>
    <t>Aprēķinātie procentu izdevumi</t>
  </si>
  <si>
    <t>Aprēķinātie procentu ieņēmumi</t>
  </si>
  <si>
    <t>Izmaiņas īstermiņa aktīvu un pasīvu posteņos:</t>
  </si>
  <si>
    <t>Krājumu atlikumu pieaugums</t>
  </si>
  <si>
    <t>Debitoru parādu atlikumu pieaugums</t>
  </si>
  <si>
    <t>Piegādātājiem. darbuzņēmējiem un pārējiem kreditoriem   maksājamo parādu atlikumu pieaugums / (samazinājums)</t>
  </si>
  <si>
    <t>Saņemtie procentu ieņēmumi</t>
  </si>
  <si>
    <t>Pamatdarbības naudas plūsma</t>
  </si>
  <si>
    <t>Ieguldīšanas darbības naudas plūsma</t>
  </si>
  <si>
    <t>Pamatlīdzekļu un nemateriālo ieguldījumu iegāde</t>
  </si>
  <si>
    <t>Ieņēmumi no pamatlīdzekļu pārdošanas</t>
  </si>
  <si>
    <t>Ieguldīšanas darbības neto naudas plūsma</t>
  </si>
  <si>
    <t>Finansēšanas darbības naudas plūsma</t>
  </si>
  <si>
    <t>Saņemtie aizņēmumi</t>
  </si>
  <si>
    <t>Atmaksātie aizņēmumi</t>
  </si>
  <si>
    <t>Izmaiņas kredītlīnijā</t>
  </si>
  <si>
    <t>Atmaksātais finanšu līzings</t>
  </si>
  <si>
    <t>Samaksātie procentu izdevumi</t>
  </si>
  <si>
    <t xml:space="preserve">Finansēšanas darbības neto naudas plūsma </t>
  </si>
  <si>
    <t>Pārskata gada neto naudas plūsma</t>
  </si>
  <si>
    <t>Nauda un tās ekvivalenti pārskata gada sākumā</t>
  </si>
  <si>
    <t>Nauda un tās ekvivalenti pārskata gada beigās</t>
  </si>
  <si>
    <t xml:space="preserve">A/S " VALMIERAS STIKLA ŠĶIEDRA " </t>
  </si>
  <si>
    <t>NAUDAS PLŪSMAS PĀRSKATI</t>
  </si>
  <si>
    <t>Uz2008gada 31.decembri</t>
  </si>
  <si>
    <t>100%</t>
  </si>
  <si>
    <t>P-D Management Industries-Technologies GmbH</t>
  </si>
  <si>
    <t>2009 gada</t>
  </si>
  <si>
    <t>11.7%</t>
  </si>
  <si>
    <t>2.0%</t>
  </si>
  <si>
    <t>6.9%</t>
  </si>
  <si>
    <t>38.2%</t>
  </si>
  <si>
    <t>2009.gada</t>
  </si>
  <si>
    <t>Vitrulan Technical DmbH</t>
  </si>
  <si>
    <t>Lai paaugstinātu ražošanas efektivitāti - kāpinot darba ražīgumu, nodrošinot mazāku energoietilpību un līdz ar to panākot</t>
  </si>
  <si>
    <t xml:space="preserve">  No  2009 . gadā  realizētās  produkcijas galveno  īpatsvaru  vērtības  izteiksmē  sastāda  stikla  šķiedras </t>
  </si>
  <si>
    <t>setifikācijas uzņēmums  DQS  Frankfurtē.  2009.gadā Sabiedrība  ieguva atjaunotu šīs   sistēmas sertifikātu .</t>
  </si>
  <si>
    <t>uz 2009.g.31.decembri un 2008.gada 31.decembri</t>
  </si>
  <si>
    <t>2009.31.12.</t>
  </si>
  <si>
    <t>2008.31.12.</t>
  </si>
  <si>
    <t>uz 2009.g. 31.decembri un 2008.gada 31.decembri</t>
  </si>
  <si>
    <t xml:space="preserve"> 2009.gada 12 mēneši</t>
  </si>
  <si>
    <t>Pašu uzņēmuma kapitālieguldījumiem izpildītie</t>
  </si>
  <si>
    <t xml:space="preserve">       darbi</t>
  </si>
  <si>
    <t>12 mēneši</t>
  </si>
  <si>
    <t>Uzņēmuma reģistrētais akciju  kapitāls uz 2009.un 2008.gada 31.decembri  bija LVL 23. 903. 205.</t>
  </si>
  <si>
    <t xml:space="preserve">Uz 2009.un 2008.gada 31.decembri Uzņēmuma akcionāri.saskaņā ar Latvijas Centrālā depozitārija </t>
  </si>
  <si>
    <t>12mēn.</t>
  </si>
  <si>
    <t>12 mēn.</t>
  </si>
  <si>
    <t>Pētniecības un attīstības izmaksas</t>
  </si>
  <si>
    <t>Darba aizsardzība un speciālie apģērbi</t>
  </si>
  <si>
    <t>Apmaksātais akciju kapitāls uz 2009.un 2008.gada 31.decembri ir LVL 23. 903. 205. kas sastāv no</t>
  </si>
  <si>
    <t>Uz 2009.gada 31.decembri</t>
  </si>
  <si>
    <t>2009.gada 12 mēnešu peļņa</t>
  </si>
  <si>
    <t>2008gada 12 mēnešu peļņa</t>
  </si>
  <si>
    <t>Eiropā , ASV, Japānā , Kanādā , Austrālijā , Krievijā , Ukrainā  un Baltijas valstīs ; kopumā 31 valstī .</t>
  </si>
  <si>
    <t xml:space="preserve"> 79.2% no produkcijas tika pārdota ES  valstīs , bet kopumā  eksportēti tiek  95.4% no ražotās</t>
  </si>
  <si>
    <t xml:space="preserve">  Sabiedrības  pēdējo  3  gadu    neto  apgrozījuma  un  tīrās peļņas  rādītājus  raksturo sekojoši skaitļi: </t>
  </si>
  <si>
    <t>investēti  2.44 miljoni  LVL.</t>
  </si>
  <si>
    <t xml:space="preserve">zemāku  produkcijas pašizmaksu  2009.gadā  ražošanas ēkās, mašīnās  un  tehnoloģiskajās  iekārtās  </t>
  </si>
  <si>
    <t>sekojoši faktori :</t>
  </si>
  <si>
    <t xml:space="preserve">      - mazāks ražošanas apjoms sakarā ar stikla šķiedras krāsns rekonstrukciju.</t>
  </si>
  <si>
    <t xml:space="preserve">       Rekonstrukcijas darbi pabeigti un krāsns darbība atsākta 2010. gada janvārī;</t>
  </si>
  <si>
    <t xml:space="preserve">     - produkcijas pieprasījuma un izstrādājumu cenu krišanās pasaules stikla šķiedras tirgū .</t>
  </si>
  <si>
    <t xml:space="preserve">   Rīgas  Fondu  biržas   A/S  " Valmieras  stikla  šķiedra "  1 akcijas  cena  šajā  gadā  palielinājusies  par LVL  0.14  jeb  48.3%</t>
  </si>
  <si>
    <t xml:space="preserve">t.i., no  LVL 0.29   31.12.2008. līdz   LVL 0.43   31.12.2009. </t>
  </si>
  <si>
    <t>Uz 2009.gada 31.decembri  A/S  " Valmieras SŠ " strādāja  738 darbinieki.</t>
  </si>
  <si>
    <t xml:space="preserve">  Nerevidētā  saīsinātā  finanšu  pārskatā  par 2009.gadu  sagatavošanā izmantota revidētā 2008.gada  pārskata  </t>
  </si>
  <si>
    <t xml:space="preserve">  Sabiedrības  valde  ir  izstrādājusi budžetu un investīciju plānu 2010. gadam . A/S "Valmieras stikla šķiedra " prognozē 2010.  </t>
  </si>
  <si>
    <t>gadā pārdot produkciju  par 36.7 milj.LVL, gūt tīro peļņu 976.4 tūkst. LVL un investēt 600.0 tūkst. LVL .</t>
  </si>
  <si>
    <t>2009.gada 12 mēnešu</t>
  </si>
  <si>
    <t>2008.gada 12 mēnešu</t>
  </si>
  <si>
    <t>2009. gada 1. janvāris - 31.decembrim</t>
  </si>
  <si>
    <t>audumi  ( 60%) un  stikla  šķiedras diegi , rovingi (35% ).</t>
  </si>
  <si>
    <t>stāvokli uz 2009.gada 31.decembri ,tās darbības rezultātiem un naudas plūsmu par 2009.gada  12 mēnešiem. Vadība apstiprina , ka no</t>
  </si>
  <si>
    <t xml:space="preserve">6.līdz 12 lappusei iekļauto Sabiedrības finanšu pārskatu par 2009 gada  12 mēnešiem sagatavošanā izmantotas atbilstošas </t>
  </si>
  <si>
    <t>uz 2009.gada 31.decembri</t>
  </si>
  <si>
    <t xml:space="preserve">  2009.gada pārdošanas apgrozījums bija 31.0 milj. LVL .Apgrozījumu un darbības rezultātu 2009.gadā būtiski ietekmēja </t>
  </si>
  <si>
    <t>Vitrulan Internetional GmbH</t>
  </si>
  <si>
    <t>26.0%</t>
  </si>
  <si>
    <t>23.9%</t>
  </si>
</sst>
</file>

<file path=xl/styles.xml><?xml version="1.0" encoding="utf-8"?>
<styleSheet xmlns="http://schemas.openxmlformats.org/spreadsheetml/2006/main">
  <numFmts count="4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,000"/>
    <numFmt numFmtId="173" formatCode="0.000"/>
    <numFmt numFmtId="174" formatCode="00,000"/>
    <numFmt numFmtId="175" formatCode="\(#,##0,000\);\(#,##0,000\)"/>
    <numFmt numFmtId="176" formatCode="0.0000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\(#,###,000\);\(#,###,000\)"/>
    <numFmt numFmtId="182" formatCode="#,###,000;\(#,###,000\)"/>
    <numFmt numFmtId="183" formatCode="#,###,###;\(#,###,###\)"/>
    <numFmt numFmtId="184" formatCode="#,###,###;\(#,###,###\);0"/>
    <numFmt numFmtId="185" formatCode="m/d"/>
    <numFmt numFmtId="186" formatCode="0.0"/>
    <numFmt numFmtId="187" formatCode="#,###,###.000;\(#,###,###.000\);0"/>
    <numFmt numFmtId="188" formatCode="#,###,##0.000;\(#,###,##0.000\);0"/>
    <numFmt numFmtId="189" formatCode="#,###,##0.0000;\(#,###,##0.0000\);0"/>
    <numFmt numFmtId="190" formatCode="0,000.0"/>
    <numFmt numFmtId="191" formatCode="0,000.00"/>
    <numFmt numFmtId="192" formatCode="0,000.000"/>
    <numFmt numFmtId="193" formatCode="#,##0.0"/>
    <numFmt numFmtId="194" formatCode="#,##0.000"/>
    <numFmt numFmtId="195" formatCode="#,##0.00000"/>
    <numFmt numFmtId="196" formatCode="#,##0.000000"/>
    <numFmt numFmtId="197" formatCode="#,##0.0000000"/>
    <numFmt numFmtId="198" formatCode="_-* #,##0.000_-;\-* #,##0.000_-;_-* &quot;-&quot;??_-;_-@_-"/>
    <numFmt numFmtId="199" formatCode="_-* #,##0.0_-;\-* #,##0.0_-;_-* &quot;-&quot;??_-;_-@_-"/>
    <numFmt numFmtId="200" formatCode="[$€-2]\ #,##0.00_);[Red]\([$€-2]\ #,##0.00\)"/>
  </numFmts>
  <fonts count="21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73" fontId="11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4" fontId="11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center"/>
    </xf>
    <xf numFmtId="174" fontId="13" fillId="0" borderId="0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4" fontId="11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 indent="2"/>
    </xf>
    <xf numFmtId="172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172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172" fontId="10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172" fontId="10" fillId="0" borderId="6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183" fontId="2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172" fontId="10" fillId="0" borderId="2" xfId="0" applyNumberFormat="1" applyFont="1" applyBorder="1" applyAlignment="1">
      <alignment/>
    </xf>
    <xf numFmtId="0" fontId="0" fillId="0" borderId="0" xfId="0" applyNumberFormat="1" applyAlignment="1">
      <alignment/>
    </xf>
    <xf numFmtId="184" fontId="5" fillId="0" borderId="0" xfId="0" applyNumberFormat="1" applyFont="1" applyAlignment="1">
      <alignment/>
    </xf>
    <xf numFmtId="184" fontId="10" fillId="0" borderId="0" xfId="0" applyNumberFormat="1" applyFont="1" applyAlignment="1">
      <alignment/>
    </xf>
    <xf numFmtId="189" fontId="10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/>
    </xf>
    <xf numFmtId="199" fontId="5" fillId="0" borderId="0" xfId="15" applyNumberFormat="1" applyFont="1" applyAlignment="1">
      <alignment/>
    </xf>
    <xf numFmtId="199" fontId="11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4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171450</xdr:rowOff>
    </xdr:from>
    <xdr:to>
      <xdr:col>2</xdr:col>
      <xdr:colOff>304800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771525"/>
          <a:ext cx="1323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B80" sqref="B80"/>
    </sheetView>
  </sheetViews>
  <sheetFormatPr defaultColWidth="9.140625" defaultRowHeight="12.75"/>
  <cols>
    <col min="1" max="1" width="27.7109375" style="0" bestFit="1" customWidth="1"/>
    <col min="2" max="2" width="20.421875" style="0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1"/>
    </row>
    <row r="4" spans="1:4" ht="15.75">
      <c r="A4" s="1"/>
      <c r="B4" s="1"/>
      <c r="C4" s="1"/>
      <c r="D4" s="1"/>
    </row>
    <row r="5" spans="1:4" ht="15.75">
      <c r="A5" s="1"/>
      <c r="B5" s="2"/>
      <c r="C5" s="1"/>
      <c r="D5" s="1"/>
    </row>
    <row r="6" spans="1:4" ht="15.75">
      <c r="A6" s="3"/>
      <c r="B6" s="3"/>
      <c r="C6" s="3"/>
      <c r="D6" s="3"/>
    </row>
    <row r="7" spans="1:4" ht="15.75">
      <c r="A7" s="3"/>
      <c r="B7" s="3"/>
      <c r="C7" s="3"/>
      <c r="D7" s="3"/>
    </row>
    <row r="8" spans="1:4" ht="15.75">
      <c r="A8" s="3"/>
      <c r="B8" s="3"/>
      <c r="C8" s="3"/>
      <c r="D8" s="3"/>
    </row>
    <row r="9" spans="1:4" ht="15.75">
      <c r="A9" s="3"/>
      <c r="B9" s="3"/>
      <c r="C9" s="3"/>
      <c r="D9" s="3"/>
    </row>
    <row r="10" spans="1:4" ht="15.75">
      <c r="A10" s="3"/>
      <c r="B10" s="3"/>
      <c r="C10" s="3"/>
      <c r="D10" s="3"/>
    </row>
    <row r="11" spans="1:4" ht="15.75">
      <c r="A11" s="3"/>
      <c r="B11" s="3"/>
      <c r="C11" s="3"/>
      <c r="D11" s="3"/>
    </row>
    <row r="12" spans="1:4" ht="15.75">
      <c r="A12" s="3"/>
      <c r="B12" s="3"/>
      <c r="C12" s="3"/>
      <c r="D12" s="3"/>
    </row>
    <row r="13" spans="1:4" ht="15.75">
      <c r="A13" s="1"/>
      <c r="D13" s="1"/>
    </row>
    <row r="14" spans="1:9" ht="15">
      <c r="A14" s="120" t="s">
        <v>0</v>
      </c>
      <c r="B14" s="120"/>
      <c r="C14" s="120"/>
      <c r="D14" s="120"/>
      <c r="E14" s="120"/>
      <c r="F14" s="120"/>
      <c r="G14" s="20"/>
      <c r="H14" s="20"/>
      <c r="I14" s="20"/>
    </row>
    <row r="15" spans="1:9" ht="1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">
      <c r="A16" s="120" t="s">
        <v>289</v>
      </c>
      <c r="B16" s="120"/>
      <c r="C16" s="120"/>
      <c r="D16" s="120"/>
      <c r="E16" s="120"/>
      <c r="F16" s="120"/>
      <c r="G16" s="20"/>
      <c r="H16" s="20"/>
      <c r="I16" s="20"/>
    </row>
    <row r="17" spans="1:7" ht="15">
      <c r="A17" s="120" t="s">
        <v>290</v>
      </c>
      <c r="B17" s="120"/>
      <c r="C17" s="120"/>
      <c r="D17" s="120"/>
      <c r="E17" s="120"/>
      <c r="F17" s="120"/>
      <c r="G17" s="20"/>
    </row>
    <row r="18" spans="1:9" ht="15">
      <c r="A18" s="120" t="s">
        <v>1</v>
      </c>
      <c r="B18" s="120"/>
      <c r="C18" s="120"/>
      <c r="D18" s="120"/>
      <c r="E18" s="120"/>
      <c r="F18" s="120"/>
      <c r="G18" s="20"/>
      <c r="H18" s="20"/>
      <c r="I18" s="20"/>
    </row>
    <row r="19" spans="1:4" ht="15">
      <c r="A19" s="4"/>
      <c r="B19" s="4"/>
      <c r="C19" s="4"/>
      <c r="D19" s="4"/>
    </row>
    <row r="20" spans="1:9" ht="15">
      <c r="A20" s="120" t="s">
        <v>2</v>
      </c>
      <c r="B20" s="120"/>
      <c r="C20" s="120"/>
      <c r="D20" s="120"/>
      <c r="E20" s="120"/>
      <c r="F20" s="120"/>
      <c r="G20" s="20"/>
      <c r="H20" s="20"/>
      <c r="I20" s="20"/>
    </row>
    <row r="21" spans="1:4" ht="15.75">
      <c r="A21" s="1"/>
      <c r="B21" s="1"/>
      <c r="C21" s="1"/>
      <c r="D21" s="1"/>
    </row>
    <row r="22" spans="1:4" ht="15">
      <c r="A22" s="5"/>
      <c r="B22" s="5"/>
      <c r="C22" s="5"/>
      <c r="D22" s="5"/>
    </row>
    <row r="23" spans="1:4" ht="15.75">
      <c r="A23" s="6"/>
      <c r="B23" s="1"/>
      <c r="C23" s="1"/>
      <c r="D23" s="1"/>
    </row>
    <row r="25" spans="1:4" ht="15.75">
      <c r="A25" s="7"/>
      <c r="B25" s="7"/>
      <c r="C25" s="7"/>
      <c r="D25" s="7"/>
    </row>
    <row r="27" spans="1:4" ht="15.75">
      <c r="A27" s="7"/>
      <c r="B27" s="7"/>
      <c r="C27" s="7"/>
      <c r="D27" s="7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  <row r="46" spans="1:4" ht="15.75">
      <c r="A46" s="1"/>
      <c r="B46" s="1"/>
      <c r="C46" s="1"/>
      <c r="D46" s="1"/>
    </row>
    <row r="47" spans="1:4" ht="15.75">
      <c r="A47" s="8" t="s">
        <v>3</v>
      </c>
      <c r="B47" s="8" t="s">
        <v>4</v>
      </c>
      <c r="C47" s="1"/>
      <c r="D47" s="1"/>
    </row>
    <row r="48" spans="1:4" ht="15.75">
      <c r="A48" s="9"/>
      <c r="B48" s="9"/>
      <c r="C48" s="1"/>
      <c r="D48" s="1"/>
    </row>
    <row r="49" spans="1:4" ht="15.75">
      <c r="A49" s="8" t="s">
        <v>5</v>
      </c>
      <c r="B49" s="8" t="s">
        <v>6</v>
      </c>
      <c r="C49" s="1"/>
      <c r="D49" s="1"/>
    </row>
    <row r="50" spans="1:4" ht="15.75">
      <c r="A50" s="9"/>
      <c r="B50" s="9"/>
      <c r="C50" s="1"/>
      <c r="D50" s="1"/>
    </row>
    <row r="51" spans="1:4" ht="24">
      <c r="A51" s="8" t="s">
        <v>7</v>
      </c>
      <c r="B51" s="8" t="s">
        <v>8</v>
      </c>
      <c r="C51" s="1"/>
      <c r="D51" s="1"/>
    </row>
    <row r="52" spans="1:4" ht="24">
      <c r="A52" s="9"/>
      <c r="B52" s="8" t="s">
        <v>9</v>
      </c>
      <c r="C52" s="1"/>
      <c r="D52" s="1"/>
    </row>
    <row r="53" spans="1:4" ht="15.75">
      <c r="A53" s="9"/>
      <c r="B53" s="9"/>
      <c r="C53" s="1"/>
      <c r="D53" s="1"/>
    </row>
    <row r="54" spans="1:4" ht="24">
      <c r="A54" s="8" t="s">
        <v>10</v>
      </c>
      <c r="B54" s="8" t="s">
        <v>11</v>
      </c>
      <c r="C54" s="1"/>
      <c r="D54" s="1"/>
    </row>
    <row r="55" spans="1:4" ht="15.75">
      <c r="A55" s="9"/>
      <c r="B55" s="9"/>
      <c r="C55" s="1"/>
      <c r="D55" s="1"/>
    </row>
    <row r="56" spans="1:4" ht="15.75">
      <c r="A56" s="8" t="s">
        <v>12</v>
      </c>
      <c r="B56" s="8" t="s">
        <v>13</v>
      </c>
      <c r="C56" s="1"/>
      <c r="D56" s="1"/>
    </row>
    <row r="57" spans="1:4" ht="15.75">
      <c r="A57" s="9"/>
      <c r="B57" s="8" t="s">
        <v>14</v>
      </c>
      <c r="C57" s="1"/>
      <c r="D57" s="1"/>
    </row>
    <row r="58" spans="1:4" ht="15.75">
      <c r="A58" s="9"/>
      <c r="B58" s="8" t="s">
        <v>15</v>
      </c>
      <c r="C58" s="1"/>
      <c r="D58" s="1"/>
    </row>
    <row r="59" spans="1:4" ht="15.75">
      <c r="A59" s="9"/>
      <c r="B59" s="9"/>
      <c r="C59" s="1"/>
      <c r="D59" s="1"/>
    </row>
    <row r="60" spans="1:4" ht="15.75">
      <c r="A60" s="8" t="s">
        <v>16</v>
      </c>
      <c r="B60" s="8" t="s">
        <v>17</v>
      </c>
      <c r="C60" s="1"/>
      <c r="D60" s="1"/>
    </row>
    <row r="61" spans="1:4" ht="24">
      <c r="A61" s="9"/>
      <c r="B61" s="8" t="s">
        <v>18</v>
      </c>
      <c r="C61" s="1"/>
      <c r="D61" s="1"/>
    </row>
    <row r="62" spans="1:4" ht="15.75">
      <c r="A62" s="9"/>
      <c r="B62" s="9"/>
      <c r="C62" s="1"/>
      <c r="D62" s="1"/>
    </row>
    <row r="63" spans="1:4" ht="15.75">
      <c r="A63" s="9"/>
      <c r="B63" s="8" t="s">
        <v>19</v>
      </c>
      <c r="C63" s="1"/>
      <c r="D63" s="1"/>
    </row>
    <row r="64" spans="1:4" ht="24">
      <c r="A64" s="9"/>
      <c r="B64" s="8" t="s">
        <v>20</v>
      </c>
      <c r="C64" s="1"/>
      <c r="D64" s="1"/>
    </row>
    <row r="65" spans="1:4" ht="15.75">
      <c r="A65" s="9"/>
      <c r="B65" s="8" t="s">
        <v>21</v>
      </c>
      <c r="C65" s="1"/>
      <c r="D65" s="1"/>
    </row>
    <row r="66" spans="1:4" ht="15.75">
      <c r="A66" s="9"/>
      <c r="B66" s="8" t="s">
        <v>22</v>
      </c>
      <c r="C66" s="1"/>
      <c r="D66" s="1"/>
    </row>
    <row r="67" spans="1:4" ht="15.75">
      <c r="A67" s="9"/>
      <c r="B67" s="8" t="s">
        <v>44</v>
      </c>
      <c r="C67" s="1"/>
      <c r="D67" s="1"/>
    </row>
    <row r="68" spans="1:4" ht="15.75">
      <c r="A68" s="9"/>
      <c r="B68" s="8" t="s">
        <v>23</v>
      </c>
      <c r="C68" s="1"/>
      <c r="D68" s="1"/>
    </row>
    <row r="69" spans="1:4" ht="15.75">
      <c r="A69" s="9"/>
      <c r="B69" s="8" t="s">
        <v>24</v>
      </c>
      <c r="C69" s="1"/>
      <c r="D69" s="1"/>
    </row>
    <row r="70" spans="1:4" ht="15.75">
      <c r="A70" s="9"/>
      <c r="B70" s="9"/>
      <c r="C70" s="1"/>
      <c r="D70" s="1"/>
    </row>
    <row r="71" spans="1:4" ht="15.75">
      <c r="A71" s="8" t="s">
        <v>25</v>
      </c>
      <c r="B71" s="8" t="s">
        <v>26</v>
      </c>
      <c r="C71" s="1"/>
      <c r="D71" s="1"/>
    </row>
    <row r="72" spans="1:4" ht="15.75">
      <c r="A72" s="9"/>
      <c r="B72" s="8" t="s">
        <v>27</v>
      </c>
      <c r="C72" s="1"/>
      <c r="D72" s="1"/>
    </row>
    <row r="73" spans="1:4" ht="15.75">
      <c r="A73" s="9"/>
      <c r="B73" s="9"/>
      <c r="C73" s="1"/>
      <c r="D73" s="1"/>
    </row>
    <row r="74" spans="1:4" ht="15.75">
      <c r="A74" s="9"/>
      <c r="B74" s="8" t="s">
        <v>28</v>
      </c>
      <c r="C74" s="1"/>
      <c r="D74" s="1"/>
    </row>
    <row r="75" spans="1:4" ht="15.75">
      <c r="A75" s="9"/>
      <c r="B75" s="10" t="s">
        <v>29</v>
      </c>
      <c r="C75" s="1"/>
      <c r="D75" s="1"/>
    </row>
    <row r="76" spans="1:4" ht="15.75">
      <c r="A76" s="9"/>
      <c r="B76" s="10" t="s">
        <v>30</v>
      </c>
      <c r="C76" s="1"/>
      <c r="D76" s="1"/>
    </row>
    <row r="77" spans="1:4" ht="15.75">
      <c r="A77" s="9"/>
      <c r="B77" s="10" t="s">
        <v>31</v>
      </c>
      <c r="C77" s="1"/>
      <c r="D77" s="1"/>
    </row>
    <row r="78" spans="1:4" ht="15.75">
      <c r="A78" s="9"/>
      <c r="B78" s="10" t="s">
        <v>32</v>
      </c>
      <c r="C78" s="1"/>
      <c r="D78" s="1"/>
    </row>
    <row r="79" spans="1:4" ht="15.75">
      <c r="A79" s="9"/>
      <c r="B79" s="11"/>
      <c r="C79" s="1"/>
      <c r="D79" s="1"/>
    </row>
    <row r="80" spans="1:4" ht="24">
      <c r="A80" s="8" t="s">
        <v>33</v>
      </c>
      <c r="B80" s="8" t="s">
        <v>291</v>
      </c>
      <c r="C80" s="1"/>
      <c r="D80" s="1"/>
    </row>
    <row r="81" spans="3:4" ht="15.75">
      <c r="C81" s="1"/>
      <c r="D81" s="1"/>
    </row>
    <row r="82" spans="3:4" ht="15.75">
      <c r="C82" s="1"/>
      <c r="D82" s="1"/>
    </row>
    <row r="83" spans="3:4" ht="15.75">
      <c r="C83" s="1"/>
      <c r="D83" s="1"/>
    </row>
    <row r="85" spans="3:4" ht="15.75">
      <c r="C85" s="1"/>
      <c r="D85" s="1"/>
    </row>
    <row r="86" spans="3:4" ht="15.75">
      <c r="C86" s="1"/>
      <c r="D86" s="1"/>
    </row>
    <row r="87" spans="3:4" ht="15.75">
      <c r="C87" s="1"/>
      <c r="D87" s="1"/>
    </row>
    <row r="88" spans="1:6" ht="12.75">
      <c r="A88" s="119">
        <v>2</v>
      </c>
      <c r="B88" s="119"/>
      <c r="C88" s="119"/>
      <c r="D88" s="119"/>
      <c r="E88" s="119"/>
      <c r="F88" s="119"/>
    </row>
    <row r="94" spans="1:6" ht="18.75">
      <c r="A94" s="121" t="s">
        <v>34</v>
      </c>
      <c r="B94" s="121"/>
      <c r="C94" s="121"/>
      <c r="D94" s="121"/>
      <c r="E94" s="121"/>
      <c r="F94" s="121"/>
    </row>
    <row r="95" spans="1:4" ht="12.75">
      <c r="A95" s="13"/>
      <c r="B95" s="13"/>
      <c r="C95" s="13"/>
      <c r="D95" s="13"/>
    </row>
    <row r="96" spans="1:5" ht="15.75">
      <c r="A96" s="6" t="s">
        <v>35</v>
      </c>
      <c r="B96" s="14"/>
      <c r="C96" s="13"/>
      <c r="E96" s="15" t="s">
        <v>36</v>
      </c>
    </row>
    <row r="97" spans="1:5" ht="15.75">
      <c r="A97" s="1"/>
      <c r="B97" s="13"/>
      <c r="C97" s="13"/>
      <c r="E97" s="13"/>
    </row>
    <row r="98" spans="1:5" ht="12.75">
      <c r="A98" s="16" t="s">
        <v>37</v>
      </c>
      <c r="B98" s="16"/>
      <c r="C98" s="16"/>
      <c r="E98" s="17">
        <v>5</v>
      </c>
    </row>
    <row r="100" spans="1:5" ht="15.75">
      <c r="A100" s="1" t="s">
        <v>211</v>
      </c>
      <c r="B100" s="14"/>
      <c r="C100" s="14"/>
      <c r="E100" s="15" t="s">
        <v>38</v>
      </c>
    </row>
    <row r="101" spans="1:5" ht="15.75">
      <c r="A101" s="1"/>
      <c r="B101" s="13"/>
      <c r="C101" s="13"/>
      <c r="E101" s="18"/>
    </row>
    <row r="102" spans="1:5" ht="15.75">
      <c r="A102" s="1" t="s">
        <v>39</v>
      </c>
      <c r="B102" s="14"/>
      <c r="C102" s="14"/>
      <c r="E102" s="19">
        <v>8</v>
      </c>
    </row>
    <row r="103" spans="1:5" ht="15.75">
      <c r="A103" s="1"/>
      <c r="B103" s="13"/>
      <c r="C103" s="13"/>
      <c r="E103" s="19"/>
    </row>
    <row r="104" spans="1:5" ht="15.75">
      <c r="A104" s="1" t="s">
        <v>40</v>
      </c>
      <c r="B104" s="14"/>
      <c r="C104" s="14"/>
      <c r="E104" s="19">
        <v>9</v>
      </c>
    </row>
    <row r="105" spans="1:5" ht="15.75">
      <c r="A105" s="1"/>
      <c r="B105" s="13"/>
      <c r="C105" s="13"/>
      <c r="E105" s="19"/>
    </row>
    <row r="106" spans="1:5" ht="15.75">
      <c r="A106" s="1" t="s">
        <v>41</v>
      </c>
      <c r="B106" s="14"/>
      <c r="C106" s="14"/>
      <c r="E106" s="19">
        <v>10</v>
      </c>
    </row>
    <row r="107" spans="1:5" ht="15.75">
      <c r="A107" s="1"/>
      <c r="B107" s="13"/>
      <c r="C107" s="13"/>
      <c r="E107" s="19"/>
    </row>
    <row r="108" spans="1:5" ht="15.75">
      <c r="A108" s="1" t="s">
        <v>42</v>
      </c>
      <c r="B108" s="14"/>
      <c r="C108" s="14"/>
      <c r="E108" s="15" t="s">
        <v>43</v>
      </c>
    </row>
    <row r="140" spans="1:4" ht="12.75">
      <c r="A140" s="12"/>
      <c r="B140" s="12"/>
      <c r="C140" s="12"/>
      <c r="D140" s="12"/>
    </row>
    <row r="141" spans="1:6" ht="12.75">
      <c r="A141" s="119">
        <v>3</v>
      </c>
      <c r="B141" s="119"/>
      <c r="C141" s="119"/>
      <c r="D141" s="119"/>
      <c r="E141" s="119"/>
      <c r="F141" s="119"/>
    </row>
  </sheetData>
  <mergeCells count="8">
    <mergeCell ref="A88:F88"/>
    <mergeCell ref="A141:F141"/>
    <mergeCell ref="A14:F14"/>
    <mergeCell ref="A16:F16"/>
    <mergeCell ref="A18:F18"/>
    <mergeCell ref="A20:F20"/>
    <mergeCell ref="A17:F17"/>
    <mergeCell ref="A94:F9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28" sqref="A28"/>
    </sheetView>
  </sheetViews>
  <sheetFormatPr defaultColWidth="9.140625" defaultRowHeight="12.75"/>
  <sheetData>
    <row r="1" spans="1:4" ht="15.75">
      <c r="A1" s="21" t="s">
        <v>45</v>
      </c>
      <c r="B1" s="22"/>
      <c r="C1" s="22"/>
      <c r="D1" s="22"/>
    </row>
    <row r="2" spans="1:4" ht="12.75">
      <c r="A2" s="23"/>
      <c r="B2" s="22"/>
      <c r="C2" s="22"/>
      <c r="D2" s="22"/>
    </row>
    <row r="3" spans="1:10" ht="12.75">
      <c r="A3" s="22" t="s">
        <v>46</v>
      </c>
      <c r="B3" s="22"/>
      <c r="C3" s="22"/>
      <c r="D3" s="22"/>
      <c r="E3" s="24"/>
      <c r="F3" s="24"/>
      <c r="G3" s="24"/>
      <c r="H3" s="24"/>
      <c r="I3" s="24"/>
      <c r="J3" s="24"/>
    </row>
    <row r="4" spans="1:10" ht="12.75">
      <c r="A4" s="22" t="s">
        <v>274</v>
      </c>
      <c r="B4" s="22"/>
      <c r="C4" s="22"/>
      <c r="D4" s="22"/>
      <c r="E4" s="24"/>
      <c r="F4" s="24"/>
      <c r="G4" s="24"/>
      <c r="H4" s="24"/>
      <c r="I4" s="24"/>
      <c r="J4" s="24"/>
    </row>
    <row r="5" spans="1:10" ht="12.75">
      <c r="A5" s="22" t="s">
        <v>275</v>
      </c>
      <c r="B5" s="22"/>
      <c r="C5" s="22"/>
      <c r="D5" s="22"/>
      <c r="E5" s="24"/>
      <c r="F5" s="24"/>
      <c r="G5" s="24"/>
      <c r="H5" s="24"/>
      <c r="I5" s="24"/>
      <c r="J5" s="24"/>
    </row>
    <row r="6" spans="1:10" ht="12.75">
      <c r="A6" s="22" t="s">
        <v>47</v>
      </c>
      <c r="B6" s="22"/>
      <c r="C6" s="22"/>
      <c r="D6" s="22"/>
      <c r="E6" s="24"/>
      <c r="F6" s="24"/>
      <c r="G6" s="24"/>
      <c r="H6" s="24"/>
      <c r="I6" s="24"/>
      <c r="J6" s="24"/>
    </row>
    <row r="7" spans="1:10" ht="12.75">
      <c r="A7" s="22"/>
      <c r="B7" s="22"/>
      <c r="C7" s="22"/>
      <c r="D7" s="22"/>
      <c r="E7" s="24"/>
      <c r="F7" s="24"/>
      <c r="G7" s="24"/>
      <c r="H7" s="24"/>
      <c r="I7" s="24"/>
      <c r="J7" s="24"/>
    </row>
    <row r="8" spans="1:10" ht="12.75">
      <c r="A8" s="22" t="s">
        <v>48</v>
      </c>
      <c r="B8" s="22"/>
      <c r="C8" s="22"/>
      <c r="D8" s="22"/>
      <c r="E8" s="24"/>
      <c r="F8" s="24"/>
      <c r="G8" s="24"/>
      <c r="H8" s="24"/>
      <c r="I8" s="24"/>
      <c r="J8" s="24"/>
    </row>
    <row r="9" spans="1:10" ht="12.75">
      <c r="A9" s="22" t="s">
        <v>49</v>
      </c>
      <c r="B9" s="22"/>
      <c r="C9" s="22"/>
      <c r="D9" s="22"/>
      <c r="E9" s="24"/>
      <c r="F9" s="24"/>
      <c r="G9" s="24"/>
      <c r="H9" s="24"/>
      <c r="I9" s="24"/>
      <c r="J9" s="24"/>
    </row>
    <row r="10" spans="1:10" ht="12.75">
      <c r="A10" s="22" t="s">
        <v>255</v>
      </c>
      <c r="B10" s="22"/>
      <c r="C10" s="22"/>
      <c r="D10" s="22"/>
      <c r="E10" s="24"/>
      <c r="F10" s="24"/>
      <c r="G10" s="24"/>
      <c r="H10" s="24"/>
      <c r="I10" s="24"/>
      <c r="J10" s="24"/>
    </row>
    <row r="11" spans="1:10" ht="12.75">
      <c r="A11" s="22"/>
      <c r="B11" s="22"/>
      <c r="C11" s="22"/>
      <c r="D11" s="22"/>
      <c r="E11" s="24"/>
      <c r="F11" s="24"/>
      <c r="G11" s="24"/>
      <c r="H11" s="24"/>
      <c r="I11" s="24"/>
      <c r="J11" s="24"/>
    </row>
    <row r="12" spans="1:10" ht="12.75">
      <c r="A12" s="22" t="s">
        <v>276</v>
      </c>
      <c r="B12" s="22"/>
      <c r="C12" s="22"/>
      <c r="D12" s="22"/>
      <c r="E12" s="24"/>
      <c r="F12" s="24"/>
      <c r="G12" s="24"/>
      <c r="H12" s="24"/>
      <c r="I12" s="24"/>
      <c r="J12" s="24"/>
    </row>
    <row r="13" spans="1:10" ht="12.75">
      <c r="A13" s="22"/>
      <c r="B13" s="22"/>
      <c r="C13" s="22"/>
      <c r="D13" s="22"/>
      <c r="E13" s="24"/>
      <c r="F13" s="24"/>
      <c r="G13" s="24"/>
      <c r="H13" s="24"/>
      <c r="I13" s="24"/>
      <c r="J13" s="24"/>
    </row>
    <row r="14" spans="1:10" ht="12.75">
      <c r="A14" s="22"/>
      <c r="B14" s="22"/>
      <c r="C14" s="22" t="s">
        <v>50</v>
      </c>
      <c r="D14" s="22"/>
      <c r="E14" s="25" t="s">
        <v>51</v>
      </c>
      <c r="F14" s="24"/>
      <c r="G14" s="24"/>
      <c r="H14" s="24"/>
      <c r="I14" s="24"/>
      <c r="J14" s="24"/>
    </row>
    <row r="15" spans="1:10" ht="12.75">
      <c r="A15" s="22"/>
      <c r="B15" s="22"/>
      <c r="C15" s="22" t="s">
        <v>52</v>
      </c>
      <c r="D15" s="22"/>
      <c r="E15" s="22" t="s">
        <v>52</v>
      </c>
      <c r="F15" s="24"/>
      <c r="G15" s="24"/>
      <c r="H15" s="24"/>
      <c r="I15" s="24"/>
      <c r="J15" s="24"/>
    </row>
    <row r="16" spans="1:10" ht="12.75">
      <c r="A16" s="22"/>
      <c r="B16" s="22"/>
      <c r="C16" s="22"/>
      <c r="D16" s="22"/>
      <c r="E16" s="24"/>
      <c r="F16" s="24"/>
      <c r="G16" s="24"/>
      <c r="H16" s="24"/>
      <c r="I16" s="24"/>
      <c r="J16" s="24"/>
    </row>
    <row r="17" spans="1:10" ht="12.75">
      <c r="A17" s="22">
        <v>2007</v>
      </c>
      <c r="B17" s="22"/>
      <c r="C17" s="117">
        <v>37202.9</v>
      </c>
      <c r="D17" s="26"/>
      <c r="E17" s="118">
        <v>-426</v>
      </c>
      <c r="F17" s="24"/>
      <c r="G17" s="24"/>
      <c r="H17" s="24"/>
      <c r="I17" s="24"/>
      <c r="J17" s="24"/>
    </row>
    <row r="18" spans="1:10" ht="12.75">
      <c r="A18" s="22">
        <v>2008</v>
      </c>
      <c r="B18" s="22"/>
      <c r="C18" s="117">
        <v>37813.4</v>
      </c>
      <c r="D18" s="26"/>
      <c r="E18" s="118">
        <v>505.6</v>
      </c>
      <c r="F18" s="24"/>
      <c r="G18" s="24"/>
      <c r="H18" s="24"/>
      <c r="I18" s="24"/>
      <c r="J18" s="24"/>
    </row>
    <row r="19" spans="1:10" ht="12.75">
      <c r="A19" s="22">
        <v>2009</v>
      </c>
      <c r="B19" s="22"/>
      <c r="C19" s="117">
        <v>30284.5</v>
      </c>
      <c r="E19" s="118">
        <v>31.4</v>
      </c>
      <c r="F19" s="24"/>
      <c r="G19" s="24"/>
      <c r="H19" s="24"/>
      <c r="I19" s="24"/>
      <c r="J19" s="24"/>
    </row>
    <row r="20" spans="1:10" ht="12.75">
      <c r="A20" s="22"/>
      <c r="B20" s="22"/>
      <c r="C20" s="22"/>
      <c r="D20" s="22"/>
      <c r="E20" s="24"/>
      <c r="F20" s="24"/>
      <c r="G20" s="24"/>
      <c r="H20" s="24"/>
      <c r="I20" s="24"/>
      <c r="J20" s="24"/>
    </row>
    <row r="21" spans="1:10" ht="12.75">
      <c r="A21" s="22" t="s">
        <v>253</v>
      </c>
      <c r="B21" s="22"/>
      <c r="C21" s="22"/>
      <c r="D21" s="22"/>
      <c r="E21" s="24"/>
      <c r="F21" s="24"/>
      <c r="G21" s="24"/>
      <c r="H21" s="24"/>
      <c r="I21" s="24"/>
      <c r="J21" s="24"/>
    </row>
    <row r="22" spans="1:10" ht="12.75">
      <c r="A22" s="22" t="s">
        <v>278</v>
      </c>
      <c r="B22" s="22"/>
      <c r="C22" s="22"/>
      <c r="D22" s="22"/>
      <c r="E22" s="24"/>
      <c r="F22" s="24"/>
      <c r="G22" s="24"/>
      <c r="H22" s="24"/>
      <c r="I22" s="24"/>
      <c r="J22" s="24"/>
    </row>
    <row r="23" spans="1:10" ht="12.75">
      <c r="A23" s="22" t="s">
        <v>277</v>
      </c>
      <c r="B23" s="22"/>
      <c r="C23" s="22"/>
      <c r="D23" s="22"/>
      <c r="E23" s="24"/>
      <c r="F23" s="24"/>
      <c r="G23" s="24"/>
      <c r="H23" s="24"/>
      <c r="I23" s="24"/>
      <c r="J23" s="24"/>
    </row>
    <row r="24" spans="1:10" ht="12.75">
      <c r="A24" s="22"/>
      <c r="B24" s="22"/>
      <c r="C24" s="22"/>
      <c r="D24" s="22"/>
      <c r="E24" s="24"/>
      <c r="F24" s="24"/>
      <c r="G24" s="24"/>
      <c r="H24" s="24"/>
      <c r="I24" s="24"/>
      <c r="J24" s="24"/>
    </row>
    <row r="25" spans="1:10" ht="12.75">
      <c r="A25" s="22" t="s">
        <v>254</v>
      </c>
      <c r="B25" s="22"/>
      <c r="C25" s="22"/>
      <c r="D25" s="27"/>
      <c r="E25" s="24"/>
      <c r="F25" s="24"/>
      <c r="G25" s="24"/>
      <c r="H25" s="24"/>
      <c r="I25" s="24"/>
      <c r="J25" s="24"/>
    </row>
    <row r="26" spans="1:10" ht="12.75">
      <c r="A26" s="22" t="s">
        <v>292</v>
      </c>
      <c r="B26" s="22"/>
      <c r="C26" s="22"/>
      <c r="D26" s="27"/>
      <c r="E26" s="24"/>
      <c r="F26" s="24"/>
      <c r="G26" s="24"/>
      <c r="H26" s="24"/>
      <c r="I26" s="24"/>
      <c r="J26" s="24"/>
    </row>
    <row r="27" spans="1:10" ht="12.75">
      <c r="A27" s="22"/>
      <c r="B27" s="22"/>
      <c r="C27" s="22"/>
      <c r="D27" s="27"/>
      <c r="E27" s="24"/>
      <c r="F27" s="24"/>
      <c r="G27" s="24"/>
      <c r="H27" s="24"/>
      <c r="I27" s="24"/>
      <c r="J27" s="24"/>
    </row>
    <row r="28" spans="1:10" ht="12.75">
      <c r="A28" s="22" t="s">
        <v>296</v>
      </c>
      <c r="B28" s="22"/>
      <c r="C28" s="22"/>
      <c r="D28" s="22"/>
      <c r="E28" s="24"/>
      <c r="F28" s="24"/>
      <c r="G28" s="24"/>
      <c r="H28" s="24"/>
      <c r="I28" s="24"/>
      <c r="J28" s="24"/>
    </row>
    <row r="29" spans="1:10" ht="12.75">
      <c r="A29" s="22" t="s">
        <v>279</v>
      </c>
      <c r="B29" s="22"/>
      <c r="C29" s="22"/>
      <c r="D29" s="22"/>
      <c r="E29" s="24"/>
      <c r="F29" s="24"/>
      <c r="G29" s="24"/>
      <c r="H29" s="24"/>
      <c r="I29" s="24"/>
      <c r="J29" s="24"/>
    </row>
    <row r="30" spans="1:10" ht="12.75">
      <c r="A30" s="22" t="s">
        <v>280</v>
      </c>
      <c r="B30" s="22"/>
      <c r="C30" s="22"/>
      <c r="D30" s="22"/>
      <c r="E30" s="24"/>
      <c r="F30" s="24"/>
      <c r="G30" s="24"/>
      <c r="H30" s="24"/>
      <c r="I30" s="24"/>
      <c r="J30" s="24"/>
    </row>
    <row r="31" spans="1:10" ht="12.75">
      <c r="A31" s="22" t="s">
        <v>281</v>
      </c>
      <c r="B31" s="22"/>
      <c r="C31" s="22"/>
      <c r="D31" s="22"/>
      <c r="E31" s="24"/>
      <c r="F31" s="24"/>
      <c r="G31" s="24"/>
      <c r="H31" s="24"/>
      <c r="I31" s="24"/>
      <c r="J31" s="24"/>
    </row>
    <row r="32" spans="1:10" ht="12.75">
      <c r="A32" s="22" t="s">
        <v>282</v>
      </c>
      <c r="B32" s="22"/>
      <c r="C32" s="22"/>
      <c r="D32" s="22"/>
      <c r="E32" s="24"/>
      <c r="F32" s="24"/>
      <c r="G32" s="24"/>
      <c r="H32" s="24"/>
      <c r="I32" s="24"/>
      <c r="J32" s="24"/>
    </row>
    <row r="33" spans="1:10" ht="12.75">
      <c r="A33" s="22" t="s">
        <v>283</v>
      </c>
      <c r="B33" s="22"/>
      <c r="C33" s="22"/>
      <c r="D33" s="22"/>
      <c r="E33" s="24"/>
      <c r="F33" s="24"/>
      <c r="G33" s="24"/>
      <c r="H33" s="24"/>
      <c r="I33" s="24"/>
      <c r="J33" s="24"/>
    </row>
    <row r="34" spans="1:10" ht="12.75">
      <c r="A34" s="22" t="s">
        <v>284</v>
      </c>
      <c r="B34" s="22"/>
      <c r="C34" s="22"/>
      <c r="D34" s="22"/>
      <c r="E34" s="24"/>
      <c r="F34" s="24"/>
      <c r="G34" s="24"/>
      <c r="H34" s="24"/>
      <c r="I34" s="24"/>
      <c r="J34" s="24"/>
    </row>
    <row r="35" spans="1:10" ht="12.75">
      <c r="A35" s="22"/>
      <c r="B35" s="22"/>
      <c r="C35" s="22"/>
      <c r="D35" s="22"/>
      <c r="E35" s="24"/>
      <c r="F35" s="24"/>
      <c r="G35" s="24"/>
      <c r="H35" s="24"/>
      <c r="I35" s="24"/>
      <c r="J35" s="24"/>
    </row>
    <row r="36" spans="1:10" ht="12.75">
      <c r="A36" s="22" t="s">
        <v>287</v>
      </c>
      <c r="B36" s="22"/>
      <c r="C36" s="22"/>
      <c r="D36" s="22"/>
      <c r="E36" s="24"/>
      <c r="F36" s="24"/>
      <c r="G36" s="24"/>
      <c r="H36" s="24"/>
      <c r="I36" s="24"/>
      <c r="J36" s="24"/>
    </row>
    <row r="37" spans="1:10" ht="12.75">
      <c r="A37" s="22" t="s">
        <v>288</v>
      </c>
      <c r="B37" s="22"/>
      <c r="C37" s="22"/>
      <c r="D37" s="22"/>
      <c r="E37" s="24"/>
      <c r="F37" s="24"/>
      <c r="G37" s="24"/>
      <c r="H37" s="24"/>
      <c r="I37" s="24"/>
      <c r="J37" s="24"/>
    </row>
    <row r="38" spans="1:10" ht="12.75">
      <c r="A38" s="22"/>
      <c r="B38" s="22"/>
      <c r="C38" s="22"/>
      <c r="D38" s="22"/>
      <c r="E38" s="24"/>
      <c r="F38" s="24"/>
      <c r="G38" s="24"/>
      <c r="H38" s="24"/>
      <c r="I38" s="24"/>
      <c r="J38" s="24"/>
    </row>
    <row r="39" spans="1:10" ht="12.75">
      <c r="A39" s="22"/>
      <c r="B39" s="22"/>
      <c r="C39" s="22"/>
      <c r="D39" s="22"/>
      <c r="E39" s="24"/>
      <c r="F39" s="24"/>
      <c r="G39" s="24"/>
      <c r="H39" s="24"/>
      <c r="I39" s="24"/>
      <c r="J39" s="24"/>
    </row>
    <row r="40" spans="1:10" ht="12.75">
      <c r="A40" s="22" t="s">
        <v>285</v>
      </c>
      <c r="B40" s="22"/>
      <c r="C40" s="22"/>
      <c r="D40" s="22"/>
      <c r="E40" s="24"/>
      <c r="F40" s="24"/>
      <c r="G40" s="24"/>
      <c r="H40" s="24"/>
      <c r="I40" s="24"/>
      <c r="J40" s="24"/>
    </row>
    <row r="41" spans="1:10" ht="12.75">
      <c r="A41" s="22"/>
      <c r="B41" s="22"/>
      <c r="C41" s="22"/>
      <c r="D41" s="22"/>
      <c r="E41" s="24"/>
      <c r="F41" s="24"/>
      <c r="G41" s="24"/>
      <c r="H41" s="24"/>
      <c r="I41" s="24"/>
      <c r="J41" s="24"/>
    </row>
    <row r="42" spans="1:10" ht="12.75">
      <c r="A42" s="22" t="s">
        <v>286</v>
      </c>
      <c r="B42" s="22"/>
      <c r="C42" s="22"/>
      <c r="D42" s="22"/>
      <c r="E42" s="24"/>
      <c r="F42" s="24"/>
      <c r="G42" s="24"/>
      <c r="H42" s="24"/>
      <c r="I42" s="24"/>
      <c r="J42" s="24"/>
    </row>
    <row r="43" spans="1:10" ht="12.75">
      <c r="A43" s="28" t="s">
        <v>53</v>
      </c>
      <c r="B43" s="22"/>
      <c r="C43" s="22"/>
      <c r="D43" s="22"/>
      <c r="E43" s="24"/>
      <c r="F43" s="24"/>
      <c r="G43" s="24"/>
      <c r="H43" s="24"/>
      <c r="I43" s="24"/>
      <c r="J43" s="24"/>
    </row>
    <row r="44" spans="1:10" ht="12.75">
      <c r="A44" s="22"/>
      <c r="B44" s="22"/>
      <c r="C44" s="22"/>
      <c r="D44" s="22"/>
      <c r="E44" s="24"/>
      <c r="F44" s="24"/>
      <c r="G44" s="24"/>
      <c r="H44" s="24"/>
      <c r="I44" s="24"/>
      <c r="J44" s="24"/>
    </row>
    <row r="45" spans="1:10" ht="12.75">
      <c r="A45" s="22"/>
      <c r="B45" s="22"/>
      <c r="C45" s="22"/>
      <c r="D45" s="22"/>
      <c r="E45" s="24"/>
      <c r="F45" s="24"/>
      <c r="G45" s="24"/>
      <c r="H45" s="24"/>
      <c r="I45" s="24"/>
      <c r="J45" s="24"/>
    </row>
    <row r="46" spans="1:10" ht="12.75">
      <c r="A46" s="22"/>
      <c r="B46" s="22"/>
      <c r="C46" s="22"/>
      <c r="D46" s="22"/>
      <c r="E46" s="24"/>
      <c r="F46" s="24"/>
      <c r="G46" s="24"/>
      <c r="H46" s="24"/>
      <c r="I46" s="24"/>
      <c r="J46" s="24"/>
    </row>
    <row r="47" spans="1:10" ht="12.75">
      <c r="A47" s="29"/>
      <c r="B47" s="29"/>
      <c r="C47" s="29"/>
      <c r="D47" s="22"/>
      <c r="E47" s="24"/>
      <c r="F47" s="24"/>
      <c r="G47" s="24"/>
      <c r="H47" s="24"/>
      <c r="I47" s="24"/>
      <c r="J47" s="24"/>
    </row>
    <row r="48" spans="1:10" ht="12.75">
      <c r="A48" s="29"/>
      <c r="B48" s="29"/>
      <c r="C48" s="29"/>
      <c r="D48" s="22"/>
      <c r="E48" s="24"/>
      <c r="F48" s="24"/>
      <c r="G48" s="24"/>
      <c r="H48" s="24"/>
      <c r="I48" s="24"/>
      <c r="J48" s="24"/>
    </row>
    <row r="49" spans="1:10" ht="12.75">
      <c r="A49" s="29"/>
      <c r="B49" s="29"/>
      <c r="C49" s="29"/>
      <c r="D49" s="22"/>
      <c r="E49" s="24"/>
      <c r="F49" s="24"/>
      <c r="G49" s="24"/>
      <c r="H49" s="24"/>
      <c r="I49" s="24"/>
      <c r="J49" s="24"/>
    </row>
    <row r="50" spans="1:10" ht="12.75">
      <c r="A50" s="30"/>
      <c r="B50" s="30"/>
      <c r="C50" s="30"/>
      <c r="D50" s="24"/>
      <c r="E50" s="24"/>
      <c r="F50" s="24"/>
      <c r="G50" s="24"/>
      <c r="H50" s="24"/>
      <c r="I50" s="24"/>
      <c r="J50" s="24"/>
    </row>
    <row r="51" spans="1:9" ht="12.75">
      <c r="A51" s="16"/>
      <c r="B51" s="16"/>
      <c r="C51" s="25"/>
      <c r="D51" s="25"/>
      <c r="E51" s="25"/>
      <c r="F51" s="25"/>
      <c r="G51" s="25"/>
      <c r="H51" s="25"/>
      <c r="I51" s="25"/>
    </row>
    <row r="52" spans="1:9" ht="12.75">
      <c r="A52" s="16"/>
      <c r="B52" s="16"/>
      <c r="C52" s="25"/>
      <c r="D52" s="25"/>
      <c r="E52" s="25"/>
      <c r="F52" s="25"/>
      <c r="G52" s="25"/>
      <c r="H52" s="25"/>
      <c r="I52" s="25"/>
    </row>
    <row r="53" spans="1:9" ht="12.75">
      <c r="A53" s="25"/>
      <c r="B53" s="16"/>
      <c r="C53" s="25"/>
      <c r="D53" s="25"/>
      <c r="E53" s="25"/>
      <c r="F53" s="25"/>
      <c r="G53" s="25"/>
      <c r="H53" s="25"/>
      <c r="I53" s="25"/>
    </row>
    <row r="54" spans="1:9" ht="12.75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2.75">
      <c r="A55" s="16"/>
      <c r="B55" s="25"/>
      <c r="C55" s="25"/>
      <c r="D55" s="25"/>
      <c r="E55" s="25"/>
      <c r="F55" s="25"/>
      <c r="G55" s="25"/>
      <c r="H55" s="25"/>
      <c r="I55" s="25"/>
    </row>
    <row r="56" spans="1:10" ht="12.75">
      <c r="A56" s="122">
        <v>4</v>
      </c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9" ht="12.75">
      <c r="A57" s="16"/>
      <c r="B57" s="25"/>
      <c r="C57" s="25"/>
      <c r="D57" s="25"/>
      <c r="E57" s="25"/>
      <c r="F57" s="25"/>
      <c r="G57" s="25"/>
      <c r="H57" s="25"/>
      <c r="I57" s="25"/>
    </row>
  </sheetData>
  <mergeCells count="1">
    <mergeCell ref="A56:J56"/>
  </mergeCells>
  <printOptions/>
  <pageMargins left="0.75" right="0.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1" sqref="L11"/>
    </sheetView>
  </sheetViews>
  <sheetFormatPr defaultColWidth="9.140625" defaultRowHeight="12.75"/>
  <sheetData>
    <row r="1" spans="1:9" ht="12.75">
      <c r="A1" s="32" t="s">
        <v>54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32" t="s">
        <v>55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56</v>
      </c>
      <c r="B5" s="25"/>
      <c r="C5" s="25"/>
      <c r="D5" s="25"/>
      <c r="E5" s="25" t="s">
        <v>57</v>
      </c>
      <c r="F5" s="25"/>
      <c r="G5" s="25"/>
      <c r="H5" s="25"/>
      <c r="I5" s="25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58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25" t="s">
        <v>293</v>
      </c>
      <c r="B8" s="25"/>
      <c r="C8" s="25"/>
      <c r="D8" s="25"/>
      <c r="E8" s="25"/>
      <c r="F8" s="25"/>
      <c r="G8" s="25"/>
      <c r="H8" s="25"/>
      <c r="I8" s="25"/>
    </row>
    <row r="9" spans="1:9" ht="12.75">
      <c r="A9" s="25" t="s">
        <v>294</v>
      </c>
      <c r="B9" s="25"/>
      <c r="C9" s="25"/>
      <c r="D9" s="25"/>
      <c r="E9" s="25"/>
      <c r="F9" s="25"/>
      <c r="G9" s="25"/>
      <c r="H9" s="25"/>
      <c r="I9" s="25"/>
    </row>
    <row r="10" spans="1:9" ht="12.75">
      <c r="A10" s="25" t="s">
        <v>59</v>
      </c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25" t="s">
        <v>60</v>
      </c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 t="s">
        <v>61</v>
      </c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5" t="s">
        <v>62</v>
      </c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 t="s">
        <v>63</v>
      </c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 t="s">
        <v>64</v>
      </c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 t="s">
        <v>65</v>
      </c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33"/>
      <c r="B21" s="33"/>
      <c r="C21" s="33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34" t="s">
        <v>66</v>
      </c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 t="s">
        <v>67</v>
      </c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5"/>
      <c r="B53" s="25"/>
      <c r="C53" s="25"/>
      <c r="D53" s="25"/>
      <c r="E53" s="25"/>
      <c r="F53" s="25"/>
      <c r="G53" s="25"/>
      <c r="H53" s="25"/>
      <c r="I53" s="25"/>
    </row>
    <row r="55" spans="1:9" ht="12.75">
      <c r="A55" s="122">
        <v>5</v>
      </c>
      <c r="B55" s="122"/>
      <c r="C55" s="122"/>
      <c r="D55" s="122"/>
      <c r="E55" s="122"/>
      <c r="F55" s="122"/>
      <c r="G55" s="122"/>
      <c r="H55" s="122"/>
      <c r="I55" s="122"/>
    </row>
  </sheetData>
  <mergeCells count="1">
    <mergeCell ref="A55:I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22">
      <selection activeCell="F83" sqref="F83"/>
    </sheetView>
  </sheetViews>
  <sheetFormatPr defaultColWidth="9.140625" defaultRowHeight="12.75"/>
  <cols>
    <col min="3" max="3" width="14.8515625" style="0" customWidth="1"/>
  </cols>
  <sheetData>
    <row r="1" spans="1:7" ht="12.75">
      <c r="A1" s="35" t="s">
        <v>68</v>
      </c>
      <c r="B1" s="36"/>
      <c r="C1" s="36"/>
      <c r="D1" s="37"/>
      <c r="E1" s="37"/>
      <c r="F1" s="37"/>
      <c r="G1" s="37"/>
    </row>
    <row r="2" spans="1:7" ht="12.75">
      <c r="A2" s="36" t="s">
        <v>69</v>
      </c>
      <c r="B2" s="36"/>
      <c r="C2" s="36"/>
      <c r="D2" s="37"/>
      <c r="E2" s="37"/>
      <c r="F2" s="37"/>
      <c r="G2" s="37"/>
    </row>
    <row r="3" spans="1:7" ht="12.75">
      <c r="A3" s="38" t="s">
        <v>259</v>
      </c>
      <c r="B3" s="39"/>
      <c r="C3" s="39"/>
      <c r="D3" s="40"/>
      <c r="E3" s="41"/>
      <c r="F3" s="41"/>
      <c r="G3" s="40"/>
    </row>
    <row r="4" spans="1:7" ht="12.75">
      <c r="A4" s="42"/>
      <c r="B4" s="42"/>
      <c r="C4" s="42"/>
      <c r="D4" s="37" t="s">
        <v>257</v>
      </c>
      <c r="E4" s="37" t="s">
        <v>257</v>
      </c>
      <c r="F4" s="37" t="s">
        <v>258</v>
      </c>
      <c r="G4" s="37" t="s">
        <v>258</v>
      </c>
    </row>
    <row r="5" spans="1:7" ht="12.75">
      <c r="A5" s="43"/>
      <c r="B5" s="43"/>
      <c r="C5" s="43"/>
      <c r="D5" s="44" t="s">
        <v>70</v>
      </c>
      <c r="E5" s="44" t="s">
        <v>71</v>
      </c>
      <c r="F5" s="44" t="s">
        <v>70</v>
      </c>
      <c r="G5" s="44" t="s">
        <v>71</v>
      </c>
    </row>
    <row r="6" spans="1:7" ht="12.75">
      <c r="A6" s="45" t="s">
        <v>72</v>
      </c>
      <c r="B6" s="43"/>
      <c r="C6" s="43"/>
      <c r="D6" s="42"/>
      <c r="E6" s="46">
        <v>0.702804</v>
      </c>
      <c r="F6" s="42"/>
      <c r="G6" s="46">
        <v>0.702804</v>
      </c>
    </row>
    <row r="7" spans="1:7" ht="12.75">
      <c r="A7" s="47" t="s">
        <v>73</v>
      </c>
      <c r="B7" s="42"/>
      <c r="C7" s="42"/>
      <c r="D7" s="48"/>
      <c r="E7" s="48"/>
      <c r="F7" s="48"/>
      <c r="G7" s="48"/>
    </row>
    <row r="8" spans="1:7" ht="12.75">
      <c r="A8" s="47" t="s">
        <v>74</v>
      </c>
      <c r="B8" s="42"/>
      <c r="C8" s="42"/>
      <c r="D8" s="49"/>
      <c r="E8" s="49"/>
      <c r="F8" s="49"/>
      <c r="G8" s="49"/>
    </row>
    <row r="9" spans="1:7" ht="12.75">
      <c r="A9" s="42" t="s">
        <v>75</v>
      </c>
      <c r="B9" s="42"/>
      <c r="C9" s="42"/>
      <c r="D9" s="50"/>
      <c r="E9" s="51"/>
      <c r="F9" s="50"/>
      <c r="G9" s="51"/>
    </row>
    <row r="10" spans="1:7" ht="12.75">
      <c r="A10" s="42" t="s">
        <v>76</v>
      </c>
      <c r="B10" s="42"/>
      <c r="C10" s="42"/>
      <c r="D10" s="52">
        <v>21449</v>
      </c>
      <c r="E10" s="53">
        <f>D10/E$6</f>
        <v>30519.17746626371</v>
      </c>
      <c r="F10" s="52">
        <v>33628</v>
      </c>
      <c r="G10" s="53">
        <f>F10/G6</f>
        <v>47848.333247961025</v>
      </c>
    </row>
    <row r="11" spans="1:7" ht="12.75">
      <c r="A11" s="42" t="s">
        <v>77</v>
      </c>
      <c r="B11" s="42"/>
      <c r="C11" s="42"/>
      <c r="D11" s="52">
        <v>17477</v>
      </c>
      <c r="E11" s="53">
        <f>D11/E$6</f>
        <v>24867.530634430084</v>
      </c>
      <c r="F11" s="52">
        <v>17477</v>
      </c>
      <c r="G11" s="53">
        <v>22766</v>
      </c>
    </row>
    <row r="12" spans="1:7" ht="12.75">
      <c r="A12" s="47" t="s">
        <v>78</v>
      </c>
      <c r="B12" s="42"/>
      <c r="C12" s="42"/>
      <c r="D12" s="54">
        <f>SUM(D10:D11)</f>
        <v>38926</v>
      </c>
      <c r="E12" s="54">
        <f>D12/E$6</f>
        <v>55386.708100693795</v>
      </c>
      <c r="F12" s="54">
        <f>SUM(F10:F11)</f>
        <v>51105</v>
      </c>
      <c r="G12" s="54">
        <f>F12/G$6</f>
        <v>72715.8638823911</v>
      </c>
    </row>
    <row r="13" spans="1:7" ht="12.75">
      <c r="A13" s="42"/>
      <c r="B13" s="42"/>
      <c r="C13" s="42"/>
      <c r="D13" s="53"/>
      <c r="E13" s="54"/>
      <c r="F13" s="53"/>
      <c r="G13" s="54"/>
    </row>
    <row r="14" spans="1:7" ht="12.75">
      <c r="A14" s="47" t="s">
        <v>79</v>
      </c>
      <c r="B14" s="42"/>
      <c r="C14" s="42"/>
      <c r="D14" s="53"/>
      <c r="E14" s="54"/>
      <c r="F14" s="53"/>
      <c r="G14" s="54"/>
    </row>
    <row r="15" spans="1:7" ht="12.75">
      <c r="A15" s="42" t="s">
        <v>80</v>
      </c>
      <c r="B15" s="42"/>
      <c r="C15" s="42"/>
      <c r="D15" s="55">
        <v>9696296</v>
      </c>
      <c r="E15" s="53">
        <f>D15/E$6</f>
        <v>13796586.24595193</v>
      </c>
      <c r="F15" s="55">
        <v>10554116</v>
      </c>
      <c r="G15" s="53">
        <f>F15/G$6</f>
        <v>15017154.14254899</v>
      </c>
    </row>
    <row r="16" spans="1:7" ht="12.75">
      <c r="A16" s="42" t="s">
        <v>81</v>
      </c>
      <c r="B16" s="42"/>
      <c r="C16" s="42"/>
      <c r="D16" s="55">
        <v>20497092</v>
      </c>
      <c r="E16" s="53">
        <f aca="true" t="shared" si="0" ref="E16:E22">D16/E$6</f>
        <v>29164734.40674783</v>
      </c>
      <c r="F16" s="55">
        <v>23945521</v>
      </c>
      <c r="G16" s="53">
        <f>F16/G$6</f>
        <v>34071406.82181661</v>
      </c>
    </row>
    <row r="17" spans="1:7" ht="12.75">
      <c r="A17" s="42" t="s">
        <v>82</v>
      </c>
      <c r="B17" s="42"/>
      <c r="C17" s="42"/>
      <c r="D17" s="55">
        <v>287357</v>
      </c>
      <c r="E17" s="53">
        <f t="shared" si="0"/>
        <v>408872.17488802</v>
      </c>
      <c r="F17" s="55">
        <v>404102</v>
      </c>
      <c r="G17" s="53">
        <f>F17/G$6</f>
        <v>574985.3444203505</v>
      </c>
    </row>
    <row r="18" spans="1:7" ht="12.75">
      <c r="A18" s="42" t="s">
        <v>83</v>
      </c>
      <c r="B18" s="42"/>
      <c r="C18" s="42"/>
      <c r="D18" s="53"/>
      <c r="E18" s="53"/>
      <c r="F18" s="53"/>
      <c r="G18" s="53"/>
    </row>
    <row r="19" spans="1:7" ht="12.75">
      <c r="A19" s="42" t="s">
        <v>84</v>
      </c>
      <c r="B19" s="42"/>
      <c r="C19" s="42"/>
      <c r="D19" s="55">
        <v>6910297</v>
      </c>
      <c r="E19" s="53">
        <f t="shared" si="0"/>
        <v>9832466.804400658</v>
      </c>
      <c r="F19" s="55">
        <v>5149855</v>
      </c>
      <c r="G19" s="53">
        <f>F19/G$6</f>
        <v>7327583.508346566</v>
      </c>
    </row>
    <row r="20" spans="1:7" ht="12.75">
      <c r="A20" s="42" t="s">
        <v>85</v>
      </c>
      <c r="B20" s="42"/>
      <c r="C20" s="42"/>
      <c r="D20" s="55">
        <v>3153</v>
      </c>
      <c r="E20" s="53">
        <f t="shared" si="0"/>
        <v>4486.314818925333</v>
      </c>
      <c r="F20" s="55">
        <v>501038</v>
      </c>
      <c r="G20" s="53">
        <f>F20/G$6</f>
        <v>712912.8462558552</v>
      </c>
    </row>
    <row r="21" spans="1:7" ht="12.75">
      <c r="A21" s="47" t="s">
        <v>86</v>
      </c>
      <c r="B21" s="42"/>
      <c r="C21" s="42"/>
      <c r="D21" s="54">
        <f>SUM(D15:D20)</f>
        <v>37394195</v>
      </c>
      <c r="E21" s="54">
        <f t="shared" si="0"/>
        <v>53207145.94680736</v>
      </c>
      <c r="F21" s="54">
        <f>SUM(F15:F20)</f>
        <v>40554632</v>
      </c>
      <c r="G21" s="54">
        <f>F21/G$6</f>
        <v>57704042.66338837</v>
      </c>
    </row>
    <row r="22" spans="1:7" ht="12.75">
      <c r="A22" s="47" t="s">
        <v>87</v>
      </c>
      <c r="B22" s="42"/>
      <c r="C22" s="42"/>
      <c r="D22" s="54">
        <f>D12+D21</f>
        <v>37433121</v>
      </c>
      <c r="E22" s="54">
        <f t="shared" si="0"/>
        <v>53262532.65490805</v>
      </c>
      <c r="F22" s="54">
        <f>F12+F21</f>
        <v>40605737</v>
      </c>
      <c r="G22" s="54">
        <f>F22/G$6</f>
        <v>57776758.527270764</v>
      </c>
    </row>
    <row r="23" spans="1:7" ht="12.75">
      <c r="A23" s="42"/>
      <c r="B23" s="42"/>
      <c r="C23" s="42"/>
      <c r="D23" s="53"/>
      <c r="E23" s="49"/>
      <c r="F23" s="53"/>
      <c r="G23" s="49"/>
    </row>
    <row r="24" spans="1:7" ht="12.75">
      <c r="A24" s="47" t="s">
        <v>88</v>
      </c>
      <c r="B24" s="42"/>
      <c r="C24" s="42"/>
      <c r="D24" s="53"/>
      <c r="E24" s="49"/>
      <c r="F24" s="53"/>
      <c r="G24" s="49"/>
    </row>
    <row r="25" spans="1:7" ht="12.75">
      <c r="A25" s="47" t="s">
        <v>89</v>
      </c>
      <c r="B25" s="42"/>
      <c r="C25" s="42"/>
      <c r="D25" s="53"/>
      <c r="E25" s="49"/>
      <c r="F25" s="53"/>
      <c r="G25" s="49"/>
    </row>
    <row r="26" spans="1:7" ht="12.75">
      <c r="A26" s="42" t="s">
        <v>90</v>
      </c>
      <c r="B26" s="42"/>
      <c r="C26" s="42"/>
      <c r="D26" s="55">
        <v>5913663</v>
      </c>
      <c r="E26" s="56">
        <f>D26/E$6</f>
        <v>8414384.380282411</v>
      </c>
      <c r="F26" s="55">
        <v>7725633</v>
      </c>
      <c r="G26" s="56">
        <f>F26/G$6</f>
        <v>10992585.414994793</v>
      </c>
    </row>
    <row r="27" spans="1:7" ht="12.75">
      <c r="A27" s="42" t="s">
        <v>91</v>
      </c>
      <c r="B27" s="42"/>
      <c r="C27" s="42"/>
      <c r="D27" s="55">
        <v>1947958</v>
      </c>
      <c r="E27" s="56">
        <f>D27/E$6</f>
        <v>2771694.526496719</v>
      </c>
      <c r="F27" s="55">
        <v>2732100</v>
      </c>
      <c r="G27" s="56">
        <f>F27/G$6</f>
        <v>3887428.0738299727</v>
      </c>
    </row>
    <row r="28" spans="1:7" ht="12.75">
      <c r="A28" s="42" t="s">
        <v>92</v>
      </c>
      <c r="B28" s="42"/>
      <c r="C28" s="42"/>
      <c r="D28" s="55">
        <v>5565269</v>
      </c>
      <c r="E28" s="56">
        <f>D28/E$6</f>
        <v>7918664.3786887955</v>
      </c>
      <c r="F28" s="55">
        <v>7175166</v>
      </c>
      <c r="G28" s="56">
        <f>F28/G$6</f>
        <v>10209341.438011168</v>
      </c>
    </row>
    <row r="29" spans="1:7" ht="12.75">
      <c r="A29" s="42" t="s">
        <v>93</v>
      </c>
      <c r="B29" s="42"/>
      <c r="C29" s="42"/>
      <c r="D29" s="55">
        <v>29436</v>
      </c>
      <c r="E29" s="56">
        <f>D29/E$6</f>
        <v>41883.654617788176</v>
      </c>
      <c r="F29" s="55">
        <v>16559</v>
      </c>
      <c r="G29" s="56">
        <f>F29/G$6</f>
        <v>23561.33431226914</v>
      </c>
    </row>
    <row r="30" spans="1:7" ht="12.75">
      <c r="A30" s="47" t="s">
        <v>94</v>
      </c>
      <c r="B30" s="42"/>
      <c r="C30" s="42"/>
      <c r="D30" s="57">
        <f>SUM(D26:D29)</f>
        <v>13456326</v>
      </c>
      <c r="E30" s="58">
        <f>D30/E$6</f>
        <v>19146626.940085713</v>
      </c>
      <c r="F30" s="57">
        <f>SUM(F26:F29)</f>
        <v>17649458</v>
      </c>
      <c r="G30" s="58">
        <f>F30/G$6</f>
        <v>25112916.2611482</v>
      </c>
    </row>
    <row r="31" spans="1:7" ht="12.75">
      <c r="A31" s="47" t="s">
        <v>95</v>
      </c>
      <c r="B31" s="42"/>
      <c r="C31" s="42"/>
      <c r="D31" s="53"/>
      <c r="E31" s="56"/>
      <c r="F31" s="53"/>
      <c r="G31" s="56"/>
    </row>
    <row r="32" spans="1:7" ht="12.75">
      <c r="A32" s="42" t="s">
        <v>96</v>
      </c>
      <c r="B32" s="42"/>
      <c r="C32" s="42"/>
      <c r="D32" s="55">
        <v>6869698</v>
      </c>
      <c r="E32" s="56">
        <f>D32/E$6</f>
        <v>9774699.631760776</v>
      </c>
      <c r="F32" s="55">
        <v>5620654</v>
      </c>
      <c r="G32" s="56">
        <f>F32/G$6</f>
        <v>7997470.133920695</v>
      </c>
    </row>
    <row r="33" spans="1:7" ht="12.75">
      <c r="A33" s="42" t="s">
        <v>97</v>
      </c>
      <c r="B33" s="42"/>
      <c r="C33" s="42"/>
      <c r="D33" s="55">
        <v>490322</v>
      </c>
      <c r="E33" s="56">
        <f>D33/E$6</f>
        <v>697665.3519331136</v>
      </c>
      <c r="F33" s="55">
        <v>358356</v>
      </c>
      <c r="G33" s="56">
        <f>F33/G$6</f>
        <v>509894.65057114075</v>
      </c>
    </row>
    <row r="34" spans="1:7" ht="12.75">
      <c r="A34" s="42" t="s">
        <v>98</v>
      </c>
      <c r="B34" s="42"/>
      <c r="C34" s="42"/>
      <c r="D34" s="55">
        <v>242559</v>
      </c>
      <c r="E34" s="56">
        <f>D34/E$6</f>
        <v>345130.3635152902</v>
      </c>
      <c r="F34" s="55">
        <v>156959</v>
      </c>
      <c r="G34" s="56">
        <f>F34/G$6</f>
        <v>223332.5365251194</v>
      </c>
    </row>
    <row r="35" spans="1:7" ht="12.75">
      <c r="A35" s="45" t="s">
        <v>99</v>
      </c>
      <c r="B35" s="45"/>
      <c r="C35" s="45"/>
      <c r="D35" s="54">
        <f>SUM(D32:D34)</f>
        <v>7602579</v>
      </c>
      <c r="E35" s="58">
        <f>D35/E$6</f>
        <v>10817495.34720918</v>
      </c>
      <c r="F35" s="54">
        <f>SUM(F32:F34)</f>
        <v>6135969</v>
      </c>
      <c r="G35" s="58">
        <f>F35/G$6</f>
        <v>8730697.321016954</v>
      </c>
    </row>
    <row r="36" spans="1:7" ht="12.75">
      <c r="A36" s="43" t="s">
        <v>100</v>
      </c>
      <c r="B36" s="43"/>
      <c r="C36" s="43"/>
      <c r="D36" s="55">
        <v>526156</v>
      </c>
      <c r="E36" s="56">
        <f>D36/E6</f>
        <v>748652.5403953308</v>
      </c>
      <c r="F36" s="55">
        <v>396909</v>
      </c>
      <c r="G36" s="56">
        <f>F36/G6</f>
        <v>564750.6274864685</v>
      </c>
    </row>
    <row r="37" spans="1:7" ht="12.75">
      <c r="A37" s="43"/>
      <c r="B37" s="43"/>
      <c r="C37" s="43"/>
      <c r="D37" s="53"/>
      <c r="E37" s="56"/>
      <c r="F37" s="53"/>
      <c r="G37" s="56"/>
    </row>
    <row r="38" spans="1:7" ht="12.75">
      <c r="A38" s="45" t="s">
        <v>101</v>
      </c>
      <c r="B38" s="45"/>
      <c r="C38" s="43"/>
      <c r="D38" s="54">
        <f>D30+D35+D36</f>
        <v>21585061</v>
      </c>
      <c r="E38" s="58">
        <f>D38/E$6</f>
        <v>30712774.827690225</v>
      </c>
      <c r="F38" s="54">
        <f>F30+F35+F36</f>
        <v>24182336</v>
      </c>
      <c r="G38" s="58">
        <f>F38/G$6</f>
        <v>34408364.20965163</v>
      </c>
    </row>
    <row r="39" spans="1:7" ht="12.75">
      <c r="A39" s="43"/>
      <c r="B39" s="43"/>
      <c r="C39" s="43"/>
      <c r="D39" s="53"/>
      <c r="E39" s="56"/>
      <c r="F39" s="53"/>
      <c r="G39" s="56"/>
    </row>
    <row r="40" spans="1:7" ht="12.75">
      <c r="A40" s="45" t="s">
        <v>102</v>
      </c>
      <c r="B40" s="43"/>
      <c r="C40" s="43"/>
      <c r="D40" s="54">
        <f>D22+D38</f>
        <v>59018182</v>
      </c>
      <c r="E40" s="58">
        <f>D40/E$6</f>
        <v>83975307.48259827</v>
      </c>
      <c r="F40" s="54">
        <f>F22+F38</f>
        <v>64788073</v>
      </c>
      <c r="G40" s="58">
        <f>F40/G$6</f>
        <v>92185122.73692238</v>
      </c>
    </row>
    <row r="54" spans="1:9" ht="12.75">
      <c r="A54" s="122">
        <v>6</v>
      </c>
      <c r="B54" s="122"/>
      <c r="C54" s="122"/>
      <c r="D54" s="122"/>
      <c r="E54" s="122"/>
      <c r="F54" s="122"/>
      <c r="G54" s="122"/>
      <c r="H54" s="122"/>
      <c r="I54" s="122"/>
    </row>
    <row r="56" spans="1:5" ht="12.75">
      <c r="A56" s="35" t="s">
        <v>68</v>
      </c>
      <c r="B56" s="36"/>
      <c r="C56" s="36"/>
      <c r="D56" s="37"/>
      <c r="E56" s="37"/>
    </row>
    <row r="57" spans="1:5" ht="12.75">
      <c r="A57" s="36" t="s">
        <v>69</v>
      </c>
      <c r="B57" s="36"/>
      <c r="C57" s="36"/>
      <c r="D57" s="37"/>
      <c r="E57" s="37"/>
    </row>
    <row r="58" spans="1:7" ht="12.75">
      <c r="A58" s="38" t="s">
        <v>256</v>
      </c>
      <c r="B58" s="39"/>
      <c r="C58" s="39"/>
      <c r="D58" s="40"/>
      <c r="E58" s="41"/>
      <c r="F58" s="59"/>
      <c r="G58" s="59"/>
    </row>
    <row r="59" spans="1:7" ht="12.75">
      <c r="A59" s="42"/>
      <c r="B59" s="42"/>
      <c r="C59" s="42"/>
      <c r="D59" s="37" t="s">
        <v>257</v>
      </c>
      <c r="E59" s="47" t="s">
        <v>257</v>
      </c>
      <c r="F59" s="37" t="s">
        <v>258</v>
      </c>
      <c r="G59" s="47" t="s">
        <v>258</v>
      </c>
    </row>
    <row r="60" spans="1:7" ht="12.75">
      <c r="A60" s="43"/>
      <c r="B60" s="43"/>
      <c r="C60" s="43"/>
      <c r="D60" s="44" t="s">
        <v>70</v>
      </c>
      <c r="E60" s="44" t="s">
        <v>71</v>
      </c>
      <c r="F60" s="44" t="s">
        <v>70</v>
      </c>
      <c r="G60" s="44" t="s">
        <v>71</v>
      </c>
    </row>
    <row r="61" spans="1:7" ht="12.75">
      <c r="A61" s="45" t="s">
        <v>103</v>
      </c>
      <c r="B61" s="43"/>
      <c r="C61" s="43"/>
      <c r="D61" s="42"/>
      <c r="E61" s="46">
        <v>0.702804</v>
      </c>
      <c r="F61" s="42"/>
      <c r="G61" s="46">
        <v>0.702804</v>
      </c>
    </row>
    <row r="62" spans="1:7" ht="12.75">
      <c r="A62" s="45" t="s">
        <v>104</v>
      </c>
      <c r="B62" s="43"/>
      <c r="C62" s="43"/>
      <c r="D62" s="43"/>
      <c r="E62" s="60"/>
      <c r="F62" s="43"/>
      <c r="G62" s="60"/>
    </row>
    <row r="63" spans="1:7" ht="12.75">
      <c r="A63" s="43" t="s">
        <v>105</v>
      </c>
      <c r="B63" s="43"/>
      <c r="C63" s="43"/>
      <c r="D63" s="107">
        <v>23903205</v>
      </c>
      <c r="E63" s="107">
        <f>D63/E$61</f>
        <v>34011196.57827787</v>
      </c>
      <c r="F63" s="107">
        <v>23903205</v>
      </c>
      <c r="G63" s="107">
        <f>F63/G$61</f>
        <v>34011196.57827787</v>
      </c>
    </row>
    <row r="64" spans="1:7" ht="12.75">
      <c r="A64" s="43" t="s">
        <v>106</v>
      </c>
      <c r="B64" s="43"/>
      <c r="C64" s="43"/>
      <c r="D64" s="107"/>
      <c r="E64" s="107"/>
      <c r="F64" s="114"/>
      <c r="G64" s="107"/>
    </row>
    <row r="65" spans="1:7" ht="12.75">
      <c r="A65" s="43" t="s">
        <v>107</v>
      </c>
      <c r="B65" s="43"/>
      <c r="C65" s="43"/>
      <c r="D65" s="107"/>
      <c r="E65" s="107"/>
      <c r="F65" s="114"/>
      <c r="G65" s="107"/>
    </row>
    <row r="66" spans="1:7" ht="12.75">
      <c r="A66" s="43" t="s">
        <v>108</v>
      </c>
      <c r="B66" s="43"/>
      <c r="C66" s="43"/>
      <c r="D66" s="107"/>
      <c r="E66" s="107"/>
      <c r="F66" s="114"/>
      <c r="G66" s="107"/>
    </row>
    <row r="67" spans="1:7" ht="12.75">
      <c r="A67" s="43" t="s">
        <v>109</v>
      </c>
      <c r="B67" s="43"/>
      <c r="C67" s="43"/>
      <c r="D67" s="107">
        <v>4602725</v>
      </c>
      <c r="E67" s="107">
        <f>D67/E61</f>
        <v>6549087.654595022</v>
      </c>
      <c r="F67" s="107">
        <v>4097131</v>
      </c>
      <c r="G67" s="107">
        <f>F67/G$61</f>
        <v>5829692.204369924</v>
      </c>
    </row>
    <row r="68" spans="1:7" ht="12.75">
      <c r="A68" s="43" t="s">
        <v>110</v>
      </c>
      <c r="B68" s="43"/>
      <c r="C68" s="43"/>
      <c r="D68" s="115">
        <v>31387</v>
      </c>
      <c r="E68" s="115">
        <f>D68/E61</f>
        <v>44659.677520332836</v>
      </c>
      <c r="F68" s="115">
        <v>505594</v>
      </c>
      <c r="G68" s="107">
        <f>F68/G$61</f>
        <v>719395.4502250983</v>
      </c>
    </row>
    <row r="69" spans="1:7" ht="12.75">
      <c r="A69" s="45" t="s">
        <v>111</v>
      </c>
      <c r="B69" s="43"/>
      <c r="C69" s="43"/>
      <c r="D69" s="108">
        <f>SUM(D63:D68)</f>
        <v>28537317</v>
      </c>
      <c r="E69" s="108">
        <f>D69/E$61</f>
        <v>40604943.91039322</v>
      </c>
      <c r="F69" s="108">
        <f>SUM(F63:F68)</f>
        <v>28505930</v>
      </c>
      <c r="G69" s="108">
        <f>F69/G$61</f>
        <v>40560284.232872896</v>
      </c>
    </row>
    <row r="70" spans="1:7" ht="12.75">
      <c r="A70" s="43"/>
      <c r="B70" s="43"/>
      <c r="C70" s="43"/>
      <c r="D70" s="107"/>
      <c r="E70" s="107"/>
      <c r="F70" s="107"/>
      <c r="G70" s="107"/>
    </row>
    <row r="71" spans="1:7" ht="12.75">
      <c r="A71" s="45" t="s">
        <v>112</v>
      </c>
      <c r="B71" s="43"/>
      <c r="C71" s="43"/>
      <c r="D71" s="107"/>
      <c r="E71" s="107"/>
      <c r="F71" s="107"/>
      <c r="G71" s="107"/>
    </row>
    <row r="72" spans="1:7" ht="12.75">
      <c r="A72" s="43" t="s">
        <v>113</v>
      </c>
      <c r="B72" s="43"/>
      <c r="C72" s="43"/>
      <c r="D72" s="107">
        <v>22590396</v>
      </c>
      <c r="E72" s="107">
        <f>D72/E61</f>
        <v>32143237.659432787</v>
      </c>
      <c r="F72" s="107">
        <v>25108818</v>
      </c>
      <c r="G72" s="107">
        <f>F72/G$61</f>
        <v>35726629.330510356</v>
      </c>
    </row>
    <row r="73" spans="1:7" ht="12.75">
      <c r="A73" s="43" t="s">
        <v>114</v>
      </c>
      <c r="B73" s="43"/>
      <c r="C73" s="43"/>
      <c r="D73" s="107"/>
      <c r="E73" s="107"/>
      <c r="F73" s="107"/>
      <c r="G73" s="107"/>
    </row>
    <row r="74" spans="1:7" ht="12.75">
      <c r="A74" s="43" t="s">
        <v>115</v>
      </c>
      <c r="B74" s="43"/>
      <c r="C74" s="43"/>
      <c r="D74" s="107"/>
      <c r="E74" s="107"/>
      <c r="F74" s="107">
        <v>160361</v>
      </c>
      <c r="G74" s="107">
        <f>F74/G$61</f>
        <v>228173.1464248923</v>
      </c>
    </row>
    <row r="75" spans="1:7" ht="12.75">
      <c r="A75" s="61"/>
      <c r="B75" s="43"/>
      <c r="C75" s="43"/>
      <c r="D75" s="107"/>
      <c r="E75" s="107"/>
      <c r="F75" s="107"/>
      <c r="G75" s="107"/>
    </row>
    <row r="76" spans="1:7" ht="12.75">
      <c r="A76" s="45" t="s">
        <v>116</v>
      </c>
      <c r="B76" s="43"/>
      <c r="C76" s="43"/>
      <c r="D76" s="108">
        <f>SUM(D72:D75)</f>
        <v>22590396</v>
      </c>
      <c r="E76" s="108">
        <f>D76/E$61</f>
        <v>32143237.659432787</v>
      </c>
      <c r="F76" s="108">
        <f>SUM(F72:F75)</f>
        <v>25269179</v>
      </c>
      <c r="G76" s="108">
        <f>F76/G$61</f>
        <v>35954802.476935245</v>
      </c>
    </row>
    <row r="77" spans="1:7" ht="12.75">
      <c r="A77" s="45" t="s">
        <v>117</v>
      </c>
      <c r="B77" s="43"/>
      <c r="C77" s="43"/>
      <c r="D77" s="107"/>
      <c r="E77" s="107"/>
      <c r="F77" s="107"/>
      <c r="G77" s="107"/>
    </row>
    <row r="78" spans="1:7" ht="12.75">
      <c r="A78" s="43" t="s">
        <v>113</v>
      </c>
      <c r="B78" s="43"/>
      <c r="C78" s="43"/>
      <c r="D78" s="107">
        <v>5191936</v>
      </c>
      <c r="E78" s="107">
        <f>D78/E$61</f>
        <v>7387459.377009806</v>
      </c>
      <c r="F78" s="107">
        <v>6568135</v>
      </c>
      <c r="G78" s="107">
        <f aca="true" t="shared" si="1" ref="G78:G85">F78/G$61</f>
        <v>9345614.139930906</v>
      </c>
    </row>
    <row r="79" spans="1:7" ht="12.75">
      <c r="A79" s="43" t="s">
        <v>114</v>
      </c>
      <c r="B79" s="43"/>
      <c r="C79" s="43"/>
      <c r="D79" s="107">
        <v>16107</v>
      </c>
      <c r="E79" s="107">
        <f aca="true" t="shared" si="2" ref="E79:E85">D79/E$61</f>
        <v>22918.196253863098</v>
      </c>
      <c r="F79" s="115">
        <v>4141</v>
      </c>
      <c r="G79" s="107">
        <f t="shared" si="1"/>
        <v>5892.112167830576</v>
      </c>
    </row>
    <row r="80" spans="1:7" ht="12.75">
      <c r="A80" s="43" t="s">
        <v>118</v>
      </c>
      <c r="B80" s="43"/>
      <c r="C80" s="43"/>
      <c r="D80" s="107">
        <v>5919</v>
      </c>
      <c r="E80" s="107">
        <f t="shared" si="2"/>
        <v>8421.97824713576</v>
      </c>
      <c r="F80" s="115">
        <v>293825</v>
      </c>
      <c r="G80" s="107">
        <f t="shared" si="1"/>
        <v>418075.30975919316</v>
      </c>
    </row>
    <row r="81" spans="1:7" ht="12.75">
      <c r="A81" s="43" t="s">
        <v>119</v>
      </c>
      <c r="B81" s="43"/>
      <c r="C81" s="43"/>
      <c r="D81" s="107">
        <v>2111402</v>
      </c>
      <c r="E81" s="107">
        <f t="shared" si="2"/>
        <v>3004254.386713792</v>
      </c>
      <c r="F81" s="115">
        <v>3363581</v>
      </c>
      <c r="G81" s="107">
        <f t="shared" si="1"/>
        <v>4785944.587680207</v>
      </c>
    </row>
    <row r="82" spans="1:7" ht="12.75">
      <c r="A82" s="43" t="s">
        <v>120</v>
      </c>
      <c r="B82" s="43"/>
      <c r="C82" s="43"/>
      <c r="D82" s="107">
        <v>324785</v>
      </c>
      <c r="E82" s="107">
        <f t="shared" si="2"/>
        <v>462127.4210163858</v>
      </c>
      <c r="F82" s="115">
        <v>272199</v>
      </c>
      <c r="G82" s="107">
        <f t="shared" si="1"/>
        <v>387304.28398244746</v>
      </c>
    </row>
    <row r="83" spans="1:7" ht="12.75">
      <c r="A83" s="43" t="s">
        <v>121</v>
      </c>
      <c r="B83" s="43"/>
      <c r="C83" s="43"/>
      <c r="D83" s="107">
        <v>180701</v>
      </c>
      <c r="E83" s="107">
        <f t="shared" si="2"/>
        <v>257114.3590531642</v>
      </c>
      <c r="F83" s="115">
        <v>381421</v>
      </c>
      <c r="G83" s="107">
        <f t="shared" si="1"/>
        <v>542713.1888833871</v>
      </c>
    </row>
    <row r="84" spans="1:7" ht="12.75">
      <c r="A84" s="43" t="s">
        <v>122</v>
      </c>
      <c r="B84" s="43"/>
      <c r="C84" s="43"/>
      <c r="D84" s="107">
        <v>56219</v>
      </c>
      <c r="E84" s="107">
        <f t="shared" si="2"/>
        <v>79992.43032196743</v>
      </c>
      <c r="F84" s="115">
        <v>123862</v>
      </c>
      <c r="G84" s="107">
        <f t="shared" si="1"/>
        <v>176239.7482086044</v>
      </c>
    </row>
    <row r="85" spans="1:7" ht="12.75">
      <c r="A85" s="43" t="s">
        <v>123</v>
      </c>
      <c r="B85" s="43"/>
      <c r="C85" s="43"/>
      <c r="D85" s="107">
        <v>3400</v>
      </c>
      <c r="E85" s="107">
        <f t="shared" si="2"/>
        <v>4837.764156151644</v>
      </c>
      <c r="F85" s="115">
        <v>5800</v>
      </c>
      <c r="G85" s="107">
        <f t="shared" si="1"/>
        <v>8252.656501670452</v>
      </c>
    </row>
    <row r="86" spans="1:7" ht="12.75">
      <c r="A86" s="43" t="s">
        <v>124</v>
      </c>
      <c r="B86" s="43"/>
      <c r="C86" s="43"/>
      <c r="D86" s="116" t="s">
        <v>125</v>
      </c>
      <c r="E86" s="116" t="s">
        <v>125</v>
      </c>
      <c r="F86" s="116" t="s">
        <v>125</v>
      </c>
      <c r="G86" s="116" t="s">
        <v>125</v>
      </c>
    </row>
    <row r="87" spans="1:7" ht="12.75">
      <c r="A87" s="43" t="s">
        <v>126</v>
      </c>
      <c r="B87" s="43"/>
      <c r="C87" s="43"/>
      <c r="D87" s="116" t="s">
        <v>125</v>
      </c>
      <c r="E87" s="116" t="s">
        <v>125</v>
      </c>
      <c r="F87" s="116" t="s">
        <v>125</v>
      </c>
      <c r="G87" s="116" t="s">
        <v>125</v>
      </c>
    </row>
    <row r="88" spans="1:7" ht="12.75">
      <c r="A88" s="45" t="s">
        <v>127</v>
      </c>
      <c r="B88" s="45"/>
      <c r="C88" s="45"/>
      <c r="D88" s="108">
        <f>SUM(D78:D87)</f>
        <v>7890469</v>
      </c>
      <c r="E88" s="108">
        <f>D88/E$61</f>
        <v>11227125.912772266</v>
      </c>
      <c r="F88" s="108">
        <f>SUM(F78:F87)</f>
        <v>11012964</v>
      </c>
      <c r="G88" s="108">
        <f>F88/G$61</f>
        <v>15670036.027114246</v>
      </c>
    </row>
    <row r="89" spans="1:7" ht="12.75">
      <c r="A89" s="45" t="s">
        <v>128</v>
      </c>
      <c r="B89" s="43"/>
      <c r="C89" s="45"/>
      <c r="D89" s="108">
        <f>D76+D88</f>
        <v>30480865</v>
      </c>
      <c r="E89" s="108">
        <f>D89/E$61</f>
        <v>43370363.57220505</v>
      </c>
      <c r="F89" s="108">
        <f>F76+F88</f>
        <v>36282143</v>
      </c>
      <c r="G89" s="108">
        <f>F89/G$61</f>
        <v>51624838.504049495</v>
      </c>
    </row>
    <row r="90" spans="1:7" ht="12.75">
      <c r="A90" s="45" t="s">
        <v>129</v>
      </c>
      <c r="B90" s="43"/>
      <c r="C90" s="43"/>
      <c r="D90" s="108">
        <f>D69+D89</f>
        <v>59018182</v>
      </c>
      <c r="E90" s="108">
        <f>D90/E$61</f>
        <v>83975307.48259827</v>
      </c>
      <c r="F90" s="108">
        <f>F69+F89</f>
        <v>64788073</v>
      </c>
      <c r="G90" s="108">
        <f>F90/G$61</f>
        <v>92185122.73692238</v>
      </c>
    </row>
    <row r="110" spans="1:9" ht="12.75">
      <c r="A110" s="122">
        <v>7</v>
      </c>
      <c r="B110" s="122"/>
      <c r="C110" s="122"/>
      <c r="D110" s="122"/>
      <c r="E110" s="122"/>
      <c r="F110" s="122"/>
      <c r="G110" s="122"/>
      <c r="H110" s="122"/>
      <c r="I110" s="122"/>
    </row>
  </sheetData>
  <mergeCells count="2">
    <mergeCell ref="A54:I54"/>
    <mergeCell ref="A110:I1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9">
      <selection activeCell="L51" sqref="L51"/>
    </sheetView>
  </sheetViews>
  <sheetFormatPr defaultColWidth="9.140625" defaultRowHeight="12.75"/>
  <cols>
    <col min="5" max="5" width="3.421875" style="0" customWidth="1"/>
    <col min="6" max="9" width="9.8515625" style="0" bestFit="1" customWidth="1"/>
  </cols>
  <sheetData>
    <row r="1" spans="1:9" ht="12.75">
      <c r="A1" s="32" t="s">
        <v>130</v>
      </c>
      <c r="B1" s="16"/>
      <c r="C1" s="16"/>
      <c r="D1" s="16"/>
      <c r="E1" s="16"/>
      <c r="F1" s="25"/>
      <c r="G1" s="25"/>
      <c r="H1" s="25"/>
      <c r="I1" s="25"/>
    </row>
    <row r="2" spans="1:9" ht="12.75">
      <c r="A2" s="16"/>
      <c r="B2" s="16"/>
      <c r="C2" s="16"/>
      <c r="D2" s="16"/>
      <c r="E2" s="16"/>
      <c r="F2" s="25"/>
      <c r="G2" s="25"/>
      <c r="H2" s="25"/>
      <c r="I2" s="25"/>
    </row>
    <row r="3" spans="1:9" ht="12.75">
      <c r="A3" s="32" t="s">
        <v>131</v>
      </c>
      <c r="B3" s="32"/>
      <c r="C3" s="32"/>
      <c r="D3" s="32"/>
      <c r="E3" s="16"/>
      <c r="F3" s="25"/>
      <c r="G3" s="25"/>
      <c r="H3" s="25"/>
      <c r="I3" s="25"/>
    </row>
    <row r="4" spans="1:9" ht="12.75">
      <c r="A4" s="63" t="s">
        <v>260</v>
      </c>
      <c r="B4" s="64"/>
      <c r="C4" s="64"/>
      <c r="D4" s="64"/>
      <c r="E4" s="64"/>
      <c r="F4" s="65"/>
      <c r="G4" s="65"/>
      <c r="H4" s="65"/>
      <c r="I4" s="65"/>
    </row>
    <row r="5" spans="1:9" ht="12.75">
      <c r="A5" s="25"/>
      <c r="B5" s="25"/>
      <c r="C5" s="25"/>
      <c r="D5" s="25"/>
      <c r="E5" s="25"/>
      <c r="F5" s="66" t="s">
        <v>257</v>
      </c>
      <c r="G5" s="67" t="s">
        <v>257</v>
      </c>
      <c r="H5" s="66" t="s">
        <v>258</v>
      </c>
      <c r="I5" s="67" t="s">
        <v>258</v>
      </c>
    </row>
    <row r="6" spans="1:9" ht="12.75">
      <c r="A6" s="25"/>
      <c r="B6" s="25"/>
      <c r="C6" s="25"/>
      <c r="D6" s="25"/>
      <c r="E6" s="25"/>
      <c r="F6" s="66" t="s">
        <v>70</v>
      </c>
      <c r="G6" s="66" t="s">
        <v>71</v>
      </c>
      <c r="H6" s="66" t="s">
        <v>70</v>
      </c>
      <c r="I6" s="66" t="s">
        <v>71</v>
      </c>
    </row>
    <row r="7" spans="1:9" ht="12.75">
      <c r="A7" s="25"/>
      <c r="B7" s="25"/>
      <c r="C7" s="25"/>
      <c r="D7" s="25"/>
      <c r="E7" s="25"/>
      <c r="F7" s="25"/>
      <c r="G7" s="68">
        <v>0.702804</v>
      </c>
      <c r="H7" s="25"/>
      <c r="I7" s="68">
        <v>0.702804</v>
      </c>
    </row>
    <row r="8" spans="1:9" ht="12.75">
      <c r="A8" s="16" t="s">
        <v>132</v>
      </c>
      <c r="B8" s="16"/>
      <c r="C8" s="16"/>
      <c r="D8" s="16"/>
      <c r="E8" s="16"/>
      <c r="F8" s="111">
        <v>30284546</v>
      </c>
      <c r="G8" s="111">
        <f>F8/G7</f>
        <v>43091026.80121343</v>
      </c>
      <c r="H8" s="111">
        <v>37813391</v>
      </c>
      <c r="I8" s="111">
        <f>H8/I7</f>
        <v>53803608.1183374</v>
      </c>
    </row>
    <row r="9" spans="1:9" ht="12.75">
      <c r="A9" s="16" t="s">
        <v>133</v>
      </c>
      <c r="B9" s="16"/>
      <c r="C9" s="16"/>
      <c r="D9" s="16"/>
      <c r="E9" s="16"/>
      <c r="F9" s="111"/>
      <c r="G9" s="111"/>
      <c r="H9" s="111"/>
      <c r="I9" s="111"/>
    </row>
    <row r="10" spans="1:9" ht="12.75" customHeight="1">
      <c r="A10" s="16" t="s">
        <v>134</v>
      </c>
      <c r="B10" s="16"/>
      <c r="C10" s="16"/>
      <c r="D10" s="16"/>
      <c r="E10" s="16"/>
      <c r="F10" s="111">
        <v>-2403429</v>
      </c>
      <c r="G10" s="111">
        <f>F10/G7</f>
        <v>-3419771.3729574676</v>
      </c>
      <c r="H10" s="111">
        <v>3285182</v>
      </c>
      <c r="I10" s="111">
        <f>H10/I7</f>
        <v>4674392.860598403</v>
      </c>
    </row>
    <row r="11" spans="1:9" ht="12.75" customHeight="1">
      <c r="A11" s="16" t="s">
        <v>261</v>
      </c>
      <c r="B11" s="16"/>
      <c r="C11" s="16"/>
      <c r="D11" s="16"/>
      <c r="E11" s="16"/>
      <c r="F11" s="111"/>
      <c r="G11" s="111"/>
      <c r="H11" s="111"/>
      <c r="I11" s="111"/>
    </row>
    <row r="12" spans="1:9" ht="12.75" customHeight="1">
      <c r="A12" s="16" t="s">
        <v>262</v>
      </c>
      <c r="B12" s="16"/>
      <c r="C12" s="16"/>
      <c r="D12" s="16"/>
      <c r="E12" s="16"/>
      <c r="F12" s="111">
        <v>45239</v>
      </c>
      <c r="G12" s="111">
        <f>F12/G7</f>
        <v>64369.29784121889</v>
      </c>
      <c r="H12" s="111">
        <v>58551</v>
      </c>
      <c r="I12" s="111">
        <f>H12/I7</f>
        <v>83310.56738436321</v>
      </c>
    </row>
    <row r="13" spans="1:9" ht="12.75">
      <c r="A13" s="16" t="s">
        <v>135</v>
      </c>
      <c r="B13" s="16"/>
      <c r="C13" s="16"/>
      <c r="D13" s="16"/>
      <c r="E13" s="16"/>
      <c r="F13" s="111">
        <v>4961799</v>
      </c>
      <c r="G13" s="111">
        <f>F13/G7</f>
        <v>7060003.927126197</v>
      </c>
      <c r="H13" s="111">
        <v>360857</v>
      </c>
      <c r="I13" s="111">
        <f>H13/I7</f>
        <v>513453.2529695335</v>
      </c>
    </row>
    <row r="14" spans="1:9" ht="12.75">
      <c r="A14" s="16" t="s">
        <v>136</v>
      </c>
      <c r="B14" s="16"/>
      <c r="C14" s="16"/>
      <c r="D14" s="16"/>
      <c r="E14" s="16"/>
      <c r="F14" s="111">
        <v>-15351360</v>
      </c>
      <c r="G14" s="111">
        <f>F14/G$7</f>
        <v>-21843017.3988765</v>
      </c>
      <c r="H14" s="111">
        <v>-20371498</v>
      </c>
      <c r="I14" s="111">
        <f>H14/I7</f>
        <v>-28986030.244563207</v>
      </c>
    </row>
    <row r="15" spans="1:9" ht="12.75">
      <c r="A15" s="16" t="s">
        <v>137</v>
      </c>
      <c r="B15" s="16"/>
      <c r="C15" s="16"/>
      <c r="D15" s="16"/>
      <c r="E15" s="16"/>
      <c r="F15" s="111">
        <v>-5983146</v>
      </c>
      <c r="G15" s="111">
        <f>F15/G$7</f>
        <v>-8513249.782300614</v>
      </c>
      <c r="H15" s="111">
        <v>-7210109</v>
      </c>
      <c r="I15" s="111">
        <f>H15/I7</f>
        <v>-10259060.847690111</v>
      </c>
    </row>
    <row r="16" spans="1:9" ht="12.75">
      <c r="A16" s="16" t="s">
        <v>138</v>
      </c>
      <c r="B16" s="16"/>
      <c r="C16" s="16"/>
      <c r="D16" s="16"/>
      <c r="E16" s="16"/>
      <c r="F16" s="111">
        <v>-5077652</v>
      </c>
      <c r="G16" s="111">
        <f>F16/G$7</f>
        <v>-7224847.895003444</v>
      </c>
      <c r="H16" s="111">
        <v>-5980314</v>
      </c>
      <c r="I16" s="111">
        <f>H16/I7</f>
        <v>-8509220.2093329</v>
      </c>
    </row>
    <row r="17" spans="1:9" ht="12.75">
      <c r="A17" s="16" t="s">
        <v>139</v>
      </c>
      <c r="B17" s="16"/>
      <c r="C17" s="16"/>
      <c r="D17" s="16"/>
      <c r="E17" s="16"/>
      <c r="F17" s="111">
        <v>-5208802</v>
      </c>
      <c r="G17" s="111">
        <f>F17/G$7</f>
        <v>-7411457.53296794</v>
      </c>
      <c r="H17" s="111">
        <v>-6551741</v>
      </c>
      <c r="I17" s="111">
        <f>H17/I7</f>
        <v>-9322287.579467392</v>
      </c>
    </row>
    <row r="18" spans="1:9" ht="12.75">
      <c r="A18" s="32" t="s">
        <v>140</v>
      </c>
      <c r="B18" s="16"/>
      <c r="C18" s="16"/>
      <c r="D18" s="16"/>
      <c r="E18" s="16"/>
      <c r="F18" s="112">
        <f>SUM(F8:F17)</f>
        <v>1267195</v>
      </c>
      <c r="G18" s="112">
        <f>F18/G$7</f>
        <v>1803056.0440748772</v>
      </c>
      <c r="H18" s="112">
        <f>SUM(H8:H17)</f>
        <v>1404319</v>
      </c>
      <c r="I18" s="112">
        <f>H18/I$7</f>
        <v>1998165.9182360943</v>
      </c>
    </row>
    <row r="19" spans="1:9" ht="12.75">
      <c r="A19" s="16"/>
      <c r="B19" s="16"/>
      <c r="C19" s="16"/>
      <c r="D19" s="16"/>
      <c r="E19" s="16"/>
      <c r="F19" s="111"/>
      <c r="G19" s="111"/>
      <c r="H19" s="111"/>
      <c r="I19" s="111"/>
    </row>
    <row r="20" spans="1:9" ht="12.75">
      <c r="A20" s="16" t="s">
        <v>141</v>
      </c>
      <c r="B20" s="16"/>
      <c r="C20" s="16"/>
      <c r="D20" s="16"/>
      <c r="E20" s="16"/>
      <c r="F20" s="111">
        <v>28504</v>
      </c>
      <c r="G20" s="111">
        <f>F20/G7</f>
        <v>40557.53809027837</v>
      </c>
      <c r="H20" s="111">
        <v>73959</v>
      </c>
      <c r="I20" s="111">
        <f>H20/I7</f>
        <v>105234.17624259395</v>
      </c>
    </row>
    <row r="21" spans="1:9" ht="12.75">
      <c r="A21" s="16" t="s">
        <v>142</v>
      </c>
      <c r="B21" s="16"/>
      <c r="C21" s="16"/>
      <c r="D21" s="16"/>
      <c r="E21" s="16"/>
      <c r="F21" s="111">
        <v>-1424673</v>
      </c>
      <c r="G21" s="111">
        <f>F21/G7</f>
        <v>-2027127.051069715</v>
      </c>
      <c r="H21" s="111">
        <v>-1428265</v>
      </c>
      <c r="I21" s="111">
        <f>H21/I7</f>
        <v>-2032238.0066135083</v>
      </c>
    </row>
    <row r="22" spans="1:9" ht="12.75">
      <c r="A22" s="16"/>
      <c r="B22" s="16"/>
      <c r="C22" s="16"/>
      <c r="D22" s="16"/>
      <c r="E22" s="16"/>
      <c r="F22" s="111"/>
      <c r="G22" s="111"/>
      <c r="H22" s="111"/>
      <c r="I22" s="111"/>
    </row>
    <row r="23" spans="1:9" ht="12.75">
      <c r="A23" s="32" t="s">
        <v>143</v>
      </c>
      <c r="B23" s="16"/>
      <c r="C23" s="16"/>
      <c r="D23" s="16"/>
      <c r="E23" s="16"/>
      <c r="F23" s="112">
        <f>SUM(F18:F22)</f>
        <v>-128974</v>
      </c>
      <c r="G23" s="112">
        <f>F23/G$7</f>
        <v>-183513.46890455944</v>
      </c>
      <c r="H23" s="112">
        <f>SUM(H18:H22)</f>
        <v>50013</v>
      </c>
      <c r="I23" s="112">
        <f>H23/I$7</f>
        <v>71162.08786518004</v>
      </c>
    </row>
    <row r="24" spans="1:9" ht="12.75">
      <c r="A24" s="16"/>
      <c r="B24" s="16"/>
      <c r="C24" s="16"/>
      <c r="D24" s="16"/>
      <c r="E24" s="16"/>
      <c r="F24" s="111"/>
      <c r="G24" s="111"/>
      <c r="H24" s="111"/>
      <c r="I24" s="111"/>
    </row>
    <row r="25" spans="1:9" ht="12.75">
      <c r="A25" s="16" t="s">
        <v>144</v>
      </c>
      <c r="B25" s="16"/>
      <c r="C25" s="16"/>
      <c r="D25" s="16"/>
      <c r="E25" s="16"/>
      <c r="F25" s="111">
        <v>160361</v>
      </c>
      <c r="G25" s="111">
        <f>F25/G7</f>
        <v>228173.1464248923</v>
      </c>
      <c r="H25" s="111">
        <v>455581</v>
      </c>
      <c r="I25" s="111">
        <f>H25/I7</f>
        <v>648233.3623599183</v>
      </c>
    </row>
    <row r="26" spans="1:9" ht="12.75">
      <c r="A26" s="16"/>
      <c r="B26" s="16"/>
      <c r="C26" s="16"/>
      <c r="D26" s="16"/>
      <c r="E26" s="16"/>
      <c r="F26" s="111"/>
      <c r="G26" s="111"/>
      <c r="H26" s="111"/>
      <c r="I26" s="111"/>
    </row>
    <row r="27" spans="1:9" ht="12.75">
      <c r="A27" s="32" t="s">
        <v>145</v>
      </c>
      <c r="B27" s="16"/>
      <c r="C27" s="16"/>
      <c r="D27" s="16"/>
      <c r="E27" s="16"/>
      <c r="F27" s="112">
        <f>SUM(F23:F26)</f>
        <v>31387</v>
      </c>
      <c r="G27" s="112">
        <f>F27/G$7</f>
        <v>44659.677520332836</v>
      </c>
      <c r="H27" s="112">
        <f>SUM(H23:H26)</f>
        <v>505594</v>
      </c>
      <c r="I27" s="112">
        <f>H27/I$7</f>
        <v>719395.4502250983</v>
      </c>
    </row>
    <row r="28" spans="1:9" ht="12.75">
      <c r="A28" s="16"/>
      <c r="B28" s="16"/>
      <c r="C28" s="16"/>
      <c r="D28" s="16"/>
      <c r="E28" s="16"/>
      <c r="F28" s="112"/>
      <c r="G28" s="111"/>
      <c r="H28" s="111"/>
      <c r="I28" s="111"/>
    </row>
    <row r="29" spans="1:9" ht="13.5">
      <c r="A29" s="70" t="s">
        <v>146</v>
      </c>
      <c r="B29" s="70"/>
      <c r="C29" s="16"/>
      <c r="D29" s="16"/>
      <c r="E29" s="16"/>
      <c r="F29" s="113">
        <v>0.0013</v>
      </c>
      <c r="G29" s="113">
        <f>F29/G7</f>
        <v>0.0018497333538226874</v>
      </c>
      <c r="H29" s="113">
        <v>0.0212</v>
      </c>
      <c r="I29" s="113">
        <f>H29/I7</f>
        <v>0.030164882385416134</v>
      </c>
    </row>
    <row r="30" spans="1:9" ht="12.75">
      <c r="A30" s="16"/>
      <c r="B30" s="16"/>
      <c r="C30" s="16"/>
      <c r="D30" s="16"/>
      <c r="E30" s="16"/>
      <c r="F30" s="25"/>
      <c r="G30" s="25"/>
      <c r="H30" s="25"/>
      <c r="I30" s="25"/>
    </row>
    <row r="31" spans="1:9" ht="12.75">
      <c r="A31" s="16"/>
      <c r="B31" s="16"/>
      <c r="C31" s="16"/>
      <c r="D31" s="16"/>
      <c r="E31" s="16"/>
      <c r="F31" s="25"/>
      <c r="G31" s="25"/>
      <c r="H31" s="25"/>
      <c r="I31" s="25"/>
    </row>
    <row r="32" spans="1:9" ht="12.75">
      <c r="A32" s="16"/>
      <c r="B32" s="16"/>
      <c r="C32" s="16"/>
      <c r="D32" s="16"/>
      <c r="E32" s="16"/>
      <c r="F32" s="25"/>
      <c r="G32" s="25"/>
      <c r="H32" s="25"/>
      <c r="I32" s="25"/>
    </row>
    <row r="56" spans="1:9" ht="12.75">
      <c r="A56" s="122">
        <v>8</v>
      </c>
      <c r="B56" s="122"/>
      <c r="C56" s="122"/>
      <c r="D56" s="122"/>
      <c r="E56" s="122"/>
      <c r="F56" s="122"/>
      <c r="G56" s="122"/>
      <c r="H56" s="122"/>
      <c r="I56" s="122"/>
    </row>
  </sheetData>
  <mergeCells count="1">
    <mergeCell ref="A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30" sqref="H30"/>
    </sheetView>
  </sheetViews>
  <sheetFormatPr defaultColWidth="9.140625" defaultRowHeight="12.75"/>
  <cols>
    <col min="1" max="1" width="38.57421875" style="0" customWidth="1"/>
    <col min="2" max="2" width="15.140625" style="0" bestFit="1" customWidth="1"/>
    <col min="3" max="3" width="11.00390625" style="0" customWidth="1"/>
    <col min="4" max="4" width="9.8515625" style="0" customWidth="1"/>
    <col min="5" max="5" width="12.57421875" style="0" bestFit="1" customWidth="1"/>
  </cols>
  <sheetData>
    <row r="1" spans="1:2" ht="12.75">
      <c r="A1" s="93" t="s">
        <v>241</v>
      </c>
      <c r="B1" s="93"/>
    </row>
    <row r="2" spans="1:2" ht="12.75">
      <c r="A2" s="25"/>
      <c r="B2" s="25"/>
    </row>
    <row r="3" spans="1:2" ht="12.75">
      <c r="A3" s="93" t="s">
        <v>242</v>
      </c>
      <c r="B3" s="67"/>
    </row>
    <row r="4" spans="1:5" ht="15.75">
      <c r="A4" s="95"/>
      <c r="B4" s="126" t="s">
        <v>213</v>
      </c>
      <c r="C4" s="126"/>
      <c r="D4" s="126" t="s">
        <v>212</v>
      </c>
      <c r="E4" s="126"/>
    </row>
    <row r="5" spans="1:5" ht="15.75">
      <c r="A5" s="95"/>
      <c r="B5" s="126" t="s">
        <v>263</v>
      </c>
      <c r="C5" s="126"/>
      <c r="D5" s="126" t="s">
        <v>263</v>
      </c>
      <c r="E5" s="126"/>
    </row>
    <row r="6" spans="1:5" ht="15.75">
      <c r="A6" s="95"/>
      <c r="B6" s="96" t="s">
        <v>70</v>
      </c>
      <c r="C6" s="96" t="s">
        <v>71</v>
      </c>
      <c r="D6" s="96" t="s">
        <v>70</v>
      </c>
      <c r="E6" s="96" t="s">
        <v>71</v>
      </c>
    </row>
    <row r="7" spans="1:5" ht="15.75">
      <c r="A7" s="95"/>
      <c r="B7" s="97"/>
      <c r="C7" s="101">
        <v>0.702804</v>
      </c>
      <c r="D7" s="101"/>
      <c r="E7" s="101">
        <v>0.702804</v>
      </c>
    </row>
    <row r="8" spans="1:4" ht="15.75">
      <c r="A8" s="95"/>
      <c r="B8" s="98"/>
      <c r="D8" s="83"/>
    </row>
    <row r="9" spans="1:4" ht="15.75">
      <c r="A9" s="99" t="s">
        <v>214</v>
      </c>
      <c r="B9" s="98"/>
      <c r="D9" s="83"/>
    </row>
    <row r="10" spans="1:5" ht="12.75">
      <c r="A10" s="91" t="s">
        <v>215</v>
      </c>
      <c r="B10" s="106">
        <v>-128974</v>
      </c>
      <c r="C10" s="106">
        <f>B10/C$7</f>
        <v>-183513.46890455944</v>
      </c>
      <c r="D10" s="106">
        <v>50013</v>
      </c>
      <c r="E10" s="106">
        <f>D10/E$7</f>
        <v>71162.08786518004</v>
      </c>
    </row>
    <row r="11" spans="1:5" ht="12.75">
      <c r="A11" s="100" t="s">
        <v>216</v>
      </c>
      <c r="B11" s="106"/>
      <c r="C11" s="106"/>
      <c r="D11" s="106"/>
      <c r="E11" s="106"/>
    </row>
    <row r="12" spans="1:5" ht="12.75">
      <c r="A12" s="123" t="s">
        <v>217</v>
      </c>
      <c r="B12" s="106"/>
      <c r="C12" s="106"/>
      <c r="D12" s="106"/>
      <c r="E12" s="106"/>
    </row>
    <row r="13" spans="1:5" ht="12.75">
      <c r="A13" s="123"/>
      <c r="B13" s="106">
        <v>5077652</v>
      </c>
      <c r="C13" s="106">
        <f aca="true" t="shared" si="0" ref="C13:C41">B13/C$7</f>
        <v>7224847.895003444</v>
      </c>
      <c r="D13" s="106">
        <v>5980314</v>
      </c>
      <c r="E13" s="106">
        <f aca="true" t="shared" si="1" ref="E13:E41">D13/E$7</f>
        <v>8509220.2093329</v>
      </c>
    </row>
    <row r="14" spans="1:5" ht="12.75">
      <c r="A14" s="91" t="s">
        <v>218</v>
      </c>
      <c r="B14" s="106">
        <v>12187</v>
      </c>
      <c r="C14" s="106">
        <f t="shared" si="0"/>
        <v>17340.538756182377</v>
      </c>
      <c r="D14" s="106">
        <v>-5671</v>
      </c>
      <c r="E14" s="106">
        <f t="shared" si="1"/>
        <v>-8069.106038098816</v>
      </c>
    </row>
    <row r="15" spans="1:5" ht="12.75">
      <c r="A15" s="91" t="s">
        <v>219</v>
      </c>
      <c r="B15" s="106">
        <v>1420912</v>
      </c>
      <c r="C15" s="106">
        <f t="shared" si="0"/>
        <v>2021775.630189925</v>
      </c>
      <c r="D15" s="106">
        <v>1426921</v>
      </c>
      <c r="E15" s="106">
        <f t="shared" si="1"/>
        <v>2030325.6669000178</v>
      </c>
    </row>
    <row r="16" spans="1:5" ht="12.75">
      <c r="A16" s="91" t="s">
        <v>220</v>
      </c>
      <c r="B16" s="106">
        <v>-1815</v>
      </c>
      <c r="C16" s="106">
        <f t="shared" si="0"/>
        <v>-2582.5123362985983</v>
      </c>
      <c r="D16" s="106">
        <v>-1120</v>
      </c>
      <c r="E16" s="106">
        <f t="shared" si="1"/>
        <v>-1593.6164279087768</v>
      </c>
    </row>
    <row r="17" spans="1:5" ht="12.75">
      <c r="A17" s="99" t="s">
        <v>221</v>
      </c>
      <c r="B17" s="106"/>
      <c r="C17" s="106"/>
      <c r="D17" s="106"/>
      <c r="E17" s="106"/>
    </row>
    <row r="18" spans="1:5" ht="12.75">
      <c r="A18" s="91" t="s">
        <v>222</v>
      </c>
      <c r="B18" s="106">
        <v>4193132</v>
      </c>
      <c r="C18" s="106">
        <f t="shared" si="0"/>
        <v>5966289.321062487</v>
      </c>
      <c r="D18" s="106">
        <v>-3531559</v>
      </c>
      <c r="E18" s="106">
        <f t="shared" si="1"/>
        <v>-5024955.74868669</v>
      </c>
    </row>
    <row r="19" spans="1:5" ht="12.75">
      <c r="A19" s="91" t="s">
        <v>223</v>
      </c>
      <c r="B19" s="106">
        <v>-1466610</v>
      </c>
      <c r="C19" s="106">
        <f t="shared" si="0"/>
        <v>-2086798.0261922244</v>
      </c>
      <c r="D19" s="106">
        <v>-665052</v>
      </c>
      <c r="E19" s="106">
        <f t="shared" si="1"/>
        <v>-946283.7434049891</v>
      </c>
    </row>
    <row r="20" spans="1:5" ht="12.75">
      <c r="A20" s="124" t="s">
        <v>224</v>
      </c>
      <c r="B20" s="106"/>
      <c r="C20" s="106"/>
      <c r="D20" s="106"/>
      <c r="E20" s="106"/>
    </row>
    <row r="21" spans="1:7" ht="12.75">
      <c r="A21" s="124"/>
      <c r="B21" s="106">
        <v>-1734332</v>
      </c>
      <c r="C21" s="106">
        <f t="shared" si="0"/>
        <v>-2467732.1130784685</v>
      </c>
      <c r="D21" s="106">
        <v>853152</v>
      </c>
      <c r="E21" s="106">
        <f t="shared" si="1"/>
        <v>1213925.9309850258</v>
      </c>
      <c r="G21" s="110"/>
    </row>
    <row r="22" spans="1:5" ht="12.75">
      <c r="A22" s="91" t="s">
        <v>225</v>
      </c>
      <c r="B22" s="106">
        <v>1815</v>
      </c>
      <c r="C22" s="106">
        <f t="shared" si="0"/>
        <v>2582.5123362985983</v>
      </c>
      <c r="D22" s="106">
        <v>1120</v>
      </c>
      <c r="E22" s="106">
        <f t="shared" si="1"/>
        <v>1593.6164279087768</v>
      </c>
    </row>
    <row r="23" spans="1:5" ht="12.75">
      <c r="A23" s="99" t="s">
        <v>226</v>
      </c>
      <c r="B23" s="105">
        <f>SUM(B10:B22)</f>
        <v>7373967</v>
      </c>
      <c r="C23" s="105">
        <f t="shared" si="0"/>
        <v>10492209.776836785</v>
      </c>
      <c r="D23" s="105">
        <f>SUM(D10:D22)</f>
        <v>4108118</v>
      </c>
      <c r="E23" s="105">
        <f t="shared" si="1"/>
        <v>5845325.296953347</v>
      </c>
    </row>
    <row r="24" spans="1:5" ht="12.75" customHeight="1">
      <c r="A24" s="98"/>
      <c r="B24" s="106"/>
      <c r="C24" s="106"/>
      <c r="D24" s="106"/>
      <c r="E24" s="106"/>
    </row>
    <row r="25" spans="1:5" ht="12.75">
      <c r="A25" s="99" t="s">
        <v>227</v>
      </c>
      <c r="B25" s="106"/>
      <c r="C25" s="106"/>
      <c r="D25" s="106"/>
      <c r="E25" s="106"/>
    </row>
    <row r="26" spans="1:5" ht="12.75">
      <c r="A26" s="91" t="s">
        <v>228</v>
      </c>
      <c r="B26" s="106">
        <v>-1838687</v>
      </c>
      <c r="C26" s="106">
        <f t="shared" si="0"/>
        <v>-2616215.900877058</v>
      </c>
      <c r="D26" s="106">
        <v>-5601009</v>
      </c>
      <c r="E26" s="106">
        <f t="shared" si="1"/>
        <v>-7969517.8172008125</v>
      </c>
    </row>
    <row r="27" spans="1:5" ht="12.75">
      <c r="A27" s="91" t="s">
        <v>229</v>
      </c>
      <c r="B27" s="106">
        <v>4873</v>
      </c>
      <c r="C27" s="106">
        <f t="shared" si="0"/>
        <v>6933.654333213813</v>
      </c>
      <c r="D27" s="106">
        <v>5940</v>
      </c>
      <c r="E27" s="106">
        <f t="shared" si="1"/>
        <v>8451.85855515905</v>
      </c>
    </row>
    <row r="28" spans="1:5" ht="12.75">
      <c r="A28" s="99" t="s">
        <v>230</v>
      </c>
      <c r="B28" s="105">
        <f>SUM(B26:B27)</f>
        <v>-1833814</v>
      </c>
      <c r="C28" s="105">
        <f t="shared" si="0"/>
        <v>-2609282.246543844</v>
      </c>
      <c r="D28" s="105">
        <f>SUM(D26:D27)</f>
        <v>-5595069</v>
      </c>
      <c r="E28" s="105">
        <f t="shared" si="1"/>
        <v>-7961065.958645654</v>
      </c>
    </row>
    <row r="29" spans="1:5" ht="12" customHeight="1">
      <c r="A29" s="95"/>
      <c r="B29" s="106"/>
      <c r="C29" s="106"/>
      <c r="D29" s="106"/>
      <c r="E29" s="106"/>
    </row>
    <row r="30" spans="1:5" ht="12.75">
      <c r="A30" s="99" t="s">
        <v>231</v>
      </c>
      <c r="B30" s="106"/>
      <c r="C30" s="106"/>
      <c r="D30" s="106"/>
      <c r="E30" s="106"/>
    </row>
    <row r="31" spans="1:5" ht="12.75">
      <c r="A31" s="91" t="s">
        <v>232</v>
      </c>
      <c r="B31" s="106">
        <v>284636</v>
      </c>
      <c r="C31" s="106">
        <f t="shared" si="0"/>
        <v>405000.5406912881</v>
      </c>
      <c r="D31" s="106">
        <v>3229384</v>
      </c>
      <c r="E31" s="106">
        <f t="shared" si="1"/>
        <v>4594999.459308712</v>
      </c>
    </row>
    <row r="32" spans="1:5" ht="12.75">
      <c r="A32" s="91" t="s">
        <v>233</v>
      </c>
      <c r="B32" s="106">
        <v>-2803058</v>
      </c>
      <c r="C32" s="106">
        <f t="shared" si="0"/>
        <v>-3988392.211768857</v>
      </c>
      <c r="D32" s="107">
        <v>-617097</v>
      </c>
      <c r="E32" s="106">
        <f t="shared" si="1"/>
        <v>-878049.9257260915</v>
      </c>
    </row>
    <row r="33" spans="1:5" ht="12.75">
      <c r="A33" s="91" t="s">
        <v>234</v>
      </c>
      <c r="B33" s="106">
        <v>-1376199</v>
      </c>
      <c r="C33" s="106">
        <f t="shared" si="0"/>
        <v>-1958154.7629210989</v>
      </c>
      <c r="D33" s="106">
        <v>191826</v>
      </c>
      <c r="E33" s="106">
        <f t="shared" si="1"/>
        <v>272943.8079464545</v>
      </c>
    </row>
    <row r="34" spans="1:5" ht="12.75">
      <c r="A34" s="91" t="s">
        <v>235</v>
      </c>
      <c r="B34" s="106">
        <v>-11966</v>
      </c>
      <c r="C34" s="106">
        <f t="shared" si="0"/>
        <v>-17026.084086032522</v>
      </c>
      <c r="D34" s="106">
        <v>-19246</v>
      </c>
      <c r="E34" s="106">
        <f t="shared" si="1"/>
        <v>-27384.590867439572</v>
      </c>
    </row>
    <row r="35" spans="1:5" ht="12.75">
      <c r="A35" s="91" t="s">
        <v>236</v>
      </c>
      <c r="B35" s="106">
        <v>-1504319</v>
      </c>
      <c r="C35" s="106">
        <f t="shared" si="0"/>
        <v>-2140453.0992993778</v>
      </c>
      <c r="D35" s="106">
        <v>-1497935</v>
      </c>
      <c r="E35" s="106">
        <f t="shared" si="1"/>
        <v>-2131369.485660298</v>
      </c>
    </row>
    <row r="36" spans="1:5" ht="12.75">
      <c r="A36" s="99" t="s">
        <v>237</v>
      </c>
      <c r="B36" s="105">
        <f>SUM(B31:B35)</f>
        <v>-5410906</v>
      </c>
      <c r="C36" s="105">
        <f t="shared" si="0"/>
        <v>-7699025.617384079</v>
      </c>
      <c r="D36" s="105">
        <f>SUM(D31:D35)</f>
        <v>1286932</v>
      </c>
      <c r="E36" s="105">
        <f t="shared" si="1"/>
        <v>1831139.2650013375</v>
      </c>
    </row>
    <row r="37" spans="1:5" ht="12.75" customHeight="1">
      <c r="A37" s="95"/>
      <c r="B37" s="106"/>
      <c r="C37" s="106"/>
      <c r="D37" s="106"/>
      <c r="E37" s="106"/>
    </row>
    <row r="38" spans="1:5" ht="12.75">
      <c r="A38" s="102" t="s">
        <v>238</v>
      </c>
      <c r="B38" s="105">
        <v>129247</v>
      </c>
      <c r="C38" s="105">
        <f t="shared" si="0"/>
        <v>183901.91290886223</v>
      </c>
      <c r="D38" s="105">
        <v>-200019</v>
      </c>
      <c r="E38" s="105">
        <f t="shared" si="1"/>
        <v>-284601.3966909693</v>
      </c>
    </row>
    <row r="39" spans="1:5" ht="13.5" customHeight="1">
      <c r="A39" s="95"/>
      <c r="B39" s="106"/>
      <c r="C39" s="106"/>
      <c r="D39" s="106"/>
      <c r="E39" s="106"/>
    </row>
    <row r="40" spans="1:5" ht="12.75">
      <c r="A40" s="100" t="s">
        <v>239</v>
      </c>
      <c r="B40" s="106">
        <v>396909</v>
      </c>
      <c r="C40" s="106">
        <f t="shared" si="0"/>
        <v>564750.6274864685</v>
      </c>
      <c r="D40" s="106">
        <v>596928</v>
      </c>
      <c r="E40" s="106">
        <f t="shared" si="1"/>
        <v>849352.0241774379</v>
      </c>
    </row>
    <row r="41" spans="1:5" ht="12.75">
      <c r="A41" s="99" t="s">
        <v>240</v>
      </c>
      <c r="B41" s="105">
        <f>SUM(B38:B40)</f>
        <v>526156</v>
      </c>
      <c r="C41" s="105">
        <f t="shared" si="0"/>
        <v>748652.5403953308</v>
      </c>
      <c r="D41" s="105">
        <f>SUM(D38:D40)</f>
        <v>396909</v>
      </c>
      <c r="E41" s="105">
        <f t="shared" si="1"/>
        <v>564750.6274864685</v>
      </c>
    </row>
    <row r="42" spans="2:5" ht="12.75">
      <c r="B42" s="104"/>
      <c r="C42" s="104"/>
      <c r="D42" s="104"/>
      <c r="E42" s="104"/>
    </row>
    <row r="53" spans="1:5" ht="12.75">
      <c r="A53" s="125">
        <v>9</v>
      </c>
      <c r="B53" s="125"/>
      <c r="C53" s="125"/>
      <c r="D53" s="125"/>
      <c r="E53" s="125"/>
    </row>
    <row r="55" spans="1:7" ht="12.75">
      <c r="A55" s="90"/>
      <c r="B55" s="90"/>
      <c r="C55" s="90"/>
      <c r="D55" s="90"/>
      <c r="E55" s="90"/>
      <c r="F55" s="90"/>
      <c r="G55" s="90"/>
    </row>
    <row r="56" spans="5:7" ht="12.75">
      <c r="E56" s="90"/>
      <c r="F56" s="90"/>
      <c r="G56" s="90"/>
    </row>
  </sheetData>
  <mergeCells count="7">
    <mergeCell ref="A12:A13"/>
    <mergeCell ref="A20:A21"/>
    <mergeCell ref="A53:E53"/>
    <mergeCell ref="B4:C4"/>
    <mergeCell ref="B5:C5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4" sqref="A4"/>
    </sheetView>
  </sheetViews>
  <sheetFormatPr defaultColWidth="9.140625" defaultRowHeight="12.75"/>
  <sheetData>
    <row r="1" spans="1:8" ht="12.75">
      <c r="A1" s="67" t="s">
        <v>147</v>
      </c>
      <c r="B1" s="67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71" t="s">
        <v>148</v>
      </c>
      <c r="B3" s="71"/>
      <c r="C3" s="25"/>
      <c r="D3" s="25"/>
      <c r="E3" s="25"/>
      <c r="F3" s="25"/>
      <c r="G3" s="25"/>
      <c r="H3" s="25"/>
    </row>
    <row r="4" spans="1:8" ht="12.75">
      <c r="A4" s="72" t="s">
        <v>295</v>
      </c>
      <c r="B4" s="72"/>
      <c r="C4" s="25"/>
      <c r="D4" s="25"/>
      <c r="E4" s="25"/>
      <c r="F4" s="25"/>
      <c r="G4" s="25"/>
      <c r="H4" s="25"/>
    </row>
    <row r="5" spans="1:8" ht="12.75">
      <c r="A5" s="25"/>
      <c r="B5" s="25"/>
      <c r="C5" s="25"/>
      <c r="D5" s="25"/>
      <c r="E5" s="127" t="s">
        <v>149</v>
      </c>
      <c r="F5" s="127"/>
      <c r="G5" s="68">
        <v>0.702804</v>
      </c>
      <c r="H5" s="25"/>
    </row>
    <row r="6" spans="1:8" ht="33.75">
      <c r="A6" s="73"/>
      <c r="B6" s="74"/>
      <c r="C6" s="75" t="s">
        <v>150</v>
      </c>
      <c r="D6" s="75" t="s">
        <v>151</v>
      </c>
      <c r="E6" s="75" t="s">
        <v>152</v>
      </c>
      <c r="F6" s="75" t="s">
        <v>153</v>
      </c>
      <c r="G6" s="75" t="s">
        <v>154</v>
      </c>
      <c r="H6" s="75" t="s">
        <v>155</v>
      </c>
    </row>
    <row r="7" spans="1:8" ht="12.75">
      <c r="A7" s="76" t="s">
        <v>156</v>
      </c>
      <c r="B7" s="77"/>
      <c r="C7" s="80">
        <v>23903205</v>
      </c>
      <c r="D7" s="80">
        <v>4097131</v>
      </c>
      <c r="E7" s="80">
        <f>SUM(C7:D7)</f>
        <v>28000336</v>
      </c>
      <c r="F7" s="80">
        <f>C7/G5</f>
        <v>34011196.57827787</v>
      </c>
      <c r="G7" s="80">
        <f>D7/G5</f>
        <v>5829692.204369924</v>
      </c>
      <c r="H7" s="80">
        <f>E7/G5</f>
        <v>39840888.782647796</v>
      </c>
    </row>
    <row r="8" spans="1:8" ht="12.75">
      <c r="A8" s="79" t="s">
        <v>273</v>
      </c>
      <c r="B8" s="77"/>
      <c r="C8" s="80"/>
      <c r="D8" s="78">
        <v>505594</v>
      </c>
      <c r="E8" s="78">
        <f>SUM(D8)</f>
        <v>505594</v>
      </c>
      <c r="F8" s="78"/>
      <c r="G8" s="78">
        <f>D8/G5</f>
        <v>719395.4502250983</v>
      </c>
      <c r="H8" s="78">
        <f>SUM(G8)</f>
        <v>719395.4502250983</v>
      </c>
    </row>
    <row r="9" spans="1:8" ht="12.75">
      <c r="A9" s="81" t="s">
        <v>243</v>
      </c>
      <c r="B9" s="82"/>
      <c r="C9" s="80">
        <f aca="true" t="shared" si="0" ref="C9:H9">SUM(C7:C8)</f>
        <v>23903205</v>
      </c>
      <c r="D9" s="80">
        <f t="shared" si="0"/>
        <v>4602725</v>
      </c>
      <c r="E9" s="80">
        <f t="shared" si="0"/>
        <v>28505930</v>
      </c>
      <c r="F9" s="80">
        <f t="shared" si="0"/>
        <v>34011196.57827787</v>
      </c>
      <c r="G9" s="80">
        <f t="shared" si="0"/>
        <v>6549087.654595022</v>
      </c>
      <c r="H9" s="80">
        <f t="shared" si="0"/>
        <v>40560284.232872896</v>
      </c>
    </row>
    <row r="10" spans="1:8" ht="12.75">
      <c r="A10" s="81" t="s">
        <v>272</v>
      </c>
      <c r="B10" s="82"/>
      <c r="C10" s="78"/>
      <c r="D10" s="80">
        <v>31387</v>
      </c>
      <c r="E10" s="80">
        <f>SUM(D10)</f>
        <v>31387</v>
      </c>
      <c r="F10" s="80"/>
      <c r="G10" s="80">
        <f>D10/G5</f>
        <v>44659.677520332836</v>
      </c>
      <c r="H10" s="80">
        <f>SUM(G10)</f>
        <v>44659.677520332836</v>
      </c>
    </row>
    <row r="11" spans="1:8" ht="12.75">
      <c r="A11" s="65" t="s">
        <v>271</v>
      </c>
      <c r="B11" s="94"/>
      <c r="C11" s="109">
        <f>SUM(C9)</f>
        <v>23903205</v>
      </c>
      <c r="D11" s="109">
        <f>SUM(D9:D10)</f>
        <v>4634112</v>
      </c>
      <c r="E11" s="109">
        <f>SUM(E9:E10)</f>
        <v>28537317</v>
      </c>
      <c r="F11" s="109">
        <f>SUM(F9)</f>
        <v>34011196.57827787</v>
      </c>
      <c r="G11" s="109">
        <f>SUM(G9:G10)</f>
        <v>6593747.332115355</v>
      </c>
      <c r="H11" s="109">
        <f>SUM(H9:H10)</f>
        <v>40604943.91039323</v>
      </c>
    </row>
    <row r="12" spans="3:8" ht="12.75">
      <c r="C12" s="25"/>
      <c r="D12" s="25"/>
      <c r="E12" s="25"/>
      <c r="F12" s="25"/>
      <c r="G12" s="25"/>
      <c r="H12" s="25"/>
    </row>
    <row r="13" spans="3:8" ht="12.75">
      <c r="C13" s="25"/>
      <c r="D13" s="25"/>
      <c r="E13" s="25"/>
      <c r="F13" s="25"/>
      <c r="G13" s="25"/>
      <c r="H13" s="25"/>
    </row>
    <row r="16" spans="1:2" ht="12.75">
      <c r="A16" s="25"/>
      <c r="B16" s="25"/>
    </row>
    <row r="17" spans="1:2" ht="12.75">
      <c r="A17" s="25"/>
      <c r="B17" s="25"/>
    </row>
    <row r="51" spans="1:9" ht="12.75">
      <c r="A51" s="125">
        <v>10</v>
      </c>
      <c r="B51" s="125"/>
      <c r="C51" s="125"/>
      <c r="D51" s="125"/>
      <c r="E51" s="125"/>
      <c r="F51" s="125"/>
      <c r="G51" s="125"/>
      <c r="H51" s="125"/>
      <c r="I51" s="125"/>
    </row>
  </sheetData>
  <mergeCells count="2">
    <mergeCell ref="E5:F5"/>
    <mergeCell ref="A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31">
      <selection activeCell="M8" sqref="M8"/>
    </sheetView>
  </sheetViews>
  <sheetFormatPr defaultColWidth="9.140625" defaultRowHeight="12.75"/>
  <cols>
    <col min="3" max="3" width="15.140625" style="0" customWidth="1"/>
  </cols>
  <sheetData>
    <row r="1" spans="1:9" ht="12.75">
      <c r="A1" s="128" t="s">
        <v>42</v>
      </c>
      <c r="B1" s="128"/>
      <c r="C1" s="128"/>
      <c r="D1" s="128"/>
      <c r="E1" s="128"/>
      <c r="F1" s="128"/>
      <c r="G1" s="128"/>
      <c r="H1" s="128"/>
      <c r="I1" s="24"/>
    </row>
    <row r="2" spans="1:9" ht="12.75">
      <c r="A2" s="67" t="s">
        <v>157</v>
      </c>
      <c r="B2" s="25"/>
      <c r="C2" s="25"/>
      <c r="D2" s="25"/>
      <c r="E2" s="25"/>
      <c r="F2" s="25"/>
      <c r="G2" s="25"/>
      <c r="H2" s="16"/>
      <c r="I2" s="24"/>
    </row>
    <row r="3" spans="1:9" ht="12.75">
      <c r="A3" s="25" t="s">
        <v>264</v>
      </c>
      <c r="B3" s="25"/>
      <c r="C3" s="25"/>
      <c r="D3" s="25"/>
      <c r="E3" s="25"/>
      <c r="F3" s="25"/>
      <c r="G3" s="25"/>
      <c r="H3" s="16"/>
      <c r="I3" s="24"/>
    </row>
    <row r="4" spans="1:9" ht="12.75">
      <c r="A4" s="25" t="s">
        <v>270</v>
      </c>
      <c r="B4" s="25"/>
      <c r="C4" s="25"/>
      <c r="D4" s="25"/>
      <c r="E4" s="25"/>
      <c r="F4" s="25"/>
      <c r="G4" s="25"/>
      <c r="H4" s="16"/>
      <c r="I4" s="24"/>
    </row>
    <row r="5" spans="1:9" ht="12.75">
      <c r="A5" s="25" t="s">
        <v>158</v>
      </c>
      <c r="B5" s="25"/>
      <c r="C5" s="25"/>
      <c r="D5" s="25"/>
      <c r="E5" s="25"/>
      <c r="F5" s="25"/>
      <c r="G5" s="25"/>
      <c r="H5" s="16"/>
      <c r="I5" s="24"/>
    </row>
    <row r="6" spans="1:9" ht="12.75">
      <c r="A6" s="25" t="s">
        <v>159</v>
      </c>
      <c r="B6" s="25"/>
      <c r="C6" s="25"/>
      <c r="D6" s="25"/>
      <c r="E6" s="25"/>
      <c r="F6" s="25"/>
      <c r="G6" s="25"/>
      <c r="H6" s="16"/>
      <c r="I6" s="24"/>
    </row>
    <row r="7" spans="1:9" ht="12.75">
      <c r="A7" s="25" t="s">
        <v>265</v>
      </c>
      <c r="B7" s="25"/>
      <c r="C7" s="25"/>
      <c r="D7" s="25"/>
      <c r="E7" s="25"/>
      <c r="F7" s="25"/>
      <c r="G7" s="25"/>
      <c r="H7" s="16"/>
      <c r="I7" s="24"/>
    </row>
    <row r="8" spans="1:9" ht="12.75">
      <c r="A8" s="25" t="s">
        <v>160</v>
      </c>
      <c r="B8" s="25"/>
      <c r="C8" s="25"/>
      <c r="D8" s="25"/>
      <c r="E8" s="25"/>
      <c r="F8" s="25"/>
      <c r="G8" s="25"/>
      <c r="H8" s="16"/>
      <c r="I8" s="24"/>
    </row>
    <row r="9" spans="1:9" ht="12.75">
      <c r="A9" s="25"/>
      <c r="B9" s="25"/>
      <c r="C9" s="25"/>
      <c r="D9" s="66" t="s">
        <v>246</v>
      </c>
      <c r="E9" s="66"/>
      <c r="F9" s="31"/>
      <c r="G9" s="66" t="s">
        <v>161</v>
      </c>
      <c r="H9" s="16"/>
      <c r="I9" s="24"/>
    </row>
    <row r="10" spans="1:9" ht="12.75">
      <c r="A10" s="25"/>
      <c r="B10" s="25"/>
      <c r="C10" s="25"/>
      <c r="D10" s="66" t="s">
        <v>266</v>
      </c>
      <c r="E10" s="66"/>
      <c r="F10" s="31"/>
      <c r="G10" s="66" t="s">
        <v>266</v>
      </c>
      <c r="H10" s="16"/>
      <c r="I10" s="24"/>
    </row>
    <row r="11" spans="1:9" ht="12.75">
      <c r="A11" s="25" t="s">
        <v>162</v>
      </c>
      <c r="B11" s="25"/>
      <c r="C11" s="25"/>
      <c r="D11" s="84" t="s">
        <v>298</v>
      </c>
      <c r="E11" s="84"/>
      <c r="F11" s="84"/>
      <c r="G11" s="84" t="s">
        <v>250</v>
      </c>
      <c r="H11" s="16"/>
      <c r="I11" s="24"/>
    </row>
    <row r="12" spans="1:9" ht="12.75">
      <c r="A12" s="25" t="s">
        <v>297</v>
      </c>
      <c r="B12" s="25"/>
      <c r="C12" s="25"/>
      <c r="D12" s="84" t="s">
        <v>163</v>
      </c>
      <c r="E12" s="84"/>
      <c r="F12" s="84"/>
      <c r="G12" s="84" t="s">
        <v>163</v>
      </c>
      <c r="H12" s="16"/>
      <c r="I12" s="24"/>
    </row>
    <row r="13" spans="1:9" ht="12.75">
      <c r="A13" s="25" t="s">
        <v>245</v>
      </c>
      <c r="B13" s="25"/>
      <c r="C13" s="25"/>
      <c r="D13" s="84" t="s">
        <v>299</v>
      </c>
      <c r="E13" s="84"/>
      <c r="F13" s="84"/>
      <c r="G13" s="84" t="s">
        <v>247</v>
      </c>
      <c r="H13" s="16"/>
      <c r="I13" s="24"/>
    </row>
    <row r="14" spans="1:9" ht="12.75">
      <c r="A14" s="25" t="s">
        <v>164</v>
      </c>
      <c r="B14" s="25"/>
      <c r="C14" s="25"/>
      <c r="D14" s="84" t="s">
        <v>248</v>
      </c>
      <c r="E14" s="84"/>
      <c r="F14" s="84"/>
      <c r="G14" s="84" t="s">
        <v>248</v>
      </c>
      <c r="H14" s="16"/>
      <c r="I14" s="24"/>
    </row>
    <row r="15" spans="1:9" ht="12.75">
      <c r="A15" s="25" t="s">
        <v>165</v>
      </c>
      <c r="B15" s="25"/>
      <c r="C15" s="25"/>
      <c r="D15" s="84" t="s">
        <v>166</v>
      </c>
      <c r="E15" s="84"/>
      <c r="F15" s="84"/>
      <c r="G15" s="84" t="s">
        <v>166</v>
      </c>
      <c r="H15" s="16"/>
      <c r="I15" s="24"/>
    </row>
    <row r="16" spans="1:9" ht="12.75">
      <c r="A16" s="25" t="s">
        <v>167</v>
      </c>
      <c r="B16" s="25"/>
      <c r="C16" s="25"/>
      <c r="D16" s="84" t="s">
        <v>168</v>
      </c>
      <c r="E16" s="84"/>
      <c r="F16" s="84"/>
      <c r="G16" s="84" t="s">
        <v>168</v>
      </c>
      <c r="H16" s="16"/>
      <c r="I16" s="24"/>
    </row>
    <row r="17" spans="1:9" ht="12.75">
      <c r="A17" s="25" t="s">
        <v>169</v>
      </c>
      <c r="B17" s="25"/>
      <c r="C17" s="25"/>
      <c r="D17" s="85" t="s">
        <v>249</v>
      </c>
      <c r="E17" s="85"/>
      <c r="F17" s="84"/>
      <c r="G17" s="85" t="s">
        <v>249</v>
      </c>
      <c r="H17" s="16"/>
      <c r="I17" s="24"/>
    </row>
    <row r="18" spans="1:9" ht="13.5" thickBot="1">
      <c r="A18" s="25"/>
      <c r="B18" s="25"/>
      <c r="C18" s="25"/>
      <c r="D18" s="86" t="s">
        <v>170</v>
      </c>
      <c r="E18" s="86"/>
      <c r="F18" s="87"/>
      <c r="G18" s="86" t="s">
        <v>244</v>
      </c>
      <c r="H18" s="16"/>
      <c r="I18" s="24"/>
    </row>
    <row r="19" spans="1:9" ht="13.5" thickTop="1">
      <c r="A19" s="67" t="s">
        <v>171</v>
      </c>
      <c r="B19" s="25"/>
      <c r="C19" s="25"/>
      <c r="D19" s="25"/>
      <c r="E19" s="25"/>
      <c r="F19" s="25"/>
      <c r="G19" s="25"/>
      <c r="H19" s="16"/>
      <c r="I19" s="24"/>
    </row>
    <row r="20" spans="1:9" ht="12.75">
      <c r="A20" s="67" t="s">
        <v>172</v>
      </c>
      <c r="B20" s="25"/>
      <c r="C20" s="25" t="s">
        <v>173</v>
      </c>
      <c r="D20" s="66" t="s">
        <v>251</v>
      </c>
      <c r="E20" s="66" t="s">
        <v>71</v>
      </c>
      <c r="F20" s="66" t="s">
        <v>174</v>
      </c>
      <c r="G20" s="66" t="s">
        <v>71</v>
      </c>
      <c r="H20" s="16"/>
      <c r="I20" s="24"/>
    </row>
    <row r="21" spans="1:9" ht="12.75">
      <c r="A21" s="67"/>
      <c r="B21" s="25"/>
      <c r="C21" s="25"/>
      <c r="D21" s="66" t="s">
        <v>267</v>
      </c>
      <c r="E21" s="66"/>
      <c r="F21" s="66" t="s">
        <v>267</v>
      </c>
      <c r="G21" s="66"/>
      <c r="H21" s="16"/>
      <c r="I21" s="24"/>
    </row>
    <row r="22" spans="1:9" ht="12.75">
      <c r="A22" s="25"/>
      <c r="B22" s="25"/>
      <c r="C22" s="25"/>
      <c r="D22" s="66" t="s">
        <v>70</v>
      </c>
      <c r="E22" s="68">
        <v>0.702804</v>
      </c>
      <c r="F22" s="66" t="s">
        <v>70</v>
      </c>
      <c r="G22" s="68">
        <v>0.702804</v>
      </c>
      <c r="H22" s="16"/>
      <c r="I22" s="24"/>
    </row>
    <row r="23" spans="1:9" ht="12.75">
      <c r="A23" s="25" t="s">
        <v>175</v>
      </c>
      <c r="B23" s="25"/>
      <c r="C23" s="25"/>
      <c r="D23" s="69">
        <v>8921888</v>
      </c>
      <c r="E23" s="69">
        <f>D23/E22</f>
        <v>12694702.932823377</v>
      </c>
      <c r="F23" s="69">
        <v>13756825</v>
      </c>
      <c r="G23" s="69">
        <f>F23/G22</f>
        <v>19574198.49630907</v>
      </c>
      <c r="H23" s="16"/>
      <c r="I23" s="24"/>
    </row>
    <row r="24" spans="1:9" ht="12.75">
      <c r="A24" s="25" t="s">
        <v>176</v>
      </c>
      <c r="B24" s="25"/>
      <c r="C24" s="25"/>
      <c r="D24" s="69">
        <v>2044955</v>
      </c>
      <c r="E24" s="69">
        <f>D24/E22</f>
        <v>2909708.823512672</v>
      </c>
      <c r="F24" s="69">
        <v>2545231</v>
      </c>
      <c r="G24" s="69">
        <f>F24/G22</f>
        <v>3621537.441448825</v>
      </c>
      <c r="H24" s="16"/>
      <c r="I24" s="24"/>
    </row>
    <row r="25" spans="1:9" ht="12.75">
      <c r="A25" s="25" t="s">
        <v>177</v>
      </c>
      <c r="B25" s="25"/>
      <c r="C25" s="25"/>
      <c r="D25" s="69">
        <v>179212</v>
      </c>
      <c r="E25" s="69">
        <f>D25/E22</f>
        <v>254995.7029271319</v>
      </c>
      <c r="F25" s="69">
        <v>326295</v>
      </c>
      <c r="G25" s="69">
        <f>F25/G22</f>
        <v>464275.9574504414</v>
      </c>
      <c r="H25" s="16"/>
      <c r="I25" s="24"/>
    </row>
    <row r="26" spans="1:9" ht="12.75">
      <c r="A26" s="25" t="s">
        <v>178</v>
      </c>
      <c r="B26" s="25"/>
      <c r="C26" s="25"/>
      <c r="D26" s="69">
        <v>2076966</v>
      </c>
      <c r="E26" s="69">
        <f>D26/E22</f>
        <v>2955256.37304284</v>
      </c>
      <c r="F26" s="69">
        <v>2895298</v>
      </c>
      <c r="G26" s="69">
        <f>F26/G22</f>
        <v>4119637.90758163</v>
      </c>
      <c r="H26" s="16"/>
      <c r="I26" s="24"/>
    </row>
    <row r="27" spans="1:9" ht="12.75">
      <c r="A27" s="25" t="s">
        <v>179</v>
      </c>
      <c r="B27" s="25"/>
      <c r="C27" s="25"/>
      <c r="D27" s="69">
        <v>89100</v>
      </c>
      <c r="E27" s="69">
        <f>D27/E22</f>
        <v>126777.87832738573</v>
      </c>
      <c r="F27" s="69">
        <v>115520</v>
      </c>
      <c r="G27" s="69">
        <f>F27/G22</f>
        <v>164370.15156430527</v>
      </c>
      <c r="H27" s="16"/>
      <c r="I27" s="24"/>
    </row>
    <row r="28" spans="1:9" ht="12.75">
      <c r="A28" s="25" t="s">
        <v>180</v>
      </c>
      <c r="B28" s="25"/>
      <c r="C28" s="25"/>
      <c r="D28" s="69">
        <v>2039239</v>
      </c>
      <c r="E28" s="69">
        <f>D28/E22</f>
        <v>2901575.688243095</v>
      </c>
      <c r="F28" s="69">
        <v>732329</v>
      </c>
      <c r="G28" s="69">
        <f>F28/G22</f>
        <v>1042010.2902089346</v>
      </c>
      <c r="H28" s="16"/>
      <c r="I28" s="24"/>
    </row>
    <row r="29" spans="1:9" ht="13.5" thickBot="1">
      <c r="A29" s="25"/>
      <c r="B29" s="25"/>
      <c r="C29" s="25"/>
      <c r="D29" s="88">
        <f>SUM(D23:D28)</f>
        <v>15351360</v>
      </c>
      <c r="E29" s="88">
        <f>SUM(E23:E28)</f>
        <v>21843017.3988765</v>
      </c>
      <c r="F29" s="88">
        <f>SUM(F23:F28)</f>
        <v>20371498</v>
      </c>
      <c r="G29" s="88">
        <f>SUM(G23:G28)</f>
        <v>28986030.24456321</v>
      </c>
      <c r="H29" s="16"/>
      <c r="I29" s="24"/>
    </row>
    <row r="30" spans="1:9" ht="13.5" thickTop="1">
      <c r="A30" s="67" t="s">
        <v>181</v>
      </c>
      <c r="B30" s="25"/>
      <c r="C30" s="25"/>
      <c r="D30" s="25"/>
      <c r="E30" s="25"/>
      <c r="F30" s="25"/>
      <c r="G30" s="25"/>
      <c r="H30" s="16"/>
      <c r="I30" s="24"/>
    </row>
    <row r="31" spans="1:9" ht="12.75">
      <c r="A31" s="25" t="s">
        <v>182</v>
      </c>
      <c r="B31" s="25"/>
      <c r="C31" s="25"/>
      <c r="D31" s="69">
        <v>4183560</v>
      </c>
      <c r="E31" s="69">
        <f>D31/E$22</f>
        <v>5952669.59209111</v>
      </c>
      <c r="F31" s="69">
        <v>5123455</v>
      </c>
      <c r="G31" s="69">
        <f>F31/G$22</f>
        <v>7290019.692545859</v>
      </c>
      <c r="H31" s="16"/>
      <c r="I31" s="24"/>
    </row>
    <row r="32" spans="1:9" ht="12.75">
      <c r="A32" s="25" t="s">
        <v>183</v>
      </c>
      <c r="B32" s="25"/>
      <c r="C32" s="25"/>
      <c r="D32" s="69">
        <v>1102256</v>
      </c>
      <c r="E32" s="69">
        <f>D32/E$22</f>
        <v>1568368.9905009079</v>
      </c>
      <c r="F32" s="69">
        <v>1302537</v>
      </c>
      <c r="G32" s="69">
        <f>F32/G$22</f>
        <v>1853343.179606263</v>
      </c>
      <c r="H32" s="16"/>
      <c r="I32" s="24"/>
    </row>
    <row r="33" spans="1:9" ht="12.75">
      <c r="A33" s="25" t="s">
        <v>184</v>
      </c>
      <c r="B33" s="25"/>
      <c r="C33" s="25"/>
      <c r="D33" s="69">
        <v>520193</v>
      </c>
      <c r="E33" s="69">
        <f>D33/E$22</f>
        <v>740167.9557885271</v>
      </c>
      <c r="F33" s="69">
        <v>551567</v>
      </c>
      <c r="G33" s="69">
        <f>F33/G$22</f>
        <v>784809.1359753218</v>
      </c>
      <c r="H33" s="16"/>
      <c r="I33" s="24"/>
    </row>
    <row r="34" spans="1:9" ht="12.75">
      <c r="A34" s="25" t="s">
        <v>185</v>
      </c>
      <c r="B34" s="25"/>
      <c r="C34" s="25"/>
      <c r="D34" s="69">
        <v>46591</v>
      </c>
      <c r="E34" s="69">
        <f>D34/E$22</f>
        <v>66293.02052919449</v>
      </c>
      <c r="F34" s="69">
        <v>59932</v>
      </c>
      <c r="G34" s="69">
        <f>F34/G$22</f>
        <v>85275.55335484716</v>
      </c>
      <c r="H34" s="16"/>
      <c r="I34" s="24"/>
    </row>
    <row r="35" spans="1:9" ht="12.75">
      <c r="A35" s="25" t="s">
        <v>186</v>
      </c>
      <c r="B35" s="25"/>
      <c r="C35" s="25"/>
      <c r="D35" s="69">
        <v>130546</v>
      </c>
      <c r="E35" s="69">
        <f>D35/E$22</f>
        <v>185750.22339087428</v>
      </c>
      <c r="F35" s="69">
        <v>172618</v>
      </c>
      <c r="G35" s="69">
        <f>F35/G$22</f>
        <v>245613.28620781898</v>
      </c>
      <c r="H35" s="16"/>
      <c r="I35" s="24"/>
    </row>
    <row r="36" spans="1:9" ht="13.5" thickBot="1">
      <c r="A36" s="25"/>
      <c r="B36" s="25"/>
      <c r="C36" s="25"/>
      <c r="D36" s="88">
        <f>SUM(D31:D35)</f>
        <v>5983146</v>
      </c>
      <c r="E36" s="88">
        <f>SUM(E31:E35)</f>
        <v>8513249.782300614</v>
      </c>
      <c r="F36" s="88">
        <f>SUM(F31:F35)</f>
        <v>7210109</v>
      </c>
      <c r="G36" s="88">
        <f>SUM(G31:G35)</f>
        <v>10259060.84769011</v>
      </c>
      <c r="H36" s="16"/>
      <c r="I36" s="24"/>
    </row>
    <row r="37" spans="1:9" ht="13.5" thickTop="1">
      <c r="A37" s="67" t="s">
        <v>187</v>
      </c>
      <c r="B37" s="25"/>
      <c r="C37" s="25"/>
      <c r="D37" s="25"/>
      <c r="E37" s="25"/>
      <c r="F37" s="25"/>
      <c r="G37" s="25"/>
      <c r="H37" s="16"/>
      <c r="I37" s="24"/>
    </row>
    <row r="38" spans="1:9" ht="12.75">
      <c r="A38" s="25" t="s">
        <v>188</v>
      </c>
      <c r="B38" s="25"/>
      <c r="C38" s="25"/>
      <c r="D38" s="69">
        <v>5059032</v>
      </c>
      <c r="E38" s="69">
        <f>D38/E$22</f>
        <v>7198354.02188946</v>
      </c>
      <c r="F38" s="69">
        <v>5956943</v>
      </c>
      <c r="G38" s="69">
        <f>F38/G$22</f>
        <v>8475966.272246601</v>
      </c>
      <c r="H38" s="16"/>
      <c r="I38" s="24"/>
    </row>
    <row r="39" spans="1:9" ht="12.75">
      <c r="A39" s="25" t="s">
        <v>189</v>
      </c>
      <c r="B39" s="25"/>
      <c r="C39" s="25"/>
      <c r="D39" s="69">
        <v>18620</v>
      </c>
      <c r="E39" s="69">
        <f>D39/E$22</f>
        <v>26493.873113983416</v>
      </c>
      <c r="F39" s="69">
        <v>23371</v>
      </c>
      <c r="G39" s="69">
        <f>F39/G$22</f>
        <v>33253.93708630002</v>
      </c>
      <c r="H39" s="16"/>
      <c r="I39" s="24"/>
    </row>
    <row r="40" spans="1:9" ht="13.5" thickBot="1">
      <c r="A40" s="92"/>
      <c r="B40" s="33"/>
      <c r="C40" s="33"/>
      <c r="D40" s="88">
        <f>SUM(D38:D39)</f>
        <v>5077652</v>
      </c>
      <c r="E40" s="88">
        <f>SUM(E38:E39)</f>
        <v>7224847.895003444</v>
      </c>
      <c r="F40" s="88">
        <f>SUM(F38:F39)</f>
        <v>5980314</v>
      </c>
      <c r="G40" s="88">
        <f>SUM(G38:G39)</f>
        <v>8509220.209332902</v>
      </c>
      <c r="H40" s="16"/>
      <c r="I40" s="24"/>
    </row>
    <row r="41" spans="1:9" ht="13.5" thickTop="1">
      <c r="A41" s="67" t="s">
        <v>190</v>
      </c>
      <c r="B41" s="25"/>
      <c r="C41" s="25"/>
      <c r="D41" s="25"/>
      <c r="E41" s="25"/>
      <c r="F41" s="25"/>
      <c r="G41" s="25"/>
      <c r="H41" s="16"/>
      <c r="I41" s="24"/>
    </row>
    <row r="42" spans="1:9" ht="12.75">
      <c r="A42" s="25" t="s">
        <v>191</v>
      </c>
      <c r="B42" s="25"/>
      <c r="C42" s="25"/>
      <c r="D42" s="69">
        <v>1901661</v>
      </c>
      <c r="E42" s="69">
        <f>D42/E$22</f>
        <v>2705819.8302798504</v>
      </c>
      <c r="F42" s="69">
        <v>2362464</v>
      </c>
      <c r="G42" s="69">
        <f>F42/G$22</f>
        <v>3361483.4292348935</v>
      </c>
      <c r="H42" s="16"/>
      <c r="I42" s="24"/>
    </row>
    <row r="43" spans="1:9" ht="12.75">
      <c r="A43" s="25" t="s">
        <v>192</v>
      </c>
      <c r="B43" s="25"/>
      <c r="C43" s="25"/>
      <c r="D43" s="69">
        <v>1117673</v>
      </c>
      <c r="E43" s="69">
        <f aca="true" t="shared" si="0" ref="E43:G57">D43/E$22</f>
        <v>1590305.4052054342</v>
      </c>
      <c r="F43" s="69">
        <v>1569025</v>
      </c>
      <c r="G43" s="69">
        <f t="shared" si="0"/>
        <v>2232521.442678186</v>
      </c>
      <c r="H43" s="16"/>
      <c r="I43" s="24"/>
    </row>
    <row r="44" spans="1:9" ht="12.75">
      <c r="A44" s="25" t="s">
        <v>193</v>
      </c>
      <c r="B44" s="25"/>
      <c r="C44" s="25"/>
      <c r="D44" s="69">
        <v>472351</v>
      </c>
      <c r="E44" s="69">
        <f t="shared" si="0"/>
        <v>672094.922624231</v>
      </c>
      <c r="F44" s="69">
        <v>579080</v>
      </c>
      <c r="G44" s="69">
        <f t="shared" si="0"/>
        <v>823956.608101263</v>
      </c>
      <c r="H44" s="16"/>
      <c r="I44" s="24"/>
    </row>
    <row r="45" spans="1:9" ht="12.75">
      <c r="A45" s="25" t="s">
        <v>268</v>
      </c>
      <c r="B45" s="25"/>
      <c r="C45" s="25"/>
      <c r="D45" s="69">
        <v>57445</v>
      </c>
      <c r="E45" s="69">
        <f t="shared" si="0"/>
        <v>81736.8711618033</v>
      </c>
      <c r="F45" s="69">
        <v>85297</v>
      </c>
      <c r="G45" s="69">
        <f t="shared" si="0"/>
        <v>121366.69683154905</v>
      </c>
      <c r="H45" s="16"/>
      <c r="I45" s="24"/>
    </row>
    <row r="46" spans="1:9" ht="12.75">
      <c r="A46" s="25" t="s">
        <v>194</v>
      </c>
      <c r="B46" s="25"/>
      <c r="C46" s="25"/>
      <c r="D46" s="69">
        <v>368138</v>
      </c>
      <c r="E46" s="69">
        <f t="shared" si="0"/>
        <v>523813.18262275116</v>
      </c>
      <c r="F46" s="69">
        <v>548295</v>
      </c>
      <c r="G46" s="69">
        <f t="shared" si="0"/>
        <v>780153.4994109311</v>
      </c>
      <c r="H46" s="16"/>
      <c r="I46" s="24"/>
    </row>
    <row r="47" spans="1:9" ht="12.75">
      <c r="A47" s="25" t="s">
        <v>195</v>
      </c>
      <c r="B47" s="25"/>
      <c r="C47" s="25"/>
      <c r="D47" s="69">
        <v>386676</v>
      </c>
      <c r="E47" s="69">
        <f t="shared" si="0"/>
        <v>550190.3802482627</v>
      </c>
      <c r="F47" s="69">
        <v>476780</v>
      </c>
      <c r="G47" s="69">
        <f t="shared" si="0"/>
        <v>678396.8218735238</v>
      </c>
      <c r="H47" s="16"/>
      <c r="I47" s="24"/>
    </row>
    <row r="48" spans="1:9" ht="12.75">
      <c r="A48" s="25" t="s">
        <v>196</v>
      </c>
      <c r="B48" s="25"/>
      <c r="C48" s="25"/>
      <c r="D48" s="69">
        <v>143475</v>
      </c>
      <c r="E48" s="69">
        <f t="shared" si="0"/>
        <v>204146.5330305462</v>
      </c>
      <c r="F48" s="69">
        <v>186234</v>
      </c>
      <c r="G48" s="69">
        <f t="shared" si="0"/>
        <v>264987.10878139565</v>
      </c>
      <c r="H48" s="16"/>
      <c r="I48" s="24"/>
    </row>
    <row r="49" spans="1:9" ht="12.75">
      <c r="A49" s="25" t="s">
        <v>197</v>
      </c>
      <c r="B49" s="25"/>
      <c r="C49" s="25"/>
      <c r="D49" s="69">
        <v>163294</v>
      </c>
      <c r="E49" s="69">
        <f t="shared" si="0"/>
        <v>232346.4294454784</v>
      </c>
      <c r="F49" s="69">
        <v>162147</v>
      </c>
      <c r="G49" s="69">
        <f t="shared" si="0"/>
        <v>230714.39547868253</v>
      </c>
      <c r="H49" s="16"/>
      <c r="I49" s="24"/>
    </row>
    <row r="50" spans="1:9" ht="12.75">
      <c r="A50" s="25" t="s">
        <v>269</v>
      </c>
      <c r="B50" s="25"/>
      <c r="C50" s="25"/>
      <c r="D50" s="69">
        <v>26024</v>
      </c>
      <c r="E50" s="69">
        <f t="shared" si="0"/>
        <v>37028.81599990894</v>
      </c>
      <c r="F50" s="69">
        <v>57524</v>
      </c>
      <c r="G50" s="69">
        <f t="shared" si="0"/>
        <v>81849.27803484329</v>
      </c>
      <c r="H50" s="16"/>
      <c r="I50" s="24"/>
    </row>
    <row r="51" spans="1:9" ht="12.75">
      <c r="A51" s="25" t="s">
        <v>198</v>
      </c>
      <c r="B51" s="25"/>
      <c r="C51" s="25"/>
      <c r="D51" s="69">
        <v>58324</v>
      </c>
      <c r="E51" s="69">
        <f t="shared" si="0"/>
        <v>82987.57548334956</v>
      </c>
      <c r="F51" s="69">
        <v>63466</v>
      </c>
      <c r="G51" s="69">
        <f t="shared" si="0"/>
        <v>90303.9823336236</v>
      </c>
      <c r="H51" s="16"/>
      <c r="I51" s="24"/>
    </row>
    <row r="52" spans="1:9" ht="12.75">
      <c r="A52" s="25" t="s">
        <v>199</v>
      </c>
      <c r="B52" s="25"/>
      <c r="C52" s="25"/>
      <c r="D52" s="69">
        <v>90021</v>
      </c>
      <c r="E52" s="69">
        <f t="shared" si="0"/>
        <v>128088.34326497857</v>
      </c>
      <c r="F52" s="69">
        <v>100776</v>
      </c>
      <c r="G52" s="69">
        <f t="shared" si="0"/>
        <v>143391.32958833475</v>
      </c>
      <c r="H52" s="16"/>
      <c r="I52" s="24"/>
    </row>
    <row r="53" spans="1:9" ht="12.75">
      <c r="A53" s="25" t="s">
        <v>200</v>
      </c>
      <c r="B53" s="25"/>
      <c r="C53" s="25"/>
      <c r="D53" s="69">
        <v>45243</v>
      </c>
      <c r="E53" s="69">
        <f t="shared" si="0"/>
        <v>64374.98932846142</v>
      </c>
      <c r="F53" s="69">
        <v>51096</v>
      </c>
      <c r="G53" s="69">
        <f t="shared" si="0"/>
        <v>72703.05803609542</v>
      </c>
      <c r="H53" s="16"/>
      <c r="I53" s="24"/>
    </row>
    <row r="54" spans="1:9" ht="12.75">
      <c r="A54" s="25" t="s">
        <v>201</v>
      </c>
      <c r="B54" s="25"/>
      <c r="C54" s="25"/>
      <c r="D54" s="69">
        <v>23749</v>
      </c>
      <c r="E54" s="69">
        <f t="shared" si="0"/>
        <v>33791.78263071924</v>
      </c>
      <c r="F54" s="69">
        <v>32975</v>
      </c>
      <c r="G54" s="69">
        <f t="shared" si="0"/>
        <v>46919.19795561778</v>
      </c>
      <c r="H54" s="16"/>
      <c r="I54" s="24"/>
    </row>
    <row r="55" spans="1:9" ht="12.75">
      <c r="A55" s="25" t="s">
        <v>202</v>
      </c>
      <c r="B55" s="25"/>
      <c r="C55" s="25"/>
      <c r="D55" s="69">
        <v>36330</v>
      </c>
      <c r="E55" s="69">
        <f t="shared" si="0"/>
        <v>51692.93288029095</v>
      </c>
      <c r="F55" s="69">
        <v>20940</v>
      </c>
      <c r="G55" s="69">
        <f t="shared" si="0"/>
        <v>29794.935714651598</v>
      </c>
      <c r="H55" s="16"/>
      <c r="I55" s="24"/>
    </row>
    <row r="56" spans="1:9" ht="12.75">
      <c r="A56" s="25" t="s">
        <v>203</v>
      </c>
      <c r="B56" s="25"/>
      <c r="C56" s="25"/>
      <c r="D56" s="89">
        <v>47785</v>
      </c>
      <c r="E56" s="69">
        <f t="shared" si="0"/>
        <v>67991.92947109009</v>
      </c>
      <c r="F56" s="89">
        <v>3234</v>
      </c>
      <c r="G56" s="69">
        <f t="shared" si="0"/>
        <v>4601.567435586593</v>
      </c>
      <c r="H56" s="16"/>
      <c r="I56" s="24"/>
    </row>
    <row r="57" spans="1:9" ht="12.75">
      <c r="A57" s="25" t="s">
        <v>180</v>
      </c>
      <c r="B57" s="25"/>
      <c r="C57" s="25"/>
      <c r="D57" s="69">
        <v>270613</v>
      </c>
      <c r="E57" s="69">
        <f t="shared" si="0"/>
        <v>385047.60929078376</v>
      </c>
      <c r="F57" s="69">
        <v>252408</v>
      </c>
      <c r="G57" s="69">
        <f t="shared" si="0"/>
        <v>359144.227978213</v>
      </c>
      <c r="H57" s="16"/>
      <c r="I57" s="24"/>
    </row>
    <row r="58" spans="1:9" ht="13.5" thickBot="1">
      <c r="A58" s="25"/>
      <c r="B58" s="25"/>
      <c r="C58" s="25"/>
      <c r="D58" s="88">
        <f>SUM(D42:D57)</f>
        <v>5208802</v>
      </c>
      <c r="E58" s="88">
        <f>D58/E$22</f>
        <v>7411457.53296794</v>
      </c>
      <c r="F58" s="88">
        <f>SUM(F42:F57)</f>
        <v>6551741</v>
      </c>
      <c r="G58" s="88">
        <f>F58/G22</f>
        <v>9322287.579467392</v>
      </c>
      <c r="H58" s="16"/>
      <c r="I58" s="24"/>
    </row>
    <row r="59" spans="1:9" ht="13.5" thickTop="1">
      <c r="A59" s="122">
        <v>11</v>
      </c>
      <c r="B59" s="122"/>
      <c r="C59" s="122"/>
      <c r="D59" s="122"/>
      <c r="E59" s="122"/>
      <c r="F59" s="122"/>
      <c r="G59" s="122"/>
      <c r="H59" s="122"/>
      <c r="I59" s="122"/>
    </row>
    <row r="60" spans="1:9" ht="12.75">
      <c r="A60" s="16"/>
      <c r="B60" s="16"/>
      <c r="C60" s="16"/>
      <c r="D60" s="16"/>
      <c r="E60" s="16"/>
      <c r="F60" s="16"/>
      <c r="G60" s="16"/>
      <c r="H60" s="16"/>
      <c r="I60" s="24"/>
    </row>
    <row r="61" spans="1:9" ht="12.75">
      <c r="A61" s="16"/>
      <c r="B61" s="16"/>
      <c r="C61" s="16"/>
      <c r="D61" s="16"/>
      <c r="E61" s="16"/>
      <c r="F61" s="16"/>
      <c r="G61" s="16"/>
      <c r="H61" s="16"/>
      <c r="I61" s="24"/>
    </row>
    <row r="62" spans="1:9" ht="12.75">
      <c r="A62" s="67" t="s">
        <v>204</v>
      </c>
      <c r="B62" s="25"/>
      <c r="C62" s="25"/>
      <c r="D62" s="69"/>
      <c r="E62" s="69"/>
      <c r="F62" s="69"/>
      <c r="G62" s="69"/>
      <c r="H62" s="16"/>
      <c r="I62" s="24"/>
    </row>
    <row r="63" spans="1:9" ht="12.75">
      <c r="A63" s="25"/>
      <c r="B63" s="25"/>
      <c r="C63" s="25"/>
      <c r="D63" s="66" t="s">
        <v>251</v>
      </c>
      <c r="E63" s="66" t="s">
        <v>71</v>
      </c>
      <c r="F63" s="66" t="s">
        <v>174</v>
      </c>
      <c r="G63" s="66" t="s">
        <v>71</v>
      </c>
      <c r="H63" s="16"/>
      <c r="I63" s="24"/>
    </row>
    <row r="64" spans="1:9" ht="12.75">
      <c r="A64" s="25"/>
      <c r="B64" s="25"/>
      <c r="C64" s="25"/>
      <c r="D64" s="66" t="s">
        <v>267</v>
      </c>
      <c r="E64" s="66"/>
      <c r="F64" s="66" t="s">
        <v>267</v>
      </c>
      <c r="G64" s="66"/>
      <c r="H64" s="16"/>
      <c r="I64" s="24"/>
    </row>
    <row r="65" spans="1:9" ht="12.75">
      <c r="A65" s="25"/>
      <c r="B65" s="25"/>
      <c r="C65" s="25"/>
      <c r="D65" s="66" t="s">
        <v>70</v>
      </c>
      <c r="E65" s="103">
        <v>0.702804</v>
      </c>
      <c r="F65" s="66" t="s">
        <v>70</v>
      </c>
      <c r="G65" s="103">
        <v>0.702804</v>
      </c>
      <c r="H65" s="16"/>
      <c r="I65" s="24"/>
    </row>
    <row r="66" spans="1:9" ht="12.75">
      <c r="A66" s="25" t="s">
        <v>162</v>
      </c>
      <c r="B66" s="25"/>
      <c r="C66" s="25"/>
      <c r="D66" s="69">
        <v>2004743</v>
      </c>
      <c r="E66" s="69">
        <f>D66/E$65</f>
        <v>2852492.3022635044</v>
      </c>
      <c r="F66" s="69">
        <v>2578964</v>
      </c>
      <c r="G66" s="69">
        <f>F66/G$65</f>
        <v>3669535.1762369024</v>
      </c>
      <c r="H66" s="16"/>
      <c r="I66" s="24"/>
    </row>
    <row r="67" spans="1:9" ht="12.75">
      <c r="A67" s="25" t="s">
        <v>252</v>
      </c>
      <c r="B67" s="25"/>
      <c r="C67" s="25"/>
      <c r="D67" s="69">
        <v>60818</v>
      </c>
      <c r="E67" s="69">
        <f>D67/E$65</f>
        <v>86536.21777906785</v>
      </c>
      <c r="F67" s="62">
        <v>79492</v>
      </c>
      <c r="G67" s="69">
        <f>F67/G$65</f>
        <v>113106.92597082544</v>
      </c>
      <c r="H67" s="16"/>
      <c r="I67" s="24"/>
    </row>
    <row r="68" spans="1:9" ht="12.75">
      <c r="A68" s="25" t="s">
        <v>205</v>
      </c>
      <c r="B68" s="25"/>
      <c r="C68" s="25"/>
      <c r="D68" s="69">
        <v>4857788</v>
      </c>
      <c r="E68" s="69">
        <f>D68/E$65</f>
        <v>6912009.607230466</v>
      </c>
      <c r="F68" s="69">
        <v>2972543</v>
      </c>
      <c r="G68" s="69">
        <f>F68/G$65</f>
        <v>4229547.640593964</v>
      </c>
      <c r="H68" s="16"/>
      <c r="I68" s="24"/>
    </row>
    <row r="69" spans="1:9" ht="12.75">
      <c r="A69" s="25" t="s">
        <v>203</v>
      </c>
      <c r="B69" s="25"/>
      <c r="C69" s="25"/>
      <c r="D69" s="69">
        <v>-53651</v>
      </c>
      <c r="E69" s="69">
        <f>D69/E$65</f>
        <v>-76338.4955122623</v>
      </c>
      <c r="F69" s="69">
        <v>-10345</v>
      </c>
      <c r="G69" s="69">
        <f>F69/G$65</f>
        <v>-14719.608880996693</v>
      </c>
      <c r="H69" s="16"/>
      <c r="I69" s="24"/>
    </row>
    <row r="70" spans="1:9" ht="13.5" thickBot="1">
      <c r="A70" s="25"/>
      <c r="B70" s="25"/>
      <c r="C70" s="25"/>
      <c r="D70" s="88">
        <f>SUM(D66:D69)</f>
        <v>6869698</v>
      </c>
      <c r="E70" s="88">
        <f>D70/E$65</f>
        <v>9774699.631760776</v>
      </c>
      <c r="F70" s="88">
        <f>SUM(F66:F69)</f>
        <v>5620654</v>
      </c>
      <c r="G70" s="88">
        <f>F70/G$65</f>
        <v>7997470.133920695</v>
      </c>
      <c r="H70" s="16"/>
      <c r="I70" s="24"/>
    </row>
    <row r="71" spans="1:9" ht="13.5" thickTop="1">
      <c r="A71" s="25"/>
      <c r="B71" s="25"/>
      <c r="C71" s="25"/>
      <c r="D71" s="25"/>
      <c r="E71" s="25"/>
      <c r="F71" s="25"/>
      <c r="G71" s="25"/>
      <c r="H71" s="16"/>
      <c r="I71" s="24"/>
    </row>
    <row r="72" spans="1:9" ht="12.75">
      <c r="A72" s="25"/>
      <c r="B72" s="25"/>
      <c r="C72" s="25"/>
      <c r="D72" s="25"/>
      <c r="E72" s="25"/>
      <c r="F72" s="25"/>
      <c r="G72" s="25"/>
      <c r="H72" s="16"/>
      <c r="I72" s="24"/>
    </row>
    <row r="73" spans="1:9" ht="12.75">
      <c r="A73" s="32" t="s">
        <v>66</v>
      </c>
      <c r="B73" s="25"/>
      <c r="C73" s="25"/>
      <c r="D73" s="25"/>
      <c r="E73" s="25"/>
      <c r="F73" s="25"/>
      <c r="G73" s="25"/>
      <c r="H73" s="16"/>
      <c r="I73" s="24"/>
    </row>
    <row r="74" spans="1:9" ht="12.75">
      <c r="A74" s="25" t="s">
        <v>67</v>
      </c>
      <c r="B74" s="25"/>
      <c r="C74" s="25"/>
      <c r="D74" s="25"/>
      <c r="E74" s="25"/>
      <c r="F74" s="25"/>
      <c r="G74" s="25"/>
      <c r="H74" s="16"/>
      <c r="I74" s="24"/>
    </row>
    <row r="75" spans="1:9" ht="12.75">
      <c r="A75" s="16"/>
      <c r="B75" s="16"/>
      <c r="C75" s="16"/>
      <c r="D75" s="16"/>
      <c r="E75" s="16"/>
      <c r="F75" s="16"/>
      <c r="G75" s="16"/>
      <c r="H75" s="16"/>
      <c r="I75" s="24"/>
    </row>
    <row r="76" spans="1:9" ht="12.75">
      <c r="A76" s="25"/>
      <c r="B76" s="25"/>
      <c r="C76" s="25"/>
      <c r="D76" s="25"/>
      <c r="E76" s="25"/>
      <c r="F76" s="25"/>
      <c r="G76" s="25"/>
      <c r="H76" s="25"/>
      <c r="I76" s="24"/>
    </row>
    <row r="77" spans="1:9" ht="12.75">
      <c r="A77" s="25"/>
      <c r="B77" s="25"/>
      <c r="C77" s="25"/>
      <c r="D77" s="25"/>
      <c r="E77" s="25"/>
      <c r="F77" s="25"/>
      <c r="G77" s="25"/>
      <c r="H77" s="25"/>
      <c r="I77" s="24"/>
    </row>
    <row r="78" spans="1:9" ht="12.75">
      <c r="A78" s="16" t="s">
        <v>206</v>
      </c>
      <c r="B78" s="16"/>
      <c r="C78" s="16"/>
      <c r="D78" s="16"/>
      <c r="E78" s="25"/>
      <c r="F78" s="25"/>
      <c r="G78" s="25"/>
      <c r="H78" s="25"/>
      <c r="I78" s="24"/>
    </row>
    <row r="79" spans="1:9" ht="12.75">
      <c r="A79" s="25"/>
      <c r="B79" s="25"/>
      <c r="C79" s="25"/>
      <c r="D79" s="25"/>
      <c r="E79" s="25"/>
      <c r="F79" s="25"/>
      <c r="G79" s="25"/>
      <c r="H79" s="25"/>
      <c r="I79" s="24"/>
    </row>
    <row r="80" spans="1:9" ht="12.75">
      <c r="A80" s="32" t="s">
        <v>207</v>
      </c>
      <c r="B80" s="25"/>
      <c r="C80" s="25"/>
      <c r="D80" s="25"/>
      <c r="E80" s="25"/>
      <c r="F80" s="25"/>
      <c r="G80" s="25"/>
      <c r="H80" s="25"/>
      <c r="I80" s="24"/>
    </row>
    <row r="81" spans="1:9" ht="12.75">
      <c r="A81" s="16" t="s">
        <v>208</v>
      </c>
      <c r="B81" s="25"/>
      <c r="C81" s="25"/>
      <c r="D81" s="25"/>
      <c r="E81" s="25"/>
      <c r="F81" s="25"/>
      <c r="G81" s="25"/>
      <c r="H81" s="25"/>
      <c r="I81" s="24"/>
    </row>
    <row r="82" spans="1:9" ht="12.75">
      <c r="A82" s="16" t="s">
        <v>209</v>
      </c>
      <c r="B82" s="25"/>
      <c r="C82" s="25"/>
      <c r="D82" s="25"/>
      <c r="E82" s="25"/>
      <c r="F82" s="25"/>
      <c r="G82" s="25"/>
      <c r="H82" s="25"/>
      <c r="I82" s="24"/>
    </row>
    <row r="83" spans="1:9" ht="12.75">
      <c r="A83" s="32" t="s">
        <v>210</v>
      </c>
      <c r="B83" s="25"/>
      <c r="C83" s="25"/>
      <c r="D83" s="25"/>
      <c r="E83" s="25"/>
      <c r="F83" s="25"/>
      <c r="G83" s="25"/>
      <c r="H83" s="25"/>
      <c r="I83" s="24"/>
    </row>
    <row r="119" spans="1:9" ht="12.75">
      <c r="A119" s="122">
        <v>12</v>
      </c>
      <c r="B119" s="122"/>
      <c r="C119" s="122"/>
      <c r="D119" s="122"/>
      <c r="E119" s="122"/>
      <c r="F119" s="122"/>
      <c r="G119" s="122"/>
      <c r="H119" s="122"/>
      <c r="I119" s="122"/>
    </row>
  </sheetData>
  <mergeCells count="3">
    <mergeCell ref="A59:I59"/>
    <mergeCell ref="A119:I119"/>
    <mergeCell ref="A1:H1"/>
  </mergeCells>
  <printOptions/>
  <pageMargins left="0.75" right="0.75" top="0.52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Valmieras stikla skiedra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Stase Ogste</dc:creator>
  <cp:keywords/>
  <dc:description/>
  <cp:lastModifiedBy>Inita Martinsone</cp:lastModifiedBy>
  <cp:lastPrinted>2010-02-26T08:00:58Z</cp:lastPrinted>
  <dcterms:created xsi:type="dcterms:W3CDTF">2009-08-05T05:52:41Z</dcterms:created>
  <dcterms:modified xsi:type="dcterms:W3CDTF">2010-02-26T11:43:04Z</dcterms:modified>
  <cp:category/>
  <cp:version/>
  <cp:contentType/>
  <cp:contentStatus/>
</cp:coreProperties>
</file>