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tabRatio="601" activeTab="0"/>
  </bookViews>
  <sheets>
    <sheet name="Table" sheetId="1" r:id="rId1"/>
    <sheet name="Managrep" sheetId="2" r:id="rId2"/>
    <sheet name="Managm respon" sheetId="3" r:id="rId3"/>
    <sheet name="Balance" sheetId="4" r:id="rId4"/>
    <sheet name="Profit" sheetId="5" r:id="rId5"/>
    <sheet name="Cash flows" sheetId="6" r:id="rId6"/>
    <sheet name="Statem" sheetId="7" r:id="rId7"/>
    <sheet name="Annex" sheetId="8" r:id="rId8"/>
  </sheets>
  <definedNames/>
  <calcPr fullCalcOnLoad="1"/>
</workbook>
</file>

<file path=xl/sharedStrings.xml><?xml version="1.0" encoding="utf-8"?>
<sst xmlns="http://schemas.openxmlformats.org/spreadsheetml/2006/main" count="360" uniqueCount="284">
  <si>
    <t>Valmiera, LV- 4201,</t>
  </si>
  <si>
    <t>Wilfried Queißer</t>
  </si>
  <si>
    <t xml:space="preserve">Karl Heinz Will </t>
  </si>
  <si>
    <t>Armin  Zieschank</t>
  </si>
  <si>
    <t xml:space="preserve">Friedhelm Schwender </t>
  </si>
  <si>
    <t>Jürgen Preiss-Daimler</t>
  </si>
  <si>
    <t xml:space="preserve">Hans Peter Cordts </t>
  </si>
  <si>
    <t>Guntis Strazds</t>
  </si>
  <si>
    <t>Aivars Lošmanis</t>
  </si>
  <si>
    <t>4</t>
  </si>
  <si>
    <t>6-7</t>
  </si>
  <si>
    <t>11-12</t>
  </si>
  <si>
    <t>Dainis  Šēnbergs</t>
  </si>
  <si>
    <t>Andris Oskars Brutāns</t>
  </si>
  <si>
    <t>LVL</t>
  </si>
  <si>
    <t>EUR</t>
  </si>
  <si>
    <t>_</t>
  </si>
  <si>
    <t>P-D Glasseiden Oschatz GmbH</t>
  </si>
  <si>
    <t>36.2%</t>
  </si>
  <si>
    <t>VAS VSAA</t>
  </si>
  <si>
    <t>2.4%</t>
  </si>
  <si>
    <t>Braune Beatrix</t>
  </si>
  <si>
    <t>2.6%</t>
  </si>
  <si>
    <t>JSC "VALMIERAS  STIKLA  ŠĶIEDRA"</t>
  </si>
  <si>
    <t>Reg.No. 40003031676</t>
  </si>
  <si>
    <t>NOT  AUDITED</t>
  </si>
  <si>
    <t>Financial report</t>
  </si>
  <si>
    <t>COMPANY NAME</t>
  </si>
  <si>
    <t>Valmieras Stikla Skiedra</t>
  </si>
  <si>
    <t>LEGAL STATUS</t>
  </si>
  <si>
    <t>Joint Stock Company</t>
  </si>
  <si>
    <t>REGISTRATION NUMBER, PLACE AND DATE</t>
  </si>
  <si>
    <t>No. 40003031676</t>
  </si>
  <si>
    <t>Riga, 30 September 1991</t>
  </si>
  <si>
    <t>TYPE OF BUSINESS</t>
  </si>
  <si>
    <t>Production of glass fibre products</t>
  </si>
  <si>
    <t>ADDRESS</t>
  </si>
  <si>
    <t>13 Cempu Street,</t>
  </si>
  <si>
    <t>Latvia</t>
  </si>
  <si>
    <t>THE BOARD</t>
  </si>
  <si>
    <t>Chairman of the Board:</t>
  </si>
  <si>
    <t>Andris Oskars Brutāns, president</t>
  </si>
  <si>
    <t>Members of the Board:</t>
  </si>
  <si>
    <t xml:space="preserve">Andre Heinz Schwiontek, vicepresident </t>
  </si>
  <si>
    <t>THE COUNCIL</t>
  </si>
  <si>
    <t>Chairman of the Council:</t>
  </si>
  <si>
    <t>Members of the Council:</t>
  </si>
  <si>
    <t>Frank Behrends</t>
  </si>
  <si>
    <t>TABLE OF CONTENTS</t>
  </si>
  <si>
    <t>MANAGEMENT  REPORT</t>
  </si>
  <si>
    <t>STATEMENT OF MANAGEMENT RESPONSIBILITIES</t>
  </si>
  <si>
    <t>5</t>
  </si>
  <si>
    <t>BALANCE SHEET</t>
  </si>
  <si>
    <t>STATEMENT OF PROFIT AND LOSS</t>
  </si>
  <si>
    <t>STATEMENT OF CASH FLOWS</t>
  </si>
  <si>
    <t>STATEMENT OF SHAREHOLDERS' EQUITY</t>
  </si>
  <si>
    <t>ANNEX</t>
  </si>
  <si>
    <t xml:space="preserve"> The  Company 's  primary  business  is manufacture  and  sale  of  fibreglass  and  fibreglass products. The  production</t>
  </si>
  <si>
    <t>Since 2000 the Company  operates in accordance with  DIN  EN  9001:2000 quality management  certificate,</t>
  </si>
  <si>
    <t xml:space="preserve">Sales </t>
  </si>
  <si>
    <t>Net  profit</t>
  </si>
  <si>
    <t>thousand LVL</t>
  </si>
  <si>
    <t>statement  accountig  policy.</t>
  </si>
  <si>
    <t>Andris  Oskars  Brutāns</t>
  </si>
  <si>
    <t>Chairman  of  the  Board</t>
  </si>
  <si>
    <t>AS  VALMIERAS  STIKLA ŠĶIEDRA</t>
  </si>
  <si>
    <t>STATEMENT  OF MANAGEMENT RESPONSIBILITIES</t>
  </si>
  <si>
    <t xml:space="preserve"> The  management  of AS "Valmieras Stikla Šķiedra "(the Company) is responsible for preparation of the</t>
  </si>
  <si>
    <t>financial  statements.</t>
  </si>
  <si>
    <t xml:space="preserve"> The Financial  Statements are prepared in accordance with the source documents and  present fairly the state of</t>
  </si>
  <si>
    <t>consistently and reasonable and prudent judgements and estimates have been made in the preparation of the financial</t>
  </si>
  <si>
    <t>statements presented on pages 6 to 12. The management also confirms that applicable International Financial</t>
  </si>
  <si>
    <t xml:space="preserve">Reporting Standards as adopted by the European Union  have been followed and  that the financial statements  have </t>
  </si>
  <si>
    <t>been prepared on a going concern basis.</t>
  </si>
  <si>
    <t>The management of the Company is also responsible for  keeping  proper accounting  records , for taking  reasonable</t>
  </si>
  <si>
    <t>steps  to safeguard the assets of the Company  and to prevent and detect fraud and other irregularities. They are also</t>
  </si>
  <si>
    <t>responsible for operating the Company in  compliance with the  legislation of the Republic of Latvia.</t>
  </si>
  <si>
    <t>On behalt of the management</t>
  </si>
  <si>
    <t>Andri Oskars Brutāns</t>
  </si>
  <si>
    <t>Chairman of the Board</t>
  </si>
  <si>
    <t>JSC  VALMIERAS STIKLA ŠĶIEDRA</t>
  </si>
  <si>
    <t>CURRENCY</t>
  </si>
  <si>
    <t>EXCHANGE RATE</t>
  </si>
  <si>
    <t>ASSETS</t>
  </si>
  <si>
    <t>Non-current assets</t>
  </si>
  <si>
    <t>Intangible assets</t>
  </si>
  <si>
    <t>Patents and licenses</t>
  </si>
  <si>
    <t>Other intangible assets</t>
  </si>
  <si>
    <t>Total intangible assets</t>
  </si>
  <si>
    <t>Fixed assets</t>
  </si>
  <si>
    <t>Land and buildings</t>
  </si>
  <si>
    <t>Equipment and machinery</t>
  </si>
  <si>
    <t>Other fixed assets</t>
  </si>
  <si>
    <t>Construction in progress</t>
  </si>
  <si>
    <t>Advence payments for fixed assets</t>
  </si>
  <si>
    <t>Total fixed  assets</t>
  </si>
  <si>
    <t>Total non-current assets</t>
  </si>
  <si>
    <t>Current assets</t>
  </si>
  <si>
    <t>Inventory</t>
  </si>
  <si>
    <t>Raw materials</t>
  </si>
  <si>
    <t>Work in progress</t>
  </si>
  <si>
    <t>Finished goods</t>
  </si>
  <si>
    <t>Advance payments for inventories</t>
  </si>
  <si>
    <t>Total inventory</t>
  </si>
  <si>
    <t>Accounts receivable</t>
  </si>
  <si>
    <t xml:space="preserve">Trade receivables </t>
  </si>
  <si>
    <t>Other receivables</t>
  </si>
  <si>
    <t>Deferred expenses</t>
  </si>
  <si>
    <t>Total accounts receivable</t>
  </si>
  <si>
    <t>Derivatives</t>
  </si>
  <si>
    <t>Cash and cash eguivalets</t>
  </si>
  <si>
    <t>Total current assets</t>
  </si>
  <si>
    <t>TOTAL ASSETS</t>
  </si>
  <si>
    <t>LIABILITIES &amp; SHAREHOLDERS EQUITY</t>
  </si>
  <si>
    <t>Shareholders’ equity</t>
  </si>
  <si>
    <t>Share capital</t>
  </si>
  <si>
    <t>Reserves</t>
  </si>
  <si>
    <t>Retained earnings:</t>
  </si>
  <si>
    <t xml:space="preserve"> a) retained earnings</t>
  </si>
  <si>
    <t xml:space="preserve"> b) current year profit </t>
  </si>
  <si>
    <t>Total shareholders’ equity</t>
  </si>
  <si>
    <t>Liabilities</t>
  </si>
  <si>
    <t xml:space="preserve">Non-current liabilities </t>
  </si>
  <si>
    <t>Due to credit institutions</t>
  </si>
  <si>
    <t>Finance lease</t>
  </si>
  <si>
    <t>Deferred tax</t>
  </si>
  <si>
    <t>Total non-current liabilities</t>
  </si>
  <si>
    <t>Current liabilities</t>
  </si>
  <si>
    <t>Advance payments from customers</t>
  </si>
  <si>
    <t>Trade payables</t>
  </si>
  <si>
    <t>Taxes and social security payments</t>
  </si>
  <si>
    <t>Other accounts payable</t>
  </si>
  <si>
    <t>Accrued liabilities</t>
  </si>
  <si>
    <t>Deferred</t>
  </si>
  <si>
    <t>Dividend for the financial year</t>
  </si>
  <si>
    <t>Total current liabilities</t>
  </si>
  <si>
    <t>Total liabilities</t>
  </si>
  <si>
    <t>Total liabilities &amp; shareholders`equity</t>
  </si>
  <si>
    <t>JSC  VALMIERAS STIKLA ŠKIEDRA</t>
  </si>
  <si>
    <t>Revenues</t>
  </si>
  <si>
    <t>Changes in inventories</t>
  </si>
  <si>
    <t>Other operating income</t>
  </si>
  <si>
    <t>Raw materials and consumables</t>
  </si>
  <si>
    <t>Personnel expenses</t>
  </si>
  <si>
    <t>Depreciation and amortization</t>
  </si>
  <si>
    <t>Other operating expenses</t>
  </si>
  <si>
    <t>Profit from operations</t>
  </si>
  <si>
    <t>Interest - and similar income</t>
  </si>
  <si>
    <t>Interest - and similar expenses</t>
  </si>
  <si>
    <t>Profit before taxes</t>
  </si>
  <si>
    <t>Corporate income tax</t>
  </si>
  <si>
    <t xml:space="preserve">Net profit </t>
  </si>
  <si>
    <t>Basic earnings per share</t>
  </si>
  <si>
    <t>2008 Year</t>
  </si>
  <si>
    <t>2008Year</t>
  </si>
  <si>
    <t>A/S "Valmieras stikla šķiedra "</t>
  </si>
  <si>
    <t>Statements of shreholders"eguity</t>
  </si>
  <si>
    <t>rate of exchange</t>
  </si>
  <si>
    <t>Share capital LVL</t>
  </si>
  <si>
    <t>Retained earnings LVL</t>
  </si>
  <si>
    <t>Total  LVL</t>
  </si>
  <si>
    <t>Share capital EUR</t>
  </si>
  <si>
    <t>Retained earnings EUR</t>
  </si>
  <si>
    <t>Total  EUR</t>
  </si>
  <si>
    <t>AS of 31 december 2007</t>
  </si>
  <si>
    <t>1. SHARE CAPITAL</t>
  </si>
  <si>
    <t>shares without voting rights. The nominal value of each share is LVL 1.</t>
  </si>
  <si>
    <t>maintained by the Latvian Central Depository, were as follows:</t>
  </si>
  <si>
    <t>Vitrulan International GmbH</t>
  </si>
  <si>
    <t>Skandinaviska Enskilda Banken Ab</t>
  </si>
  <si>
    <t>Other</t>
  </si>
  <si>
    <t>2. INFORMATION CONCERNING THE PROFIT OR LOSS ACCOUNT</t>
  </si>
  <si>
    <t>1. MATERIAL EXPENSES</t>
  </si>
  <si>
    <t>2008</t>
  </si>
  <si>
    <t>Electricity</t>
  </si>
  <si>
    <t>Ore processing costs</t>
  </si>
  <si>
    <t>Natural gas</t>
  </si>
  <si>
    <t>Depletion of ore</t>
  </si>
  <si>
    <t>Total</t>
  </si>
  <si>
    <t>2.PERSONNEL EXPENSES</t>
  </si>
  <si>
    <t>Salaries</t>
  </si>
  <si>
    <t>Social security payments</t>
  </si>
  <si>
    <t>Illness and vacation expenses</t>
  </si>
  <si>
    <t>Insurance of employees</t>
  </si>
  <si>
    <t>3.DEPRECIATION AND AMORTISATION</t>
  </si>
  <si>
    <t>Fixed asset depreciation</t>
  </si>
  <si>
    <t>Intangible asset amortisation</t>
  </si>
  <si>
    <t>4.OTXER OPERATING EXPENSES</t>
  </si>
  <si>
    <t>Transportation</t>
  </si>
  <si>
    <t>Commission</t>
  </si>
  <si>
    <t>Service costs</t>
  </si>
  <si>
    <t>Repairs</t>
  </si>
  <si>
    <t>Maintenance expenses</t>
  </si>
  <si>
    <t>Insurance</t>
  </si>
  <si>
    <t>Business trips</t>
  </si>
  <si>
    <t>Communications</t>
  </si>
  <si>
    <t>Leasing</t>
  </si>
  <si>
    <t>Property tax</t>
  </si>
  <si>
    <t>Office expenses</t>
  </si>
  <si>
    <t>Selling expenses</t>
  </si>
  <si>
    <t>Increase in doubtful debts</t>
  </si>
  <si>
    <t>3.TRADE RECEIVABLES</t>
  </si>
  <si>
    <t>Other trade receivables</t>
  </si>
  <si>
    <t>Chairman of the  Board</t>
  </si>
  <si>
    <t xml:space="preserve">operating activities </t>
  </si>
  <si>
    <t>Profit / (loss) before taxation</t>
  </si>
  <si>
    <t>Adjustments:</t>
  </si>
  <si>
    <t>(Profit) or loss from disposal of fixed assets</t>
  </si>
  <si>
    <t xml:space="preserve">Interest expense </t>
  </si>
  <si>
    <t>Changes in operating assets and liabilities:</t>
  </si>
  <si>
    <t>Accounts receivable and other assets</t>
  </si>
  <si>
    <t xml:space="preserve">Accounts payable and other liabilities </t>
  </si>
  <si>
    <t>Interest received</t>
  </si>
  <si>
    <t>Cash provided by operating activities</t>
  </si>
  <si>
    <t>investing activities</t>
  </si>
  <si>
    <t>Purchase of fixed assets and intangible assets, advance payments</t>
  </si>
  <si>
    <t>Proceeds from sale of fixed assets</t>
  </si>
  <si>
    <t>Net cash used in investing activities</t>
  </si>
  <si>
    <t>Financing activities</t>
  </si>
  <si>
    <t>Received loans from credit institution</t>
  </si>
  <si>
    <t>Paid loans to credit institutions</t>
  </si>
  <si>
    <t>Increase in credit line</t>
  </si>
  <si>
    <t xml:space="preserve">Finance lease payments </t>
  </si>
  <si>
    <t xml:space="preserve"> Interest expenses paid</t>
  </si>
  <si>
    <t>Net cash provided by financing activities</t>
  </si>
  <si>
    <t>Net (decrease) / increase  in cash and cash equivalents</t>
  </si>
  <si>
    <t>Cash and cash equivalents at the beginning of the year</t>
  </si>
  <si>
    <t>Cash and cash equivalents at the end of the year</t>
  </si>
  <si>
    <t xml:space="preserve">    Interest income</t>
  </si>
  <si>
    <t>AS of 31 december 2008</t>
  </si>
  <si>
    <t>2009 Year</t>
  </si>
  <si>
    <t>2009Year</t>
  </si>
  <si>
    <t>11.7%</t>
  </si>
  <si>
    <t>2.0%</t>
  </si>
  <si>
    <t>6.9%</t>
  </si>
  <si>
    <t>38.2%</t>
  </si>
  <si>
    <t>P-D Management Industries-Technologies DmbH</t>
  </si>
  <si>
    <t>2009</t>
  </si>
  <si>
    <t>Vitrulan Technical  GmbH</t>
  </si>
  <si>
    <t>company  DQS  located  in  Frankfurt. In 2009 the  Company  received  a   renewed  certificate .</t>
  </si>
  <si>
    <t>AS AT 31  December 2009  AND 31 December 2008</t>
  </si>
  <si>
    <t>on31/12 /2009EUR</t>
  </si>
  <si>
    <t>on31/12 /2008EUR</t>
  </si>
  <si>
    <t>AS AT 31 December 2009 AND 31 December 2008</t>
  </si>
  <si>
    <t>JSC "Valmieras stikla šķiedra"  financial report as at 31 December 2009</t>
  </si>
  <si>
    <t>on 31/12 2009 EUR</t>
  </si>
  <si>
    <t>on 31/12 2008 EUR</t>
  </si>
  <si>
    <t>JSC "Valmieras stikla šķiedra"  financial report as at 31 December  2009</t>
  </si>
  <si>
    <t>FOR THE YEARS ENDED 31 December 2009 AND 31 December 2008</t>
  </si>
  <si>
    <t>Work perfomed by the entity and capitalised</t>
  </si>
  <si>
    <t>12 months</t>
  </si>
  <si>
    <t>Current 12 Months 2008 profit</t>
  </si>
  <si>
    <t>In 12 months of 2009</t>
  </si>
  <si>
    <t>Current 12 Months 2009 profit</t>
  </si>
  <si>
    <t>Current of 31 December 2009</t>
  </si>
  <si>
    <t>The company's registered share capital as at 31 December 2009 and 2008 was LVL 23.903.205. The</t>
  </si>
  <si>
    <t>As at 31 December  2009 and 2008 the shareholders of the Company, in accordance with the records</t>
  </si>
  <si>
    <t>12 Months</t>
  </si>
  <si>
    <t>Research</t>
  </si>
  <si>
    <t>Labour safety and specific clothing</t>
  </si>
  <si>
    <t>Allowance for doubtful receivables</t>
  </si>
  <si>
    <t>year  ended 31 december 2009. The management  confirms that suitable  accounting  policies  have been used and applied</t>
  </si>
  <si>
    <t>affairs of the  Company at  the end  of  31 December 2009  and the results of its operations and cash  flows  for the</t>
  </si>
  <si>
    <t>as at December 31, 2009</t>
  </si>
  <si>
    <t>as at December 31, 2008</t>
  </si>
  <si>
    <t>95.4 %  of total  sales.</t>
  </si>
  <si>
    <t xml:space="preserve">During  2009 the company  has invested LVL 2.44 millions into producing buildings, machines and equipment to increase production efficiency with increasing labour productivity, less energy capacity to come to lower product costs.  </t>
  </si>
  <si>
    <t>I.c.,  from  LVL  0.29  as  of  31 December 2008 to LVL 0.43   as of  31.12.2009.</t>
  </si>
  <si>
    <t xml:space="preserve">As of 31 December , 2009 in JSC “Valmieras stikla šķiedra” worked 738 employees. </t>
  </si>
  <si>
    <t xml:space="preserve">  The share  value  of  JSC  Valmieras  stikla  šķiedra   listed  in Riga  Stock  Exchange  increased for  LVL 0.14  or  %  48.3</t>
  </si>
  <si>
    <t xml:space="preserve">  The unrevised  abridged  financial  statement   of year  2009 preparation  were  used  revised  year  2008</t>
  </si>
  <si>
    <t>26.0%</t>
  </si>
  <si>
    <t>23.9%</t>
  </si>
  <si>
    <t>was 23.903.205, consisting of  23.897.455 ordinary shares with voting rights and 5.750 ordinary</t>
  </si>
  <si>
    <t>company's paid share capital registered with the Enterprise Register as at  31 December 2009 and  2008</t>
  </si>
  <si>
    <t>is  sold  in Europe, USA, Canada, Australia, Russia, Ukraine  and  the Baltic  states; total  in  31 countries .</t>
  </si>
  <si>
    <t>79.2% of the total  production  is  sold  to companies  in the European  Union ;  export  sales  comprise</t>
  </si>
  <si>
    <t>which was issued  and is audited every  three  years by  the  German Quality  management  system certification</t>
  </si>
  <si>
    <t>Total sales and net profit for the last 3 years are as follows:</t>
  </si>
  <si>
    <t>Main  production types in 2009 were fibreglass textiles (60%)and threads (35%).</t>
  </si>
  <si>
    <t>Turnover in 2009 was 31.0 million LVL. Turnover and sales in 2009 were influenced by the following factors:</t>
  </si>
  <si>
    <t>* Because of furnace reconstruction was less production amount. On January, 2010 furnace after reconstruction started to work again.</t>
  </si>
  <si>
    <t>* Price and production request decrease in glass fibre market.</t>
  </si>
  <si>
    <t>The Board has developed budget and investment plan for 2010. The Company`s expects sales for 2010 are 36.7 million LVL, net profit 976.4 th.LVL and investments 600.00 th. LVL.</t>
  </si>
</sst>
</file>

<file path=xl/styles.xml><?xml version="1.0" encoding="utf-8"?>
<styleSheet xmlns="http://schemas.openxmlformats.org/spreadsheetml/2006/main">
  <numFmts count="45">
    <numFmt numFmtId="5" formatCode="#,##0\ &quot;Ls&quot;;\-#,##0\ &quot;Ls&quot;"/>
    <numFmt numFmtId="6" formatCode="#,##0\ &quot;Ls&quot;;[Red]\-#,##0\ &quot;Ls&quot;"/>
    <numFmt numFmtId="7" formatCode="#,##0.00\ &quot;Ls&quot;;\-#,##0.00\ &quot;Ls&quot;"/>
    <numFmt numFmtId="8" formatCode="#,##0.00\ &quot;Ls&quot;;[Red]\-#,##0.00\ &quot;Ls&quot;"/>
    <numFmt numFmtId="42" formatCode="_-* #,##0\ &quot;Ls&quot;_-;\-* #,##0\ &quot;Ls&quot;_-;_-* &quot;-&quot;\ &quot;Ls&quot;_-;_-@_-"/>
    <numFmt numFmtId="41" formatCode="_-* #,##0\ _L_s_-;\-* #,##0\ _L_s_-;_-* &quot;-&quot;\ _L_s_-;_-@_-"/>
    <numFmt numFmtId="44" formatCode="_-* #,##0.00\ &quot;Ls&quot;_-;\-* #,##0.00\ &quot;Ls&quot;_-;_-* &quot;-&quot;??\ &quot;Ls&quot;_-;_-@_-"/>
    <numFmt numFmtId="43" formatCode="_-* #,##0.00\ _L_s_-;\-* #,##0.00\ _L_s_-;_-* &quot;-&quot;??\ _L_s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0,000"/>
    <numFmt numFmtId="173" formatCode="0.000"/>
    <numFmt numFmtId="174" formatCode="00,000"/>
    <numFmt numFmtId="175" formatCode="\(#,##0,000\);\(#,##0,000\)"/>
    <numFmt numFmtId="176" formatCode="0.0000"/>
    <numFmt numFmtId="177" formatCode="#,##0.0000"/>
    <numFmt numFmtId="178" formatCode="&quot;Yes&quot;;&quot;Yes&quot;;&quot;No&quot;"/>
    <numFmt numFmtId="179" formatCode="&quot;True&quot;;&quot;True&quot;;&quot;False&quot;"/>
    <numFmt numFmtId="180" formatCode="&quot;On&quot;;&quot;On&quot;;&quot;Off&quot;"/>
    <numFmt numFmtId="181" formatCode="\(#,###,000\);\(#,###,000\)"/>
    <numFmt numFmtId="182" formatCode="#,###,000;\(#,###,000\)"/>
    <numFmt numFmtId="183" formatCode="#,###,###;\(#,###,###\)"/>
    <numFmt numFmtId="184" formatCode="#,###,###;\(#,###,###\);0"/>
    <numFmt numFmtId="185" formatCode="m/d"/>
    <numFmt numFmtId="186" formatCode="0.0"/>
    <numFmt numFmtId="187" formatCode="#,###,###.000;\(#,###,###.000\);0"/>
    <numFmt numFmtId="188" formatCode="#,###,##0.000;\(#,###,##0.000\);0"/>
    <numFmt numFmtId="189" formatCode="#,###,##0.0000;\(#,###,##0.0000\);0"/>
    <numFmt numFmtId="190" formatCode="0,000.0"/>
    <numFmt numFmtId="191" formatCode="0,000.00"/>
    <numFmt numFmtId="192" formatCode="0,000.000"/>
    <numFmt numFmtId="193" formatCode="#,##0.0"/>
    <numFmt numFmtId="194" formatCode="#,##0.000"/>
    <numFmt numFmtId="195" formatCode="#,##0.00000"/>
    <numFmt numFmtId="196" formatCode="#,##0.000000"/>
    <numFmt numFmtId="197" formatCode="#,##0.0000000"/>
    <numFmt numFmtId="198" formatCode="_-* #,##0.000_-;\-* #,##0.000_-;_-* &quot;-&quot;??_-;_-@_-"/>
    <numFmt numFmtId="199" formatCode="_-* #,##0.0_-;\-* #,##0.0_-;_-* &quot;-&quot;??_-;_-@_-"/>
    <numFmt numFmtId="200" formatCode="[$€-2]\ #,##0.00_);[Red]\([$€-2]\ #,##0.00\)"/>
  </numFmts>
  <fonts count="17">
    <font>
      <sz val="10"/>
      <name val="Arial"/>
      <family val="0"/>
    </font>
    <font>
      <sz val="9"/>
      <name val="Arial"/>
      <family val="2"/>
    </font>
    <font>
      <sz val="9"/>
      <name val="Times New Roman"/>
      <family val="1"/>
    </font>
    <font>
      <sz val="8"/>
      <name val="Times New Roman"/>
      <family val="1"/>
    </font>
    <font>
      <sz val="10"/>
      <name val="Times New Roman"/>
      <family val="1"/>
    </font>
    <font>
      <b/>
      <sz val="10"/>
      <name val="Times New Roman"/>
      <family val="1"/>
    </font>
    <font>
      <b/>
      <sz val="12"/>
      <name val="Times New Roman"/>
      <family val="1"/>
    </font>
    <font>
      <sz val="8"/>
      <name val="Arial"/>
      <family val="0"/>
    </font>
    <font>
      <b/>
      <sz val="8"/>
      <name val="Arial"/>
      <family val="2"/>
    </font>
    <font>
      <b/>
      <sz val="8"/>
      <name val="Times New Roman"/>
      <family val="1"/>
    </font>
    <font>
      <sz val="8"/>
      <color indexed="10"/>
      <name val="Times New Roman"/>
      <family val="1"/>
    </font>
    <font>
      <b/>
      <i/>
      <sz val="8"/>
      <name val="Times New Roman"/>
      <family val="1"/>
    </font>
    <font>
      <sz val="10"/>
      <color indexed="57"/>
      <name val="Times New Roman"/>
      <family val="1"/>
    </font>
    <font>
      <sz val="12"/>
      <name val="Times New Roman"/>
      <family val="1"/>
    </font>
    <font>
      <sz val="11"/>
      <name val="Times New Roman"/>
      <family val="1"/>
    </font>
    <font>
      <b/>
      <sz val="8"/>
      <color indexed="10"/>
      <name val="Times New Roman"/>
      <family val="1"/>
    </font>
    <font>
      <i/>
      <sz val="8"/>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center"/>
    </xf>
    <xf numFmtId="0" fontId="3" fillId="0" borderId="0" xfId="0" applyFont="1" applyAlignment="1">
      <alignment/>
    </xf>
    <xf numFmtId="0" fontId="7" fillId="0" borderId="0" xfId="0" applyFont="1" applyAlignment="1">
      <alignment/>
    </xf>
    <xf numFmtId="0" fontId="3" fillId="0" borderId="0" xfId="0" applyFont="1" applyAlignment="1">
      <alignment/>
    </xf>
    <xf numFmtId="0" fontId="3" fillId="0" borderId="0" xfId="0" applyFont="1" applyAlignment="1">
      <alignment horizontal="center"/>
    </xf>
    <xf numFmtId="0" fontId="5" fillId="0" borderId="0" xfId="0" applyFont="1" applyAlignment="1">
      <alignment/>
    </xf>
    <xf numFmtId="0" fontId="2" fillId="0" borderId="0" xfId="0" applyFont="1" applyAlignment="1">
      <alignment/>
    </xf>
    <xf numFmtId="0" fontId="3" fillId="0" borderId="0" xfId="0" applyFont="1" applyBorder="1" applyAlignment="1">
      <alignment horizontal="center"/>
    </xf>
    <xf numFmtId="172" fontId="3" fillId="0" borderId="0" xfId="0" applyNumberFormat="1" applyFont="1" applyAlignment="1">
      <alignment horizontal="center"/>
    </xf>
    <xf numFmtId="0" fontId="3" fillId="0" borderId="1" xfId="0" applyFont="1" applyBorder="1" applyAlignment="1">
      <alignment/>
    </xf>
    <xf numFmtId="0" fontId="9" fillId="0" borderId="0" xfId="0" applyFont="1" applyAlignment="1">
      <alignment horizontal="center"/>
    </xf>
    <xf numFmtId="0" fontId="9" fillId="0" borderId="0" xfId="0" applyFont="1" applyAlignment="1">
      <alignment/>
    </xf>
    <xf numFmtId="0" fontId="10" fillId="0" borderId="0" xfId="0" applyFont="1" applyAlignment="1">
      <alignment/>
    </xf>
    <xf numFmtId="172" fontId="3" fillId="0" borderId="0" xfId="0" applyNumberFormat="1" applyFont="1" applyAlignment="1">
      <alignment/>
    </xf>
    <xf numFmtId="175" fontId="3" fillId="0" borderId="0" xfId="0" applyNumberFormat="1" applyFont="1" applyAlignment="1">
      <alignment/>
    </xf>
    <xf numFmtId="172" fontId="9" fillId="0" borderId="0" xfId="0" applyNumberFormat="1" applyFont="1" applyAlignment="1">
      <alignment/>
    </xf>
    <xf numFmtId="1" fontId="3" fillId="0" borderId="0" xfId="0" applyNumberFormat="1" applyFont="1" applyAlignment="1">
      <alignment/>
    </xf>
    <xf numFmtId="0" fontId="11" fillId="0" borderId="1" xfId="0" applyFont="1" applyBorder="1" applyAlignment="1">
      <alignment/>
    </xf>
    <xf numFmtId="0" fontId="3" fillId="0" borderId="2" xfId="0" applyFont="1" applyBorder="1" applyAlignment="1">
      <alignment wrapText="1"/>
    </xf>
    <xf numFmtId="0" fontId="9" fillId="0" borderId="3" xfId="0" applyFont="1" applyBorder="1" applyAlignment="1">
      <alignment/>
    </xf>
    <xf numFmtId="172" fontId="9" fillId="0" borderId="4" xfId="0" applyNumberFormat="1" applyFont="1" applyBorder="1" applyAlignment="1">
      <alignment/>
    </xf>
    <xf numFmtId="0" fontId="9" fillId="0" borderId="0" xfId="0" applyFont="1" applyBorder="1" applyAlignment="1">
      <alignment/>
    </xf>
    <xf numFmtId="49" fontId="3" fillId="0" borderId="0" xfId="0" applyNumberFormat="1" applyFont="1" applyAlignment="1">
      <alignment horizontal="center"/>
    </xf>
    <xf numFmtId="49" fontId="3" fillId="0" borderId="1" xfId="0" applyNumberFormat="1" applyFont="1" applyBorder="1" applyAlignment="1">
      <alignment horizontal="center"/>
    </xf>
    <xf numFmtId="172" fontId="9" fillId="0" borderId="5" xfId="0" applyNumberFormat="1" applyFont="1" applyBorder="1" applyAlignment="1">
      <alignment/>
    </xf>
    <xf numFmtId="172" fontId="3" fillId="0" borderId="0" xfId="0" applyNumberFormat="1" applyFont="1" applyAlignment="1">
      <alignment/>
    </xf>
    <xf numFmtId="0" fontId="12" fillId="0" borderId="0" xfId="0" applyFont="1" applyAlignment="1">
      <alignment/>
    </xf>
    <xf numFmtId="0" fontId="13" fillId="0" borderId="0" xfId="0" applyFont="1" applyAlignment="1">
      <alignment/>
    </xf>
    <xf numFmtId="0" fontId="1" fillId="0" borderId="0" xfId="0" applyFont="1" applyAlignment="1">
      <alignment horizontal="center"/>
    </xf>
    <xf numFmtId="0" fontId="4" fillId="0" borderId="0" xfId="0" applyFont="1" applyAlignment="1">
      <alignment/>
    </xf>
    <xf numFmtId="0" fontId="4"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xf numFmtId="0" fontId="4" fillId="0" borderId="0" xfId="0" applyFont="1" applyAlignment="1">
      <alignment horizontal="left" vertical="top" wrapText="1" indent="1"/>
    </xf>
    <xf numFmtId="0" fontId="4" fillId="0" borderId="0" xfId="0" applyFont="1" applyBorder="1" applyAlignment="1">
      <alignment/>
    </xf>
    <xf numFmtId="0" fontId="7" fillId="0" borderId="0" xfId="0" applyFont="1" applyAlignment="1">
      <alignment horizontal="center"/>
    </xf>
    <xf numFmtId="0" fontId="5" fillId="0" borderId="1" xfId="0" applyFont="1" applyBorder="1" applyAlignment="1">
      <alignment/>
    </xf>
    <xf numFmtId="0" fontId="4" fillId="0" borderId="1" xfId="0" applyFont="1" applyBorder="1" applyAlignment="1">
      <alignment/>
    </xf>
    <xf numFmtId="0" fontId="0" fillId="0" borderId="0" xfId="0" applyBorder="1" applyAlignment="1">
      <alignment/>
    </xf>
    <xf numFmtId="9" fontId="3" fillId="0" borderId="0" xfId="0" applyNumberFormat="1" applyFont="1" applyAlignment="1">
      <alignment horizontal="left"/>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xf>
    <xf numFmtId="0" fontId="1" fillId="0" borderId="0" xfId="0" applyFont="1" applyAlignment="1">
      <alignment horizontal="centerContinuous"/>
    </xf>
    <xf numFmtId="0" fontId="11" fillId="0" borderId="0" xfId="0" applyFont="1" applyAlignment="1">
      <alignment/>
    </xf>
    <xf numFmtId="0" fontId="11" fillId="0" borderId="6" xfId="0" applyFont="1" applyBorder="1" applyAlignment="1">
      <alignment/>
    </xf>
    <xf numFmtId="0" fontId="9" fillId="0" borderId="6" xfId="0" applyFont="1" applyBorder="1" applyAlignment="1">
      <alignment horizontal="center"/>
    </xf>
    <xf numFmtId="0" fontId="9" fillId="0" borderId="6" xfId="0" applyFont="1" applyBorder="1" applyAlignment="1">
      <alignment/>
    </xf>
    <xf numFmtId="0" fontId="9" fillId="0" borderId="0" xfId="0" applyFont="1" applyBorder="1" applyAlignment="1">
      <alignment horizontal="left"/>
    </xf>
    <xf numFmtId="0" fontId="9" fillId="0" borderId="0" xfId="0" applyFont="1" applyAlignment="1">
      <alignment/>
    </xf>
    <xf numFmtId="0" fontId="15" fillId="0" borderId="0" xfId="0" applyFont="1" applyBorder="1" applyAlignment="1">
      <alignment horizontal="center"/>
    </xf>
    <xf numFmtId="0" fontId="3" fillId="0" borderId="0" xfId="0" applyFont="1" applyAlignment="1">
      <alignment/>
    </xf>
    <xf numFmtId="172" fontId="3" fillId="0" borderId="1" xfId="0" applyNumberFormat="1" applyFont="1" applyBorder="1" applyAlignment="1">
      <alignment/>
    </xf>
    <xf numFmtId="172" fontId="9" fillId="0" borderId="0" xfId="0" applyNumberFormat="1" applyFont="1" applyAlignment="1">
      <alignment/>
    </xf>
    <xf numFmtId="0" fontId="16" fillId="0" borderId="0" xfId="0" applyFont="1" applyAlignment="1">
      <alignment/>
    </xf>
    <xf numFmtId="173" fontId="3" fillId="0" borderId="1" xfId="0" applyNumberFormat="1" applyFont="1" applyBorder="1" applyAlignment="1">
      <alignment/>
    </xf>
    <xf numFmtId="172" fontId="9" fillId="0" borderId="7" xfId="15" applyNumberFormat="1" applyFont="1" applyBorder="1" applyAlignment="1">
      <alignment/>
    </xf>
    <xf numFmtId="173" fontId="3" fillId="0" borderId="0" xfId="0" applyNumberFormat="1" applyFont="1" applyAlignment="1">
      <alignment/>
    </xf>
    <xf numFmtId="172" fontId="9" fillId="0" borderId="8" xfId="0" applyNumberFormat="1" applyFont="1" applyBorder="1" applyAlignment="1">
      <alignment/>
    </xf>
    <xf numFmtId="172" fontId="9" fillId="0" borderId="5" xfId="0" applyNumberFormat="1" applyFont="1" applyBorder="1" applyAlignment="1">
      <alignment/>
    </xf>
    <xf numFmtId="173" fontId="3" fillId="0" borderId="0" xfId="0" applyNumberFormat="1" applyFont="1" applyAlignment="1">
      <alignment horizontal="center"/>
    </xf>
    <xf numFmtId="173" fontId="3" fillId="0" borderId="6" xfId="0" applyNumberFormat="1" applyFont="1" applyBorder="1" applyAlignment="1">
      <alignment horizontal="center"/>
    </xf>
    <xf numFmtId="0" fontId="9" fillId="0" borderId="0" xfId="0" applyFont="1" applyBorder="1" applyAlignment="1">
      <alignment horizontal="center"/>
    </xf>
    <xf numFmtId="0" fontId="11" fillId="0" borderId="0" xfId="0" applyFont="1" applyAlignment="1">
      <alignment/>
    </xf>
    <xf numFmtId="0" fontId="3" fillId="0" borderId="0" xfId="0" applyFont="1" applyAlignment="1">
      <alignment vertical="top"/>
    </xf>
    <xf numFmtId="14" fontId="5" fillId="0" borderId="0" xfId="0" applyNumberFormat="1" applyFont="1" applyAlignment="1">
      <alignment horizontal="center" vertical="top"/>
    </xf>
    <xf numFmtId="0" fontId="14" fillId="0" borderId="0" xfId="0" applyFont="1" applyAlignment="1">
      <alignment/>
    </xf>
    <xf numFmtId="172" fontId="3" fillId="0" borderId="0" xfId="0" applyNumberFormat="1" applyFont="1" applyBorder="1" applyAlignment="1">
      <alignment/>
    </xf>
    <xf numFmtId="172" fontId="9" fillId="0" borderId="0" xfId="0" applyNumberFormat="1" applyFont="1" applyAlignment="1">
      <alignment horizontal="right"/>
    </xf>
    <xf numFmtId="0" fontId="11" fillId="0" borderId="0" xfId="0" applyFont="1" applyAlignment="1">
      <alignment horizontal="right"/>
    </xf>
    <xf numFmtId="173" fontId="3" fillId="0" borderId="0" xfId="0" applyNumberFormat="1" applyFont="1" applyAlignment="1">
      <alignment/>
    </xf>
    <xf numFmtId="0" fontId="3" fillId="0" borderId="6" xfId="0" applyFont="1" applyBorder="1" applyAlignment="1">
      <alignment/>
    </xf>
    <xf numFmtId="0" fontId="9" fillId="0" borderId="0" xfId="0" applyFont="1" applyAlignment="1">
      <alignment horizontal="center" vertical="top" wrapText="1"/>
    </xf>
    <xf numFmtId="0" fontId="10" fillId="0" borderId="0" xfId="0" applyFont="1" applyAlignment="1">
      <alignment horizontal="center" vertical="top" wrapText="1"/>
    </xf>
    <xf numFmtId="0" fontId="3" fillId="0" borderId="0" xfId="0" applyFont="1" applyAlignment="1">
      <alignment vertical="top" wrapText="1"/>
    </xf>
    <xf numFmtId="3" fontId="3" fillId="0" borderId="0" xfId="0" applyNumberFormat="1" applyFont="1" applyAlignment="1">
      <alignment horizontal="right" vertical="top" wrapText="1"/>
    </xf>
    <xf numFmtId="172" fontId="3" fillId="0" borderId="0" xfId="0" applyNumberFormat="1" applyFont="1" applyAlignment="1">
      <alignment horizontal="right" wrapText="1"/>
    </xf>
    <xf numFmtId="175" fontId="3" fillId="0" borderId="0" xfId="0" applyNumberFormat="1" applyFont="1" applyAlignment="1">
      <alignment horizontal="right" wrapText="1"/>
    </xf>
    <xf numFmtId="175" fontId="3" fillId="0" borderId="0" xfId="0" applyNumberFormat="1" applyFont="1" applyAlignment="1">
      <alignment horizontal="right" vertical="top" wrapText="1" indent="1"/>
    </xf>
    <xf numFmtId="0" fontId="3" fillId="0" borderId="0" xfId="0" applyFont="1" applyAlignment="1">
      <alignment horizontal="right" vertical="top" wrapText="1" indent="1"/>
    </xf>
    <xf numFmtId="0" fontId="9" fillId="0" borderId="0" xfId="0" applyFont="1" applyAlignment="1">
      <alignment vertical="top" wrapText="1"/>
    </xf>
    <xf numFmtId="3" fontId="9" fillId="0" borderId="7" xfId="0" applyNumberFormat="1" applyFont="1" applyBorder="1" applyAlignment="1">
      <alignment horizontal="right" vertical="top" wrapText="1" indent="1"/>
    </xf>
    <xf numFmtId="3" fontId="9" fillId="0" borderId="8" xfId="0" applyNumberFormat="1" applyFont="1" applyBorder="1" applyAlignment="1">
      <alignment horizontal="right" vertical="top" wrapText="1"/>
    </xf>
    <xf numFmtId="0" fontId="9" fillId="0" borderId="7" xfId="0" applyFont="1" applyBorder="1" applyAlignment="1">
      <alignment horizontal="right" vertical="top" wrapText="1" indent="1"/>
    </xf>
    <xf numFmtId="3" fontId="3" fillId="0" borderId="0" xfId="0" applyNumberFormat="1" applyFont="1" applyBorder="1" applyAlignment="1">
      <alignment horizontal="right" vertical="top" wrapText="1" indent="1"/>
    </xf>
    <xf numFmtId="0" fontId="3" fillId="0" borderId="1" xfId="0" applyFont="1" applyBorder="1" applyAlignment="1">
      <alignment horizontal="right" vertical="top" wrapText="1" indent="1"/>
    </xf>
    <xf numFmtId="3" fontId="9" fillId="0" borderId="8" xfId="0" applyNumberFormat="1" applyFont="1" applyBorder="1" applyAlignment="1">
      <alignment horizontal="right" vertical="top" wrapText="1" indent="1"/>
    </xf>
    <xf numFmtId="0" fontId="3" fillId="0" borderId="0" xfId="0" applyFont="1" applyAlignment="1">
      <alignment horizontal="right" vertical="top" wrapText="1"/>
    </xf>
    <xf numFmtId="175" fontId="3" fillId="0" borderId="0" xfId="0" applyNumberFormat="1" applyFont="1" applyAlignment="1">
      <alignment horizontal="right" vertical="top" wrapText="1"/>
    </xf>
    <xf numFmtId="175" fontId="9" fillId="0" borderId="0" xfId="0" applyNumberFormat="1" applyFont="1" applyAlignment="1">
      <alignment/>
    </xf>
    <xf numFmtId="0" fontId="3" fillId="0" borderId="0" xfId="0" applyNumberFormat="1" applyFont="1" applyAlignment="1">
      <alignment horizontal="right"/>
    </xf>
    <xf numFmtId="1" fontId="3" fillId="0" borderId="0" xfId="0" applyNumberFormat="1" applyFont="1" applyAlignment="1">
      <alignment horizontal="right"/>
    </xf>
    <xf numFmtId="175" fontId="3" fillId="0" borderId="0" xfId="0" applyNumberFormat="1" applyFont="1" applyAlignment="1">
      <alignment horizontal="center"/>
    </xf>
    <xf numFmtId="0" fontId="3" fillId="0" borderId="0" xfId="0" applyFont="1" applyAlignment="1">
      <alignment wrapText="1"/>
    </xf>
    <xf numFmtId="0" fontId="3" fillId="0" borderId="4" xfId="0" applyFont="1" applyBorder="1" applyAlignment="1">
      <alignment horizontal="center" wrapText="1"/>
    </xf>
    <xf numFmtId="0" fontId="3" fillId="0" borderId="4" xfId="0" applyFont="1" applyBorder="1" applyAlignment="1">
      <alignment wrapText="1"/>
    </xf>
    <xf numFmtId="0" fontId="9" fillId="0" borderId="2" xfId="0" applyFont="1" applyBorder="1" applyAlignment="1">
      <alignment/>
    </xf>
    <xf numFmtId="0" fontId="9" fillId="0" borderId="8" xfId="0" applyFont="1" applyBorder="1" applyAlignment="1">
      <alignment/>
    </xf>
    <xf numFmtId="0" fontId="3" fillId="0" borderId="9" xfId="0" applyFont="1" applyBorder="1" applyAlignment="1">
      <alignment/>
    </xf>
    <xf numFmtId="172" fontId="3" fillId="0" borderId="4" xfId="0" applyNumberFormat="1" applyFont="1" applyBorder="1" applyAlignment="1">
      <alignment/>
    </xf>
    <xf numFmtId="175" fontId="3" fillId="0" borderId="4" xfId="0" applyNumberFormat="1" applyFont="1" applyBorder="1" applyAlignment="1">
      <alignment/>
    </xf>
    <xf numFmtId="0" fontId="9" fillId="0" borderId="10" xfId="0" applyFont="1" applyFill="1" applyBorder="1" applyAlignment="1">
      <alignment/>
    </xf>
    <xf numFmtId="0" fontId="9" fillId="0" borderId="7" xfId="0" applyFont="1" applyBorder="1" applyAlignment="1">
      <alignment/>
    </xf>
    <xf numFmtId="0" fontId="9" fillId="0" borderId="11" xfId="0" applyFont="1" applyBorder="1" applyAlignment="1">
      <alignment/>
    </xf>
    <xf numFmtId="0" fontId="3" fillId="0" borderId="10" xfId="0" applyFont="1" applyBorder="1" applyAlignment="1">
      <alignment/>
    </xf>
    <xf numFmtId="0" fontId="3" fillId="0" borderId="7" xfId="0" applyFont="1" applyBorder="1" applyAlignment="1">
      <alignment/>
    </xf>
    <xf numFmtId="0" fontId="3" fillId="0" borderId="11" xfId="0" applyFont="1" applyBorder="1" applyAlignment="1">
      <alignment/>
    </xf>
    <xf numFmtId="10" fontId="9" fillId="0" borderId="0" xfId="0" applyNumberFormat="1" applyFont="1" applyAlignment="1">
      <alignment horizontal="right"/>
    </xf>
    <xf numFmtId="0" fontId="9" fillId="0" borderId="0" xfId="0" applyFont="1" applyAlignment="1">
      <alignment horizontal="right"/>
    </xf>
    <xf numFmtId="49" fontId="9" fillId="0" borderId="0" xfId="0" applyNumberFormat="1" applyFont="1" applyAlignment="1">
      <alignment horizontal="center"/>
    </xf>
    <xf numFmtId="0" fontId="13" fillId="0" borderId="0" xfId="0" applyFont="1" applyAlignment="1">
      <alignment vertical="top" wrapText="1"/>
    </xf>
    <xf numFmtId="0" fontId="13" fillId="0" borderId="0" xfId="0" applyFont="1" applyAlignment="1">
      <alignment horizontal="right" vertical="top" wrapText="1"/>
    </xf>
    <xf numFmtId="0" fontId="0" fillId="0" borderId="6" xfId="0" applyBorder="1" applyAlignment="1">
      <alignment/>
    </xf>
    <xf numFmtId="175" fontId="9" fillId="0" borderId="8" xfId="0" applyNumberFormat="1" applyFont="1" applyBorder="1" applyAlignment="1">
      <alignment horizontal="right" vertical="top" wrapText="1" indent="1"/>
    </xf>
    <xf numFmtId="175" fontId="9" fillId="0" borderId="8" xfId="0" applyNumberFormat="1" applyFont="1" applyBorder="1" applyAlignment="1">
      <alignment horizontal="right" vertical="top" wrapText="1"/>
    </xf>
    <xf numFmtId="0" fontId="5" fillId="0" borderId="0" xfId="0" applyFont="1" applyAlignment="1">
      <alignment vertical="top" wrapText="1"/>
    </xf>
    <xf numFmtId="184" fontId="1" fillId="0" borderId="0" xfId="0" applyNumberFormat="1" applyFont="1" applyAlignment="1">
      <alignment/>
    </xf>
    <xf numFmtId="184" fontId="7" fillId="0" borderId="0" xfId="0" applyNumberFormat="1" applyFont="1" applyAlignment="1">
      <alignment/>
    </xf>
    <xf numFmtId="184" fontId="8" fillId="0" borderId="0" xfId="0" applyNumberFormat="1" applyFont="1" applyAlignment="1">
      <alignment/>
    </xf>
    <xf numFmtId="184" fontId="8" fillId="0" borderId="0" xfId="0" applyNumberFormat="1" applyFont="1" applyAlignment="1">
      <alignment/>
    </xf>
    <xf numFmtId="184" fontId="3" fillId="0" borderId="0" xfId="0" applyNumberFormat="1" applyFont="1" applyAlignment="1">
      <alignment/>
    </xf>
    <xf numFmtId="184" fontId="9" fillId="0" borderId="5" xfId="0" applyNumberFormat="1" applyFont="1" applyBorder="1" applyAlignment="1">
      <alignment horizontal="right"/>
    </xf>
    <xf numFmtId="184" fontId="3" fillId="0" borderId="0" xfId="0" applyNumberFormat="1" applyFont="1" applyBorder="1" applyAlignment="1">
      <alignment/>
    </xf>
    <xf numFmtId="184" fontId="3" fillId="0" borderId="0" xfId="0" applyNumberFormat="1" applyFont="1" applyAlignment="1">
      <alignment horizontal="right"/>
    </xf>
    <xf numFmtId="184" fontId="9" fillId="0" borderId="5" xfId="0" applyNumberFormat="1" applyFont="1" applyBorder="1" applyAlignment="1">
      <alignment/>
    </xf>
    <xf numFmtId="37" fontId="5" fillId="0" borderId="0" xfId="0" applyNumberFormat="1" applyFont="1" applyAlignment="1">
      <alignment vertical="top"/>
    </xf>
    <xf numFmtId="37" fontId="3" fillId="0" borderId="0" xfId="0" applyNumberFormat="1" applyFont="1" applyAlignment="1">
      <alignment horizontal="right" vertical="top"/>
    </xf>
    <xf numFmtId="37" fontId="3" fillId="0" borderId="0" xfId="0" applyNumberFormat="1" applyFont="1" applyAlignment="1">
      <alignment/>
    </xf>
    <xf numFmtId="37" fontId="4" fillId="0" borderId="0" xfId="0" applyNumberFormat="1" applyFont="1" applyAlignment="1">
      <alignment horizontal="left" vertical="top" indent="1"/>
    </xf>
    <xf numFmtId="37" fontId="4" fillId="0" borderId="0" xfId="0" applyNumberFormat="1" applyFont="1" applyAlignment="1">
      <alignment horizontal="left" vertical="top" indent="2"/>
    </xf>
    <xf numFmtId="37" fontId="3" fillId="0" borderId="1" xfId="0" applyNumberFormat="1" applyFont="1" applyBorder="1" applyAlignment="1">
      <alignment horizontal="right" vertical="top"/>
    </xf>
    <xf numFmtId="37" fontId="3" fillId="0" borderId="1" xfId="0" applyNumberFormat="1" applyFont="1" applyBorder="1" applyAlignment="1">
      <alignment/>
    </xf>
    <xf numFmtId="37" fontId="9" fillId="0" borderId="0" xfId="0" applyNumberFormat="1" applyFont="1" applyAlignment="1">
      <alignment horizontal="right" vertical="top"/>
    </xf>
    <xf numFmtId="37" fontId="9" fillId="0" borderId="0" xfId="0" applyNumberFormat="1" applyFont="1" applyAlignment="1">
      <alignment/>
    </xf>
    <xf numFmtId="37" fontId="14" fillId="0" borderId="0" xfId="0" applyNumberFormat="1" applyFont="1" applyAlignment="1">
      <alignment vertical="top"/>
    </xf>
    <xf numFmtId="37" fontId="4" fillId="0" borderId="0" xfId="0" applyNumberFormat="1" applyFont="1" applyAlignment="1">
      <alignment vertical="top"/>
    </xf>
    <xf numFmtId="37" fontId="3" fillId="0" borderId="0" xfId="0" applyNumberFormat="1" applyFont="1" applyAlignment="1">
      <alignment horizontal="center" vertical="top"/>
    </xf>
    <xf numFmtId="37" fontId="3" fillId="0" borderId="0" xfId="0" applyNumberFormat="1" applyFont="1" applyAlignment="1">
      <alignment horizontal="center"/>
    </xf>
    <xf numFmtId="37" fontId="3" fillId="0" borderId="0" xfId="0" applyNumberFormat="1" applyFont="1" applyAlignment="1">
      <alignment horizontal="right"/>
    </xf>
    <xf numFmtId="37" fontId="3" fillId="0" borderId="0" xfId="0" applyNumberFormat="1" applyFont="1" applyBorder="1" applyAlignment="1">
      <alignment horizontal="right" vertical="top"/>
    </xf>
    <xf numFmtId="37" fontId="3" fillId="0" borderId="0" xfId="0" applyNumberFormat="1" applyFont="1" applyFill="1" applyBorder="1" applyAlignment="1">
      <alignment horizontal="right" vertical="top"/>
    </xf>
    <xf numFmtId="37" fontId="3" fillId="0" borderId="0" xfId="0" applyNumberFormat="1" applyFont="1" applyBorder="1" applyAlignment="1">
      <alignment horizontal="center" vertical="top"/>
    </xf>
    <xf numFmtId="37" fontId="9" fillId="0" borderId="8" xfId="0" applyNumberFormat="1" applyFont="1" applyBorder="1" applyAlignment="1">
      <alignment horizontal="right" vertical="top"/>
    </xf>
    <xf numFmtId="37" fontId="9" fillId="0" borderId="8" xfId="0" applyNumberFormat="1" applyFont="1" applyBorder="1" applyAlignment="1">
      <alignment/>
    </xf>
    <xf numFmtId="37" fontId="9" fillId="0" borderId="5" xfId="0" applyNumberFormat="1" applyFont="1" applyBorder="1" applyAlignment="1">
      <alignment horizontal="right" vertical="top"/>
    </xf>
    <xf numFmtId="37" fontId="9" fillId="0" borderId="5" xfId="0" applyNumberFormat="1" applyFont="1" applyBorder="1" applyAlignment="1">
      <alignment/>
    </xf>
    <xf numFmtId="37" fontId="4" fillId="0" borderId="0" xfId="0" applyNumberFormat="1" applyFont="1" applyAlignment="1">
      <alignment/>
    </xf>
    <xf numFmtId="37" fontId="0" fillId="0" borderId="0" xfId="0" applyNumberFormat="1" applyAlignment="1">
      <alignment/>
    </xf>
    <xf numFmtId="175" fontId="11" fillId="0" borderId="0" xfId="0" applyNumberFormat="1" applyFont="1" applyAlignment="1">
      <alignment/>
    </xf>
    <xf numFmtId="177" fontId="9" fillId="0" borderId="8" xfId="0" applyNumberFormat="1" applyFont="1" applyBorder="1" applyAlignment="1">
      <alignment horizontal="right" vertical="top" wrapText="1" indent="1"/>
    </xf>
    <xf numFmtId="177" fontId="9" fillId="0" borderId="8" xfId="0" applyNumberFormat="1" applyFont="1" applyBorder="1" applyAlignment="1">
      <alignment horizontal="right" vertical="top" wrapText="1"/>
    </xf>
    <xf numFmtId="0" fontId="9" fillId="0" borderId="8" xfId="0" applyFont="1" applyBorder="1" applyAlignment="1">
      <alignment horizontal="right" vertical="top" wrapText="1"/>
    </xf>
    <xf numFmtId="3" fontId="9" fillId="0" borderId="0" xfId="0" applyNumberFormat="1" applyFont="1" applyBorder="1" applyAlignment="1">
      <alignment horizontal="right" vertical="top" wrapText="1" indent="1"/>
    </xf>
    <xf numFmtId="3" fontId="9" fillId="0" borderId="8" xfId="0" applyNumberFormat="1" applyFont="1" applyBorder="1" applyAlignment="1">
      <alignment horizontal="right" wrapText="1"/>
    </xf>
    <xf numFmtId="190" fontId="3" fillId="0" borderId="0" xfId="0" applyNumberFormat="1" applyFont="1" applyAlignment="1">
      <alignment/>
    </xf>
    <xf numFmtId="199" fontId="3" fillId="0" borderId="0" xfId="15" applyNumberFormat="1" applyFont="1" applyAlignment="1">
      <alignment/>
    </xf>
    <xf numFmtId="37" fontId="3" fillId="0" borderId="1" xfId="0" applyNumberFormat="1" applyFont="1" applyBorder="1" applyAlignment="1">
      <alignment horizontal="center" vertical="top"/>
    </xf>
    <xf numFmtId="37" fontId="3" fillId="0" borderId="1" xfId="0" applyNumberFormat="1"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9" fillId="0" borderId="0" xfId="0" applyFont="1" applyBorder="1" applyAlignment="1">
      <alignment horizontal="center"/>
    </xf>
    <xf numFmtId="0" fontId="13" fillId="0" borderId="0" xfId="0" applyFont="1" applyAlignment="1">
      <alignment horizontal="center"/>
    </xf>
    <xf numFmtId="0" fontId="6" fillId="0" borderId="0" xfId="0" applyFont="1" applyAlignment="1">
      <alignment horizontal="center"/>
    </xf>
    <xf numFmtId="0" fontId="3" fillId="0" borderId="0" xfId="0" applyFont="1" applyAlignment="1">
      <alignment horizontal="left" vertical="center" wrapText="1"/>
    </xf>
    <xf numFmtId="0" fontId="7" fillId="0" borderId="0" xfId="0" applyFont="1" applyAlignment="1">
      <alignment horizontal="center"/>
    </xf>
    <xf numFmtId="0" fontId="2" fillId="0" borderId="0" xfId="0" applyFont="1" applyAlignment="1">
      <alignment horizontal="center"/>
    </xf>
    <xf numFmtId="1" fontId="3" fillId="0" borderId="0" xfId="0" applyNumberFormat="1" applyFont="1" applyBorder="1" applyAlignment="1">
      <alignment horizontal="center"/>
    </xf>
    <xf numFmtId="14" fontId="9" fillId="0" borderId="0" xfId="0" applyNumberFormat="1" applyFont="1" applyAlignment="1">
      <alignment horizontal="center" vertical="top" wrapText="1"/>
    </xf>
    <xf numFmtId="0" fontId="13" fillId="0" borderId="0" xfId="0" applyFont="1" applyAlignment="1">
      <alignment vertical="top" wrapText="1"/>
    </xf>
    <xf numFmtId="0" fontId="3"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2009775</xdr:colOff>
      <xdr:row>1</xdr:row>
      <xdr:rowOff>95250</xdr:rowOff>
    </xdr:from>
    <xdr:to>
      <xdr:col>1</xdr:col>
      <xdr:colOff>533400</xdr:colOff>
      <xdr:row>10</xdr:row>
      <xdr:rowOff>114300</xdr:rowOff>
    </xdr:to>
    <xdr:pic>
      <xdr:nvPicPr>
        <xdr:cNvPr id="1" name="Picture 1"/>
        <xdr:cNvPicPr preferRelativeResize="1">
          <a:picLocks noChangeAspect="1"/>
        </xdr:cNvPicPr>
      </xdr:nvPicPr>
      <xdr:blipFill>
        <a:blip r:embed="rId1"/>
        <a:stretch>
          <a:fillRect/>
        </a:stretch>
      </xdr:blipFill>
      <xdr:spPr>
        <a:xfrm>
          <a:off x="2009775" y="257175"/>
          <a:ext cx="152400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59"/>
  <sheetViews>
    <sheetView tabSelected="1" workbookViewId="0" topLeftCell="A1">
      <selection activeCell="F13" sqref="F13"/>
    </sheetView>
  </sheetViews>
  <sheetFormatPr defaultColWidth="9.140625" defaultRowHeight="12.75"/>
  <cols>
    <col min="1" max="1" width="45.00390625" style="0" bestFit="1" customWidth="1"/>
    <col min="2" max="2" width="19.8515625" style="0" customWidth="1"/>
  </cols>
  <sheetData>
    <row r="1" spans="1:4" ht="12.75">
      <c r="A1" s="2"/>
      <c r="B1" s="2"/>
      <c r="C1" s="2"/>
      <c r="D1" s="2"/>
    </row>
    <row r="2" spans="1:4" ht="12.75">
      <c r="A2" s="2"/>
      <c r="B2" s="2"/>
      <c r="C2" s="2"/>
      <c r="D2" s="2"/>
    </row>
    <row r="3" spans="1:4" ht="12.75">
      <c r="A3" s="2"/>
      <c r="D3" s="29"/>
    </row>
    <row r="4" spans="1:3" ht="15.75">
      <c r="A4" s="30"/>
      <c r="B4" s="30"/>
      <c r="C4" s="3"/>
    </row>
    <row r="5" spans="1:3" ht="15.75">
      <c r="A5" s="30"/>
      <c r="B5" s="30"/>
      <c r="C5" s="3"/>
    </row>
    <row r="6" spans="1:4" ht="12.75">
      <c r="A6" s="31"/>
      <c r="B6" s="31"/>
      <c r="C6" s="31"/>
      <c r="D6" s="31"/>
    </row>
    <row r="7" spans="1:4" ht="12.75">
      <c r="A7" s="31"/>
      <c r="B7" s="31"/>
      <c r="C7" s="31"/>
      <c r="D7" s="31"/>
    </row>
    <row r="8" spans="1:4" ht="12.75">
      <c r="A8" s="31"/>
      <c r="B8" s="31"/>
      <c r="C8" s="31"/>
      <c r="D8" s="31"/>
    </row>
    <row r="9" spans="1:4" ht="12.75">
      <c r="A9" s="31"/>
      <c r="B9" s="31"/>
      <c r="C9" s="31"/>
      <c r="D9" s="31"/>
    </row>
    <row r="10" spans="1:4" ht="12.75">
      <c r="A10" s="31"/>
      <c r="B10" s="31"/>
      <c r="C10" s="31"/>
      <c r="D10" s="31"/>
    </row>
    <row r="11" spans="1:4" ht="12.75">
      <c r="A11" s="31"/>
      <c r="B11" s="31"/>
      <c r="C11" s="31"/>
      <c r="D11" s="31"/>
    </row>
    <row r="12" spans="1:4" ht="12.75">
      <c r="A12" s="31"/>
      <c r="B12" s="31"/>
      <c r="C12" s="31"/>
      <c r="D12" s="31"/>
    </row>
    <row r="13" spans="1:4" ht="12.75">
      <c r="A13" s="31"/>
      <c r="B13" s="31"/>
      <c r="C13" s="31"/>
      <c r="D13" s="31"/>
    </row>
    <row r="14" spans="1:4" ht="12.75">
      <c r="A14" s="2"/>
      <c r="B14" s="2"/>
      <c r="C14" s="2"/>
      <c r="D14" s="2"/>
    </row>
    <row r="15" spans="1:4" ht="15.75">
      <c r="A15" s="165" t="s">
        <v>23</v>
      </c>
      <c r="B15" s="165"/>
      <c r="C15" s="165"/>
      <c r="D15" s="165"/>
    </row>
    <row r="16" spans="1:4" ht="12.75">
      <c r="A16" s="2"/>
      <c r="B16" s="2"/>
      <c r="C16" s="2"/>
      <c r="D16" s="2"/>
    </row>
    <row r="17" spans="1:4" ht="15.75">
      <c r="A17" s="164" t="s">
        <v>24</v>
      </c>
      <c r="B17" s="164"/>
      <c r="C17" s="164"/>
      <c r="D17" s="164"/>
    </row>
    <row r="18" spans="1:4" ht="12.75">
      <c r="A18" s="2"/>
      <c r="B18" s="2"/>
      <c r="C18" s="2"/>
      <c r="D18" s="2"/>
    </row>
    <row r="19" spans="1:4" ht="12.75">
      <c r="A19" s="162" t="s">
        <v>25</v>
      </c>
      <c r="B19" s="162"/>
      <c r="C19" s="162"/>
      <c r="D19" s="162"/>
    </row>
    <row r="20" spans="1:4" ht="12.75">
      <c r="A20" s="2"/>
      <c r="B20" s="2"/>
      <c r="C20" s="2"/>
      <c r="D20" s="2"/>
    </row>
    <row r="21" spans="1:4" ht="12.75">
      <c r="A21" s="3"/>
      <c r="B21" s="3"/>
      <c r="C21" s="3"/>
      <c r="D21" s="3"/>
    </row>
    <row r="22" spans="1:4" ht="15.75">
      <c r="A22" s="164" t="s">
        <v>26</v>
      </c>
      <c r="B22" s="164"/>
      <c r="C22" s="164"/>
      <c r="D22" s="164"/>
    </row>
    <row r="23" spans="1:4" ht="15.75">
      <c r="A23" s="30"/>
      <c r="B23" s="30"/>
      <c r="C23" s="30"/>
      <c r="D23" s="30"/>
    </row>
    <row r="24" spans="1:4" ht="15.75">
      <c r="A24" s="164" t="s">
        <v>263</v>
      </c>
      <c r="B24" s="164"/>
      <c r="C24" s="164"/>
      <c r="D24" s="164"/>
    </row>
    <row r="25" spans="1:4" ht="15.75">
      <c r="A25" s="164" t="s">
        <v>264</v>
      </c>
      <c r="B25" s="164"/>
      <c r="C25" s="164"/>
      <c r="D25" s="164"/>
    </row>
    <row r="26" spans="1:4" ht="12.75">
      <c r="A26" s="2"/>
      <c r="B26" s="2"/>
      <c r="C26" s="2"/>
      <c r="D26" s="2"/>
    </row>
    <row r="27" spans="1:4" ht="12.75">
      <c r="A27" s="2"/>
      <c r="B27" s="2"/>
      <c r="C27" s="2"/>
      <c r="D27" s="2"/>
    </row>
    <row r="28" spans="1:4" ht="12.75">
      <c r="A28" s="2"/>
      <c r="B28" s="2"/>
      <c r="C28" s="2"/>
      <c r="D28" s="2"/>
    </row>
    <row r="29" spans="1:4" ht="12.75">
      <c r="A29" s="2"/>
      <c r="B29" s="2"/>
      <c r="C29" s="2"/>
      <c r="D29" s="2"/>
    </row>
    <row r="30" spans="1:4" ht="12.75">
      <c r="A30" s="2"/>
      <c r="B30" s="2"/>
      <c r="C30" s="2"/>
      <c r="D30" s="2"/>
    </row>
    <row r="31" spans="1:4" ht="12.75">
      <c r="A31" s="2"/>
      <c r="B31" s="2"/>
      <c r="C31" s="2"/>
      <c r="D31" s="2"/>
    </row>
    <row r="32" spans="1:4" ht="12.75">
      <c r="A32" s="2"/>
      <c r="B32" s="2"/>
      <c r="C32" s="2"/>
      <c r="D32" s="2"/>
    </row>
    <row r="33" spans="1:4" ht="12.75">
      <c r="A33" s="2"/>
      <c r="B33" s="2"/>
      <c r="C33" s="2"/>
      <c r="D33" s="2"/>
    </row>
    <row r="34" spans="1:4" ht="12.75">
      <c r="A34" s="2"/>
      <c r="B34" s="2"/>
      <c r="C34" s="2"/>
      <c r="D34" s="2"/>
    </row>
    <row r="35" spans="1:4" ht="12.75">
      <c r="A35" s="2"/>
      <c r="B35" s="2"/>
      <c r="C35" s="2"/>
      <c r="D35" s="2"/>
    </row>
    <row r="36" spans="1:4" ht="12.75">
      <c r="A36" s="2"/>
      <c r="B36" s="2"/>
      <c r="C36" s="2"/>
      <c r="D36" s="2"/>
    </row>
    <row r="37" spans="1:4" ht="12.75">
      <c r="A37" s="2"/>
      <c r="B37" s="2"/>
      <c r="C37" s="2"/>
      <c r="D37" s="2"/>
    </row>
    <row r="38" spans="1:4" ht="12.75">
      <c r="A38" s="2"/>
      <c r="B38" s="2"/>
      <c r="C38" s="2"/>
      <c r="D38" s="2"/>
    </row>
    <row r="39" spans="1:4" ht="12.75">
      <c r="A39" s="2"/>
      <c r="B39" s="2"/>
      <c r="C39" s="2"/>
      <c r="D39" s="2"/>
    </row>
    <row r="40" spans="1:4" ht="12.75">
      <c r="A40" s="2"/>
      <c r="B40" s="2"/>
      <c r="C40" s="2"/>
      <c r="D40" s="2"/>
    </row>
    <row r="41" spans="1:4" ht="12.75">
      <c r="A41" s="2"/>
      <c r="B41" s="2"/>
      <c r="C41" s="2"/>
      <c r="D41" s="2"/>
    </row>
    <row r="42" spans="1:4" ht="12.75">
      <c r="A42" s="2"/>
      <c r="B42" s="2"/>
      <c r="C42" s="2"/>
      <c r="D42" s="2"/>
    </row>
    <row r="43" spans="1:4" ht="12.75">
      <c r="A43" s="2"/>
      <c r="B43" s="2"/>
      <c r="C43" s="2"/>
      <c r="D43" s="2"/>
    </row>
    <row r="44" spans="1:4" ht="12.75">
      <c r="A44" s="2"/>
      <c r="B44" s="2"/>
      <c r="C44" s="2"/>
      <c r="D44" s="2"/>
    </row>
    <row r="45" spans="1:4" ht="12.75">
      <c r="A45" s="2"/>
      <c r="B45" s="2"/>
      <c r="C45" s="2"/>
      <c r="D45" s="2"/>
    </row>
    <row r="46" spans="1:4" ht="12.75">
      <c r="A46" s="2"/>
      <c r="B46" s="2"/>
      <c r="C46" s="2"/>
      <c r="D46" s="2"/>
    </row>
    <row r="47" spans="1:4" ht="12.75">
      <c r="A47" s="2"/>
      <c r="B47" s="2"/>
      <c r="C47" s="2"/>
      <c r="D47" s="2"/>
    </row>
    <row r="48" spans="1:4" ht="12.75">
      <c r="A48" s="2"/>
      <c r="B48" s="2"/>
      <c r="C48" s="2"/>
      <c r="D48" s="2"/>
    </row>
    <row r="49" spans="1:4" ht="12.75">
      <c r="A49" s="2"/>
      <c r="B49" s="2"/>
      <c r="C49" s="2"/>
      <c r="D49" s="2"/>
    </row>
    <row r="50" spans="1:4" ht="12.75">
      <c r="A50" s="2"/>
      <c r="B50" s="2"/>
      <c r="C50" s="2"/>
      <c r="D50" s="2"/>
    </row>
    <row r="51" spans="1:4" ht="12.75">
      <c r="A51" s="2"/>
      <c r="B51" s="2"/>
      <c r="C51" s="2"/>
      <c r="D51" s="2"/>
    </row>
    <row r="52" spans="1:4" ht="12.75">
      <c r="A52" s="2"/>
      <c r="B52" s="2"/>
      <c r="C52" s="2"/>
      <c r="D52" s="2"/>
    </row>
    <row r="53" spans="1:4" ht="12.75">
      <c r="A53" s="32"/>
      <c r="B53" s="32"/>
      <c r="C53" s="32"/>
      <c r="D53" s="32"/>
    </row>
    <row r="54" spans="1:4" ht="12.75">
      <c r="A54" s="32"/>
      <c r="B54" s="32"/>
      <c r="C54" s="32"/>
      <c r="D54" s="32"/>
    </row>
    <row r="55" spans="2:4" ht="12.75">
      <c r="B55" s="32"/>
      <c r="C55" s="32"/>
      <c r="D55" s="32"/>
    </row>
    <row r="56" spans="1:2" ht="18.75" customHeight="1">
      <c r="A56" s="33" t="s">
        <v>27</v>
      </c>
      <c r="B56" s="33" t="s">
        <v>28</v>
      </c>
    </row>
    <row r="57" spans="1:2" ht="12.75">
      <c r="A57" s="33"/>
      <c r="B57" s="33"/>
    </row>
    <row r="58" spans="1:2" ht="12.75">
      <c r="A58" s="33" t="s">
        <v>29</v>
      </c>
      <c r="B58" s="33" t="s">
        <v>30</v>
      </c>
    </row>
    <row r="59" spans="1:2" ht="12.75">
      <c r="A59" s="33"/>
      <c r="B59" s="33"/>
    </row>
    <row r="60" spans="1:2" ht="12.75">
      <c r="A60" s="33" t="s">
        <v>31</v>
      </c>
      <c r="B60" s="33" t="s">
        <v>32</v>
      </c>
    </row>
    <row r="61" spans="1:2" ht="12.75">
      <c r="A61" s="33"/>
      <c r="B61" s="33" t="s">
        <v>33</v>
      </c>
    </row>
    <row r="62" spans="1:2" ht="12.75">
      <c r="A62" s="33"/>
      <c r="B62" s="34"/>
    </row>
    <row r="63" spans="1:2" ht="25.5">
      <c r="A63" s="33" t="s">
        <v>34</v>
      </c>
      <c r="B63" s="33" t="s">
        <v>35</v>
      </c>
    </row>
    <row r="64" spans="1:2" ht="12.75">
      <c r="A64" s="33"/>
      <c r="B64" s="33"/>
    </row>
    <row r="65" spans="1:2" ht="12.75">
      <c r="A65" s="33" t="s">
        <v>36</v>
      </c>
      <c r="B65" s="33" t="s">
        <v>37</v>
      </c>
    </row>
    <row r="66" spans="1:2" ht="12.75">
      <c r="A66" s="33"/>
      <c r="B66" s="33" t="s">
        <v>0</v>
      </c>
    </row>
    <row r="67" spans="1:2" ht="12.75">
      <c r="A67" s="33"/>
      <c r="B67" s="33" t="s">
        <v>38</v>
      </c>
    </row>
    <row r="68" spans="1:2" ht="15">
      <c r="A68" s="33"/>
      <c r="B68" s="35"/>
    </row>
    <row r="69" spans="1:2" ht="12.75">
      <c r="A69" s="33" t="s">
        <v>39</v>
      </c>
      <c r="B69" s="33" t="s">
        <v>40</v>
      </c>
    </row>
    <row r="70" spans="1:2" ht="25.5">
      <c r="A70" s="33"/>
      <c r="B70" s="33" t="s">
        <v>41</v>
      </c>
    </row>
    <row r="71" spans="1:2" ht="12.75">
      <c r="A71" s="33"/>
      <c r="B71" s="33"/>
    </row>
    <row r="72" spans="1:2" ht="12.75">
      <c r="A72" s="33"/>
      <c r="B72" s="33" t="s">
        <v>42</v>
      </c>
    </row>
    <row r="73" spans="1:2" ht="38.25">
      <c r="A73" s="33"/>
      <c r="B73" s="33" t="s">
        <v>43</v>
      </c>
    </row>
    <row r="74" spans="1:2" ht="12.75">
      <c r="A74" s="33"/>
      <c r="B74" s="33" t="s">
        <v>1</v>
      </c>
    </row>
    <row r="75" spans="1:2" ht="12.75">
      <c r="A75" s="33"/>
      <c r="B75" s="33" t="s">
        <v>2</v>
      </c>
    </row>
    <row r="76" spans="1:2" ht="12.75">
      <c r="A76" s="33"/>
      <c r="B76" s="33" t="s">
        <v>12</v>
      </c>
    </row>
    <row r="77" spans="1:2" ht="12.75">
      <c r="A77" s="33"/>
      <c r="B77" s="33" t="s">
        <v>3</v>
      </c>
    </row>
    <row r="78" spans="1:2" ht="12.75">
      <c r="A78" s="33"/>
      <c r="B78" s="33" t="s">
        <v>4</v>
      </c>
    </row>
    <row r="79" spans="1:2" ht="15">
      <c r="A79" s="33"/>
      <c r="B79" s="35"/>
    </row>
    <row r="80" spans="1:2" ht="17.25" customHeight="1">
      <c r="A80" s="33" t="s">
        <v>44</v>
      </c>
      <c r="B80" s="33" t="s">
        <v>45</v>
      </c>
    </row>
    <row r="81" spans="1:2" ht="12.75">
      <c r="A81" s="33"/>
      <c r="B81" s="33" t="s">
        <v>5</v>
      </c>
    </row>
    <row r="82" spans="1:2" ht="12.75">
      <c r="A82" s="33"/>
      <c r="B82" s="33"/>
    </row>
    <row r="83" spans="1:2" ht="13.5" customHeight="1">
      <c r="A83" s="33"/>
      <c r="B83" s="33" t="s">
        <v>46</v>
      </c>
    </row>
    <row r="84" spans="1:2" ht="12.75">
      <c r="A84" s="33"/>
      <c r="B84" s="36"/>
    </row>
    <row r="85" spans="1:2" ht="12.75">
      <c r="A85" s="33"/>
      <c r="B85" s="36" t="s">
        <v>47</v>
      </c>
    </row>
    <row r="86" spans="1:2" ht="12.75">
      <c r="A86" s="33"/>
      <c r="B86" s="36" t="s">
        <v>6</v>
      </c>
    </row>
    <row r="87" spans="1:2" ht="12.75">
      <c r="A87" s="33"/>
      <c r="B87" s="36" t="s">
        <v>7</v>
      </c>
    </row>
    <row r="88" spans="1:2" ht="15">
      <c r="A88" s="33"/>
      <c r="B88" s="35" t="s">
        <v>8</v>
      </c>
    </row>
    <row r="89" spans="1:2" ht="12.75">
      <c r="A89" s="33"/>
      <c r="B89" s="33"/>
    </row>
    <row r="90" spans="1:2" ht="12.75">
      <c r="A90" s="33"/>
      <c r="B90" s="33"/>
    </row>
    <row r="91" spans="1:2" ht="12.75">
      <c r="A91" s="33"/>
      <c r="B91" s="33"/>
    </row>
    <row r="92" spans="1:2" ht="12.75">
      <c r="A92" s="33"/>
      <c r="B92" s="33"/>
    </row>
    <row r="93" spans="1:2" ht="12.75">
      <c r="A93" s="33"/>
      <c r="B93" s="33"/>
    </row>
    <row r="94" spans="1:2" ht="12.75">
      <c r="A94" s="33"/>
      <c r="B94" s="33"/>
    </row>
    <row r="95" spans="1:2" ht="12.75">
      <c r="A95" s="33"/>
      <c r="B95" s="33"/>
    </row>
    <row r="96" spans="1:2" ht="12.75">
      <c r="A96" s="33"/>
      <c r="B96" s="33"/>
    </row>
    <row r="97" spans="1:2" ht="12.75">
      <c r="A97" s="33"/>
      <c r="B97" s="33"/>
    </row>
    <row r="98" spans="1:2" ht="12.75">
      <c r="A98" s="33"/>
      <c r="B98" s="33"/>
    </row>
    <row r="99" spans="1:2" ht="12.75">
      <c r="A99" s="33"/>
      <c r="B99" s="33"/>
    </row>
    <row r="100" spans="1:2" ht="12.75">
      <c r="A100" s="33"/>
      <c r="B100" s="33"/>
    </row>
    <row r="102" spans="1:4" ht="12.75">
      <c r="A102" s="161" t="s">
        <v>244</v>
      </c>
      <c r="B102" s="161"/>
      <c r="C102" s="161"/>
      <c r="D102" s="161"/>
    </row>
    <row r="103" spans="1:4" ht="12.75">
      <c r="A103" s="161">
        <v>2</v>
      </c>
      <c r="B103" s="161"/>
      <c r="C103" s="161"/>
      <c r="D103" s="161"/>
    </row>
    <row r="107" spans="1:4" ht="12.75">
      <c r="A107" s="162" t="s">
        <v>48</v>
      </c>
      <c r="B107" s="162"/>
      <c r="C107" s="162"/>
      <c r="D107" s="162"/>
    </row>
    <row r="108" spans="1:4" ht="12.75">
      <c r="A108" s="3"/>
      <c r="B108" s="3"/>
      <c r="C108" s="3"/>
      <c r="D108" s="3"/>
    </row>
    <row r="109" spans="1:4" ht="12.75">
      <c r="A109" s="32" t="s">
        <v>49</v>
      </c>
      <c r="B109" s="3"/>
      <c r="C109" s="25" t="s">
        <v>9</v>
      </c>
      <c r="D109" s="3"/>
    </row>
    <row r="110" spans="1:4" ht="12.75">
      <c r="A110" s="32" t="s">
        <v>50</v>
      </c>
      <c r="B110" s="3"/>
      <c r="C110" s="25" t="s">
        <v>51</v>
      </c>
      <c r="D110" s="3"/>
    </row>
    <row r="111" spans="1:4" ht="12.75">
      <c r="A111" s="2" t="s">
        <v>52</v>
      </c>
      <c r="B111" s="37"/>
      <c r="C111" s="25" t="s">
        <v>10</v>
      </c>
      <c r="D111" s="37"/>
    </row>
    <row r="112" spans="1:4" ht="12.75">
      <c r="A112" s="2" t="s">
        <v>53</v>
      </c>
      <c r="B112" s="37"/>
      <c r="C112" s="7">
        <v>8</v>
      </c>
      <c r="D112" s="37"/>
    </row>
    <row r="113" spans="1:3" ht="12.75">
      <c r="A113" s="2" t="s">
        <v>54</v>
      </c>
      <c r="C113" s="7">
        <v>9</v>
      </c>
    </row>
    <row r="114" spans="1:4" ht="12.75">
      <c r="A114" s="2" t="s">
        <v>55</v>
      </c>
      <c r="B114" s="37"/>
      <c r="C114" s="38">
        <v>10</v>
      </c>
      <c r="D114" s="37"/>
    </row>
    <row r="115" spans="1:4" ht="12.75">
      <c r="A115" s="2" t="s">
        <v>56</v>
      </c>
      <c r="B115" s="37"/>
      <c r="C115" s="25" t="s">
        <v>11</v>
      </c>
      <c r="D115" s="37"/>
    </row>
    <row r="116" spans="1:4" ht="12.75">
      <c r="A116" s="2"/>
      <c r="B116" s="2"/>
      <c r="C116" s="2"/>
      <c r="D116" s="2"/>
    </row>
    <row r="117" spans="1:4" ht="12.75">
      <c r="A117" s="2"/>
      <c r="B117" s="2"/>
      <c r="C117" s="2"/>
      <c r="D117" s="2"/>
    </row>
    <row r="118" spans="1:4" ht="12.75">
      <c r="A118" s="2"/>
      <c r="B118" s="2"/>
      <c r="C118" s="2"/>
      <c r="D118" s="2"/>
    </row>
    <row r="119" spans="2:4" ht="12.75">
      <c r="B119" s="37"/>
      <c r="C119" s="37"/>
      <c r="D119" s="37"/>
    </row>
    <row r="158" spans="1:4" ht="12.75">
      <c r="A158" s="161" t="s">
        <v>244</v>
      </c>
      <c r="B158" s="161"/>
      <c r="C158" s="161"/>
      <c r="D158" s="161"/>
    </row>
    <row r="159" spans="1:4" ht="12.75">
      <c r="A159" s="161">
        <v>3</v>
      </c>
      <c r="B159" s="161"/>
      <c r="C159" s="161"/>
      <c r="D159" s="161"/>
    </row>
  </sheetData>
  <mergeCells count="11">
    <mergeCell ref="A15:D15"/>
    <mergeCell ref="A17:D17"/>
    <mergeCell ref="A19:D19"/>
    <mergeCell ref="A22:D22"/>
    <mergeCell ref="A107:D107"/>
    <mergeCell ref="A158:D158"/>
    <mergeCell ref="A159:D159"/>
    <mergeCell ref="A24:D24"/>
    <mergeCell ref="A25:D25"/>
    <mergeCell ref="A102:D102"/>
    <mergeCell ref="A103:D103"/>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7"/>
  <sheetViews>
    <sheetView workbookViewId="0" topLeftCell="A1">
      <selection activeCell="M36" sqref="M36"/>
    </sheetView>
  </sheetViews>
  <sheetFormatPr defaultColWidth="9.140625" defaultRowHeight="12.75"/>
  <cols>
    <col min="3" max="3" width="10.00390625" style="0" bestFit="1" customWidth="1"/>
    <col min="5" max="5" width="11.140625" style="0" bestFit="1" customWidth="1"/>
  </cols>
  <sheetData>
    <row r="1" spans="1:10" ht="12.75">
      <c r="A1" s="39" t="s">
        <v>49</v>
      </c>
      <c r="B1" s="40"/>
      <c r="C1" s="40"/>
      <c r="D1" s="40"/>
      <c r="E1" s="40"/>
      <c r="F1" s="40"/>
      <c r="G1" s="40"/>
      <c r="H1" s="40"/>
      <c r="I1" s="40"/>
      <c r="J1" s="41"/>
    </row>
    <row r="2" spans="1:10" ht="12.75">
      <c r="A2" s="1"/>
      <c r="B2" s="1"/>
      <c r="C2" s="1"/>
      <c r="D2" s="1"/>
      <c r="E2" s="1"/>
      <c r="F2" s="1"/>
      <c r="G2" s="1"/>
      <c r="H2" s="1"/>
      <c r="I2" s="1"/>
      <c r="J2" s="41"/>
    </row>
    <row r="3" spans="1:10" ht="12.75">
      <c r="A3" s="6" t="s">
        <v>57</v>
      </c>
      <c r="B3" s="6"/>
      <c r="C3" s="6"/>
      <c r="D3" s="6"/>
      <c r="E3" s="6"/>
      <c r="F3" s="6"/>
      <c r="G3" s="6"/>
      <c r="H3" s="6"/>
      <c r="I3" s="6"/>
      <c r="J3" s="41"/>
    </row>
    <row r="4" spans="1:10" ht="12.75">
      <c r="A4" s="6" t="s">
        <v>275</v>
      </c>
      <c r="B4" s="6"/>
      <c r="C4" s="6"/>
      <c r="D4" s="6"/>
      <c r="E4" s="6"/>
      <c r="F4" s="6"/>
      <c r="G4" s="6"/>
      <c r="H4" s="6"/>
      <c r="I4" s="6"/>
      <c r="J4" s="41"/>
    </row>
    <row r="5" spans="1:10" ht="12.75">
      <c r="A5" s="6" t="s">
        <v>276</v>
      </c>
      <c r="B5" s="6"/>
      <c r="C5" s="6"/>
      <c r="D5" s="6"/>
      <c r="E5" s="6"/>
      <c r="F5" s="6"/>
      <c r="G5" s="6"/>
      <c r="H5" s="6"/>
      <c r="I5" s="6"/>
      <c r="J5" s="41"/>
    </row>
    <row r="6" spans="1:10" ht="12.75">
      <c r="A6" s="6" t="s">
        <v>265</v>
      </c>
      <c r="B6" s="6"/>
      <c r="C6" s="6"/>
      <c r="D6" s="6"/>
      <c r="E6" s="6"/>
      <c r="F6" s="6"/>
      <c r="G6" s="6"/>
      <c r="H6" s="6"/>
      <c r="I6" s="6"/>
      <c r="J6" s="41"/>
    </row>
    <row r="7" spans="1:10" ht="12.75">
      <c r="A7" s="6"/>
      <c r="B7" s="6"/>
      <c r="C7" s="6"/>
      <c r="D7" s="6"/>
      <c r="E7" s="6"/>
      <c r="F7" s="6"/>
      <c r="G7" s="6"/>
      <c r="H7" s="6"/>
      <c r="I7" s="6"/>
      <c r="J7" s="41"/>
    </row>
    <row r="8" spans="1:10" ht="12.75">
      <c r="A8" s="6" t="s">
        <v>58</v>
      </c>
      <c r="B8" s="6"/>
      <c r="C8" s="6"/>
      <c r="D8" s="6"/>
      <c r="E8" s="6"/>
      <c r="F8" s="6"/>
      <c r="G8" s="6"/>
      <c r="H8" s="6"/>
      <c r="I8" s="6"/>
      <c r="J8" s="41"/>
    </row>
    <row r="9" spans="1:10" ht="12.75">
      <c r="A9" s="6" t="s">
        <v>277</v>
      </c>
      <c r="B9" s="6"/>
      <c r="C9" s="6"/>
      <c r="D9" s="6"/>
      <c r="E9" s="6"/>
      <c r="F9" s="6"/>
      <c r="G9" s="6"/>
      <c r="H9" s="6"/>
      <c r="I9" s="6"/>
      <c r="J9" s="41"/>
    </row>
    <row r="10" spans="1:10" ht="12.75">
      <c r="A10" s="6" t="s">
        <v>239</v>
      </c>
      <c r="B10" s="6"/>
      <c r="C10" s="6"/>
      <c r="D10" s="6"/>
      <c r="E10" s="6"/>
      <c r="F10" s="6"/>
      <c r="G10" s="6"/>
      <c r="H10" s="6"/>
      <c r="I10" s="6"/>
      <c r="J10" s="41"/>
    </row>
    <row r="11" spans="1:10" ht="12.75">
      <c r="A11" s="6"/>
      <c r="B11" s="6"/>
      <c r="C11" s="6"/>
      <c r="D11" s="6"/>
      <c r="E11" s="6"/>
      <c r="F11" s="6"/>
      <c r="G11" s="6"/>
      <c r="H11" s="6"/>
      <c r="I11" s="6"/>
      <c r="J11" s="41"/>
    </row>
    <row r="12" spans="1:10" ht="12.75">
      <c r="A12" s="6" t="s">
        <v>278</v>
      </c>
      <c r="B12" s="6"/>
      <c r="C12" s="6"/>
      <c r="D12" s="6"/>
      <c r="E12" s="6"/>
      <c r="F12" s="6"/>
      <c r="G12" s="6"/>
      <c r="H12" s="6"/>
      <c r="I12" s="6"/>
      <c r="J12" s="41"/>
    </row>
    <row r="13" spans="1:10" ht="12.75">
      <c r="A13" s="6"/>
      <c r="B13" s="6"/>
      <c r="C13" s="6"/>
      <c r="D13" s="6"/>
      <c r="E13" s="6"/>
      <c r="F13" s="6"/>
      <c r="G13" s="6"/>
      <c r="H13" s="6"/>
      <c r="I13" s="6"/>
      <c r="J13" s="41"/>
    </row>
    <row r="14" spans="1:10" ht="12.75">
      <c r="A14" s="6"/>
      <c r="B14" s="6"/>
      <c r="C14" s="7" t="s">
        <v>59</v>
      </c>
      <c r="D14" s="6"/>
      <c r="E14" s="6" t="s">
        <v>60</v>
      </c>
      <c r="F14" s="6"/>
      <c r="G14" s="6"/>
      <c r="H14" s="6"/>
      <c r="I14" s="6"/>
      <c r="J14" s="41"/>
    </row>
    <row r="15" spans="1:10" ht="12.75">
      <c r="A15" s="6"/>
      <c r="B15" s="6"/>
      <c r="C15" s="6" t="s">
        <v>61</v>
      </c>
      <c r="D15" s="6"/>
      <c r="E15" s="7" t="s">
        <v>61</v>
      </c>
      <c r="F15" s="6"/>
      <c r="G15" s="6"/>
      <c r="H15" s="6"/>
      <c r="I15" s="6"/>
      <c r="J15" s="41"/>
    </row>
    <row r="16" spans="1:10" ht="12.75">
      <c r="A16" s="6"/>
      <c r="B16" s="6"/>
      <c r="C16" s="6"/>
      <c r="D16" s="6"/>
      <c r="E16" s="6"/>
      <c r="F16" s="6"/>
      <c r="G16" s="6"/>
      <c r="H16" s="6"/>
      <c r="I16" s="6"/>
      <c r="J16" s="41"/>
    </row>
    <row r="17" spans="1:10" ht="12.75">
      <c r="A17" s="6">
        <v>2007</v>
      </c>
      <c r="B17" s="6"/>
      <c r="C17" s="157">
        <v>37202.9</v>
      </c>
      <c r="D17" s="16"/>
      <c r="E17" s="158">
        <v>-426</v>
      </c>
      <c r="F17" s="6"/>
      <c r="G17" s="6"/>
      <c r="H17" s="6"/>
      <c r="I17" s="6"/>
      <c r="J17" s="41"/>
    </row>
    <row r="18" spans="1:10" ht="12.75">
      <c r="A18" s="6">
        <v>2008</v>
      </c>
      <c r="B18" s="6"/>
      <c r="C18" s="157">
        <v>37813.4</v>
      </c>
      <c r="D18" s="16"/>
      <c r="E18" s="158">
        <v>505.6</v>
      </c>
      <c r="F18" s="6"/>
      <c r="G18" s="6"/>
      <c r="H18" s="6"/>
      <c r="I18" s="6"/>
      <c r="J18" s="41"/>
    </row>
    <row r="19" spans="1:10" ht="12.75">
      <c r="A19" s="6">
        <v>2009</v>
      </c>
      <c r="C19" s="157">
        <v>30284.5</v>
      </c>
      <c r="E19" s="158">
        <v>31.4</v>
      </c>
      <c r="F19" s="6"/>
      <c r="G19" s="6"/>
      <c r="H19" s="6"/>
      <c r="I19" s="6"/>
      <c r="J19" s="41"/>
    </row>
    <row r="20" spans="1:10" ht="12.75">
      <c r="A20" s="6"/>
      <c r="B20" s="6"/>
      <c r="C20" s="6"/>
      <c r="D20" s="6"/>
      <c r="E20" s="6"/>
      <c r="F20" s="6"/>
      <c r="G20" s="6"/>
      <c r="H20" s="6"/>
      <c r="I20" s="6"/>
      <c r="J20" s="41"/>
    </row>
    <row r="21" spans="1:10" ht="12.75">
      <c r="A21" s="6"/>
      <c r="B21" s="6"/>
      <c r="C21" s="6"/>
      <c r="D21" s="6"/>
      <c r="E21" s="6"/>
      <c r="F21" s="6"/>
      <c r="G21" s="6"/>
      <c r="H21" s="6"/>
      <c r="I21" s="6"/>
      <c r="J21" s="41"/>
    </row>
    <row r="22" spans="1:10" ht="12.75">
      <c r="A22" s="166" t="s">
        <v>266</v>
      </c>
      <c r="B22" s="166"/>
      <c r="C22" s="166"/>
      <c r="D22" s="166"/>
      <c r="E22" s="166"/>
      <c r="F22" s="166"/>
      <c r="G22" s="166"/>
      <c r="H22" s="166"/>
      <c r="I22" s="166"/>
      <c r="J22" s="41"/>
    </row>
    <row r="23" spans="1:10" ht="12.75">
      <c r="A23" s="166"/>
      <c r="B23" s="166"/>
      <c r="C23" s="166"/>
      <c r="D23" s="166"/>
      <c r="E23" s="166"/>
      <c r="F23" s="166"/>
      <c r="G23" s="166"/>
      <c r="H23" s="166"/>
      <c r="I23" s="166"/>
      <c r="J23" s="41"/>
    </row>
    <row r="24" spans="1:10" ht="12.75">
      <c r="A24" s="6"/>
      <c r="B24" s="6"/>
      <c r="C24" s="6"/>
      <c r="D24" s="6"/>
      <c r="E24" s="6"/>
      <c r="F24" s="42"/>
      <c r="G24" s="6"/>
      <c r="H24" s="6"/>
      <c r="I24" s="6"/>
      <c r="J24" s="41"/>
    </row>
    <row r="25" spans="1:10" ht="12.75">
      <c r="A25" s="6" t="s">
        <v>279</v>
      </c>
      <c r="B25" s="6"/>
      <c r="C25" s="6"/>
      <c r="D25" s="6"/>
      <c r="E25" s="6"/>
      <c r="F25" s="42"/>
      <c r="G25" s="6"/>
      <c r="H25" s="6"/>
      <c r="I25" s="6"/>
      <c r="J25" s="41"/>
    </row>
    <row r="26" spans="1:10" ht="12.75">
      <c r="A26" s="6"/>
      <c r="B26" s="6"/>
      <c r="C26" s="6"/>
      <c r="D26" s="6"/>
      <c r="E26" s="6"/>
      <c r="F26" s="6"/>
      <c r="G26" s="6"/>
      <c r="H26" s="6"/>
      <c r="I26" s="6"/>
      <c r="J26" s="41"/>
    </row>
    <row r="27" spans="1:10" ht="12.75">
      <c r="A27" s="166" t="s">
        <v>280</v>
      </c>
      <c r="B27" s="166"/>
      <c r="C27" s="166"/>
      <c r="D27" s="166"/>
      <c r="E27" s="166"/>
      <c r="F27" s="166"/>
      <c r="G27" s="166"/>
      <c r="H27" s="166"/>
      <c r="I27" s="166"/>
      <c r="J27" s="41"/>
    </row>
    <row r="28" spans="1:10" ht="12.75">
      <c r="A28" s="166"/>
      <c r="B28" s="166"/>
      <c r="C28" s="166"/>
      <c r="D28" s="166"/>
      <c r="E28" s="166"/>
      <c r="F28" s="166"/>
      <c r="G28" s="166"/>
      <c r="H28" s="166"/>
      <c r="I28" s="166"/>
      <c r="J28" s="41"/>
    </row>
    <row r="29" spans="1:10" ht="21" customHeight="1">
      <c r="A29" s="166" t="s">
        <v>281</v>
      </c>
      <c r="B29" s="166"/>
      <c r="C29" s="166"/>
      <c r="D29" s="166"/>
      <c r="E29" s="166"/>
      <c r="F29" s="166"/>
      <c r="G29" s="166"/>
      <c r="H29" s="166"/>
      <c r="I29" s="166"/>
      <c r="J29" s="41"/>
    </row>
    <row r="30" spans="1:10" ht="12.75">
      <c r="A30" s="6" t="s">
        <v>282</v>
      </c>
      <c r="B30" s="6"/>
      <c r="C30" s="6"/>
      <c r="D30" s="6"/>
      <c r="E30" s="6"/>
      <c r="F30" s="6"/>
      <c r="G30" s="6"/>
      <c r="H30" s="6"/>
      <c r="I30" s="6"/>
      <c r="J30" s="41"/>
    </row>
    <row r="31" spans="1:10" ht="12.75">
      <c r="A31" s="6" t="s">
        <v>269</v>
      </c>
      <c r="B31" s="6"/>
      <c r="C31" s="6"/>
      <c r="D31" s="6"/>
      <c r="E31" s="6"/>
      <c r="F31" s="6"/>
      <c r="G31" s="6"/>
      <c r="H31" s="6"/>
      <c r="I31" s="6"/>
      <c r="J31" s="41"/>
    </row>
    <row r="32" spans="1:10" ht="12.75">
      <c r="A32" s="6" t="s">
        <v>267</v>
      </c>
      <c r="B32" s="6"/>
      <c r="C32" s="6"/>
      <c r="D32" s="6"/>
      <c r="E32" s="6"/>
      <c r="F32" s="6"/>
      <c r="G32" s="6"/>
      <c r="H32" s="6"/>
      <c r="I32" s="6"/>
      <c r="J32" s="41"/>
    </row>
    <row r="33" spans="1:10" ht="12.75">
      <c r="A33" s="6"/>
      <c r="B33" s="6"/>
      <c r="C33" s="6"/>
      <c r="D33" s="6"/>
      <c r="E33" s="6"/>
      <c r="F33" s="6"/>
      <c r="G33" s="6"/>
      <c r="H33" s="6"/>
      <c r="I33" s="6"/>
      <c r="J33" s="41"/>
    </row>
    <row r="34" spans="1:10" ht="12.75">
      <c r="A34" s="166" t="s">
        <v>283</v>
      </c>
      <c r="B34" s="166"/>
      <c r="C34" s="166"/>
      <c r="D34" s="166"/>
      <c r="E34" s="166"/>
      <c r="F34" s="166"/>
      <c r="G34" s="166"/>
      <c r="H34" s="166"/>
      <c r="I34" s="166"/>
      <c r="J34" s="41"/>
    </row>
    <row r="35" spans="1:10" ht="12.75">
      <c r="A35" s="166"/>
      <c r="B35" s="166"/>
      <c r="C35" s="166"/>
      <c r="D35" s="166"/>
      <c r="E35" s="166"/>
      <c r="F35" s="166"/>
      <c r="G35" s="166"/>
      <c r="H35" s="166"/>
      <c r="I35" s="166"/>
      <c r="J35" s="41"/>
    </row>
    <row r="36" spans="1:10" ht="12.75">
      <c r="A36" s="6"/>
      <c r="B36" s="6"/>
      <c r="C36" s="6"/>
      <c r="D36" s="6"/>
      <c r="E36" s="6"/>
      <c r="F36" s="6"/>
      <c r="G36" s="6"/>
      <c r="H36" s="6"/>
      <c r="I36" s="6"/>
      <c r="J36" s="41"/>
    </row>
    <row r="37" spans="1:10" ht="12.75">
      <c r="A37" s="4" t="s">
        <v>268</v>
      </c>
      <c r="B37" s="6"/>
      <c r="C37" s="6"/>
      <c r="D37" s="6"/>
      <c r="E37" s="6"/>
      <c r="F37" s="6"/>
      <c r="G37" s="6"/>
      <c r="H37" s="6"/>
      <c r="I37" s="6"/>
      <c r="J37" s="41"/>
    </row>
    <row r="38" spans="1:10" ht="12.75">
      <c r="A38" s="6"/>
      <c r="B38" s="6"/>
      <c r="C38" s="6"/>
      <c r="D38" s="6"/>
      <c r="E38" s="6"/>
      <c r="F38" s="6"/>
      <c r="G38" s="6"/>
      <c r="H38" s="6"/>
      <c r="I38" s="6"/>
      <c r="J38" s="41"/>
    </row>
    <row r="39" spans="1:10" ht="12.75">
      <c r="A39" s="6" t="s">
        <v>270</v>
      </c>
      <c r="B39" s="6"/>
      <c r="C39" s="6"/>
      <c r="D39" s="6"/>
      <c r="E39" s="6"/>
      <c r="F39" s="6"/>
      <c r="G39" s="6"/>
      <c r="H39" s="6"/>
      <c r="I39" s="6"/>
      <c r="J39" s="41"/>
    </row>
    <row r="40" spans="1:10" ht="12.75">
      <c r="A40" s="6" t="s">
        <v>62</v>
      </c>
      <c r="B40" s="6"/>
      <c r="C40" s="6"/>
      <c r="D40" s="6"/>
      <c r="E40" s="6"/>
      <c r="F40" s="6"/>
      <c r="G40" s="6"/>
      <c r="H40" s="6"/>
      <c r="I40" s="6"/>
      <c r="J40" s="41"/>
    </row>
    <row r="41" spans="1:10" ht="12.75">
      <c r="A41" s="6"/>
      <c r="B41" s="6"/>
      <c r="C41" s="6"/>
      <c r="D41" s="6"/>
      <c r="E41" s="6"/>
      <c r="F41" s="6"/>
      <c r="G41" s="6"/>
      <c r="H41" s="6"/>
      <c r="I41" s="6"/>
      <c r="J41" s="41"/>
    </row>
    <row r="42" spans="1:10" ht="12.75">
      <c r="A42" s="6"/>
      <c r="B42" s="6"/>
      <c r="C42" s="6"/>
      <c r="D42" s="6"/>
      <c r="E42" s="6"/>
      <c r="F42" s="6"/>
      <c r="G42" s="6"/>
      <c r="H42" s="6"/>
      <c r="I42" s="6"/>
      <c r="J42" s="41"/>
    </row>
    <row r="43" spans="1:10" ht="12.75">
      <c r="A43" s="43"/>
      <c r="B43" s="43"/>
      <c r="C43" s="43"/>
      <c r="D43" s="43"/>
      <c r="E43" s="43"/>
      <c r="F43" s="43"/>
      <c r="G43" s="43"/>
      <c r="H43" s="43"/>
      <c r="I43" s="43"/>
      <c r="J43" s="41"/>
    </row>
    <row r="44" spans="1:10" ht="12.75">
      <c r="A44" s="43"/>
      <c r="B44" s="43"/>
      <c r="C44" s="43"/>
      <c r="D44" s="43"/>
      <c r="E44" s="6"/>
      <c r="F44" s="43"/>
      <c r="G44" s="43"/>
      <c r="H44" s="43"/>
      <c r="I44" s="43"/>
      <c r="J44" s="41"/>
    </row>
    <row r="45" spans="1:10" ht="12.75">
      <c r="A45" s="43"/>
      <c r="B45" s="43"/>
      <c r="C45" s="43"/>
      <c r="D45" s="43"/>
      <c r="E45" s="43"/>
      <c r="F45" s="43"/>
      <c r="G45" s="43"/>
      <c r="H45" s="43"/>
      <c r="I45" s="43"/>
      <c r="J45" s="41"/>
    </row>
    <row r="46" spans="1:10" ht="12.75">
      <c r="A46" s="43"/>
      <c r="B46" s="43"/>
      <c r="C46" s="43"/>
      <c r="D46" s="43"/>
      <c r="E46" s="43"/>
      <c r="F46" s="43"/>
      <c r="G46" s="43"/>
      <c r="H46" s="43"/>
      <c r="I46" s="43"/>
      <c r="J46" s="41"/>
    </row>
    <row r="47" spans="1:10" ht="12.75">
      <c r="A47" s="44"/>
      <c r="B47" s="44"/>
      <c r="C47" s="44"/>
      <c r="D47" s="43"/>
      <c r="E47" s="43"/>
      <c r="F47" s="43"/>
      <c r="G47" s="43"/>
      <c r="H47" s="43"/>
      <c r="I47" s="43"/>
      <c r="J47" s="41"/>
    </row>
    <row r="48" spans="1:10" ht="12.75">
      <c r="A48" s="43" t="s">
        <v>63</v>
      </c>
      <c r="B48" s="43"/>
      <c r="C48" s="43"/>
      <c r="D48" s="43"/>
      <c r="E48" s="43"/>
      <c r="F48" s="43"/>
      <c r="G48" s="43"/>
      <c r="H48" s="43"/>
      <c r="I48" s="43"/>
      <c r="J48" s="41"/>
    </row>
    <row r="49" spans="1:10" ht="12.75">
      <c r="A49" s="43" t="s">
        <v>64</v>
      </c>
      <c r="B49" s="43"/>
      <c r="C49" s="43"/>
      <c r="D49" s="43"/>
      <c r="E49" s="43"/>
      <c r="F49" s="43"/>
      <c r="G49" s="43"/>
      <c r="H49" s="43"/>
      <c r="I49" s="43"/>
      <c r="J49" s="41"/>
    </row>
    <row r="50" spans="1:10" ht="12.75">
      <c r="A50" s="43"/>
      <c r="B50" s="43"/>
      <c r="C50" s="43"/>
      <c r="D50" s="43"/>
      <c r="E50" s="43"/>
      <c r="F50" s="43"/>
      <c r="G50" s="43"/>
      <c r="H50" s="43"/>
      <c r="I50" s="43"/>
      <c r="J50" s="41"/>
    </row>
    <row r="51" spans="1:10" ht="12.75">
      <c r="A51" s="43"/>
      <c r="B51" s="43"/>
      <c r="C51" s="43"/>
      <c r="D51" s="43"/>
      <c r="E51" s="43"/>
      <c r="F51" s="43"/>
      <c r="G51" s="43"/>
      <c r="H51" s="43"/>
      <c r="I51" s="43"/>
      <c r="J51" s="41"/>
    </row>
    <row r="52" spans="1:10" ht="12.75">
      <c r="A52" s="43"/>
      <c r="B52" s="43"/>
      <c r="C52" s="43"/>
      <c r="D52" s="43"/>
      <c r="E52" s="43"/>
      <c r="F52" s="43"/>
      <c r="G52" s="43"/>
      <c r="H52" s="43"/>
      <c r="I52" s="43"/>
      <c r="J52" s="41"/>
    </row>
    <row r="53" ht="12.75">
      <c r="J53" s="41"/>
    </row>
    <row r="54" spans="1:10" ht="12.75">
      <c r="A54" s="167" t="s">
        <v>244</v>
      </c>
      <c r="B54" s="167"/>
      <c r="C54" s="167"/>
      <c r="D54" s="167"/>
      <c r="E54" s="167"/>
      <c r="F54" s="167"/>
      <c r="G54" s="167"/>
      <c r="H54" s="167"/>
      <c r="I54" s="167"/>
      <c r="J54" s="41"/>
    </row>
    <row r="55" spans="1:10" ht="12.75">
      <c r="A55" s="161">
        <v>4</v>
      </c>
      <c r="B55" s="161"/>
      <c r="C55" s="161"/>
      <c r="D55" s="161"/>
      <c r="E55" s="161"/>
      <c r="F55" s="161"/>
      <c r="G55" s="161"/>
      <c r="H55" s="161"/>
      <c r="I55" s="161"/>
      <c r="J55" s="41"/>
    </row>
    <row r="56" spans="1:10" ht="12.75">
      <c r="A56" s="7"/>
      <c r="B56" s="7"/>
      <c r="C56" s="7"/>
      <c r="D56" s="7"/>
      <c r="E56" s="7"/>
      <c r="F56" s="7"/>
      <c r="G56" s="7"/>
      <c r="H56" s="7"/>
      <c r="I56" s="7"/>
      <c r="J56" s="41"/>
    </row>
    <row r="57" ht="12.75">
      <c r="J57" s="41"/>
    </row>
  </sheetData>
  <mergeCells count="6">
    <mergeCell ref="A22:I23"/>
    <mergeCell ref="A27:I28"/>
    <mergeCell ref="A34:I35"/>
    <mergeCell ref="A55:I55"/>
    <mergeCell ref="A54:I54"/>
    <mergeCell ref="A29:I2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5"/>
  <sheetViews>
    <sheetView workbookViewId="0" topLeftCell="A19">
      <selection activeCell="M32" sqref="M32"/>
    </sheetView>
  </sheetViews>
  <sheetFormatPr defaultColWidth="9.140625" defaultRowHeight="12.75"/>
  <sheetData>
    <row r="1" spans="1:6" ht="12.75">
      <c r="A1" s="8" t="s">
        <v>65</v>
      </c>
      <c r="B1" s="8"/>
      <c r="C1" s="8"/>
      <c r="D1" s="8"/>
      <c r="E1" s="8"/>
      <c r="F1" s="8"/>
    </row>
    <row r="2" spans="1:6" ht="12.75">
      <c r="A2" s="8"/>
      <c r="B2" s="8"/>
      <c r="C2" s="8"/>
      <c r="D2" s="8"/>
      <c r="E2" s="8"/>
      <c r="F2" s="8"/>
    </row>
    <row r="3" spans="1:6" ht="12.75">
      <c r="A3" s="8" t="s">
        <v>66</v>
      </c>
      <c r="B3" s="8"/>
      <c r="C3" s="8"/>
      <c r="D3" s="8"/>
      <c r="E3" s="8"/>
      <c r="F3" s="8"/>
    </row>
    <row r="5" spans="1:9" ht="12.75">
      <c r="A5" s="9" t="s">
        <v>67</v>
      </c>
      <c r="B5" s="9"/>
      <c r="C5" s="9"/>
      <c r="D5" s="9"/>
      <c r="E5" s="9"/>
      <c r="F5" s="9"/>
      <c r="G5" s="9"/>
      <c r="H5" s="9"/>
      <c r="I5" s="9"/>
    </row>
    <row r="6" spans="1:9" ht="12.75">
      <c r="A6" s="9" t="s">
        <v>68</v>
      </c>
      <c r="B6" s="9"/>
      <c r="C6" s="9"/>
      <c r="D6" s="9"/>
      <c r="E6" s="9"/>
      <c r="F6" s="9"/>
      <c r="G6" s="9"/>
      <c r="H6" s="9"/>
      <c r="I6" s="9"/>
    </row>
    <row r="7" spans="1:9" ht="12.75">
      <c r="A7" s="9"/>
      <c r="B7" s="9"/>
      <c r="C7" s="9"/>
      <c r="D7" s="9"/>
      <c r="E7" s="9"/>
      <c r="F7" s="9"/>
      <c r="G7" s="9"/>
      <c r="H7" s="9"/>
      <c r="I7" s="9"/>
    </row>
    <row r="8" spans="1:9" ht="12.75">
      <c r="A8" s="9" t="s">
        <v>69</v>
      </c>
      <c r="B8" s="9"/>
      <c r="C8" s="9"/>
      <c r="D8" s="9"/>
      <c r="E8" s="9"/>
      <c r="F8" s="9"/>
      <c r="G8" s="9"/>
      <c r="H8" s="9"/>
      <c r="I8" s="9"/>
    </row>
    <row r="9" spans="1:9" ht="12.75">
      <c r="A9" s="9" t="s">
        <v>262</v>
      </c>
      <c r="B9" s="9"/>
      <c r="C9" s="9"/>
      <c r="D9" s="9"/>
      <c r="E9" s="9"/>
      <c r="F9" s="9"/>
      <c r="G9" s="9"/>
      <c r="H9" s="9"/>
      <c r="I9" s="9"/>
    </row>
    <row r="10" spans="1:9" ht="12.75">
      <c r="A10" s="9" t="s">
        <v>261</v>
      </c>
      <c r="B10" s="9"/>
      <c r="C10" s="9"/>
      <c r="D10" s="9"/>
      <c r="E10" s="9"/>
      <c r="F10" s="9"/>
      <c r="G10" s="9"/>
      <c r="H10" s="9"/>
      <c r="I10" s="9"/>
    </row>
    <row r="11" spans="1:9" ht="12.75">
      <c r="A11" s="9" t="s">
        <v>70</v>
      </c>
      <c r="B11" s="9"/>
      <c r="C11" s="9"/>
      <c r="D11" s="9"/>
      <c r="E11" s="9"/>
      <c r="F11" s="9"/>
      <c r="G11" s="9"/>
      <c r="H11" s="9"/>
      <c r="I11" s="9"/>
    </row>
    <row r="12" spans="1:9" ht="12.75">
      <c r="A12" s="9" t="s">
        <v>71</v>
      </c>
      <c r="B12" s="9"/>
      <c r="C12" s="9"/>
      <c r="D12" s="9"/>
      <c r="E12" s="9"/>
      <c r="F12" s="9"/>
      <c r="G12" s="9"/>
      <c r="H12" s="9"/>
      <c r="I12" s="9"/>
    </row>
    <row r="13" spans="1:9" ht="12.75">
      <c r="A13" s="9" t="s">
        <v>72</v>
      </c>
      <c r="B13" s="9"/>
      <c r="C13" s="9"/>
      <c r="D13" s="9"/>
      <c r="E13" s="9"/>
      <c r="F13" s="9"/>
      <c r="G13" s="9"/>
      <c r="H13" s="9"/>
      <c r="I13" s="9"/>
    </row>
    <row r="14" spans="1:9" ht="12.75">
      <c r="A14" s="9" t="s">
        <v>73</v>
      </c>
      <c r="B14" s="9"/>
      <c r="C14" s="9"/>
      <c r="D14" s="9"/>
      <c r="E14" s="9"/>
      <c r="F14" s="9"/>
      <c r="G14" s="9"/>
      <c r="H14" s="9"/>
      <c r="I14" s="9"/>
    </row>
    <row r="15" spans="1:9" ht="12.75">
      <c r="A15" s="9"/>
      <c r="B15" s="9"/>
      <c r="C15" s="9"/>
      <c r="D15" s="9"/>
      <c r="E15" s="9"/>
      <c r="F15" s="9"/>
      <c r="G15" s="9"/>
      <c r="H15" s="9"/>
      <c r="I15" s="9"/>
    </row>
    <row r="16" spans="1:9" ht="12.75">
      <c r="A16" s="9" t="s">
        <v>74</v>
      </c>
      <c r="B16" s="9"/>
      <c r="C16" s="9"/>
      <c r="D16" s="9"/>
      <c r="E16" s="9"/>
      <c r="F16" s="9"/>
      <c r="G16" s="9"/>
      <c r="H16" s="9"/>
      <c r="I16" s="9"/>
    </row>
    <row r="17" spans="1:9" ht="12.75">
      <c r="A17" s="9" t="s">
        <v>75</v>
      </c>
      <c r="B17" s="9"/>
      <c r="C17" s="9"/>
      <c r="D17" s="9"/>
      <c r="E17" s="9"/>
      <c r="F17" s="9"/>
      <c r="G17" s="9"/>
      <c r="H17" s="9"/>
      <c r="I17" s="9"/>
    </row>
    <row r="18" spans="1:9" ht="12.75">
      <c r="A18" s="9" t="s">
        <v>76</v>
      </c>
      <c r="B18" s="9"/>
      <c r="C18" s="9"/>
      <c r="D18" s="9"/>
      <c r="E18" s="9"/>
      <c r="F18" s="9"/>
      <c r="G18" s="9"/>
      <c r="H18" s="9"/>
      <c r="I18" s="9"/>
    </row>
    <row r="19" spans="1:9" ht="12.75">
      <c r="A19" s="9"/>
      <c r="B19" s="9"/>
      <c r="C19" s="9"/>
      <c r="D19" s="9"/>
      <c r="E19" s="9"/>
      <c r="F19" s="9"/>
      <c r="G19" s="9"/>
      <c r="H19" s="9"/>
      <c r="I19" s="9"/>
    </row>
    <row r="20" spans="1:9" ht="12.75">
      <c r="A20" s="9"/>
      <c r="B20" s="9"/>
      <c r="C20" s="9"/>
      <c r="D20" s="9"/>
      <c r="E20" s="9"/>
      <c r="F20" s="9"/>
      <c r="G20" s="9"/>
      <c r="H20" s="9"/>
      <c r="I20" s="9"/>
    </row>
    <row r="21" spans="1:9" ht="12.75">
      <c r="A21" s="9"/>
      <c r="B21" s="9"/>
      <c r="C21" s="9"/>
      <c r="D21" s="9"/>
      <c r="E21" s="9"/>
      <c r="F21" s="9"/>
      <c r="G21" s="9"/>
      <c r="H21" s="9"/>
      <c r="I21" s="9"/>
    </row>
    <row r="22" spans="1:9" ht="12.75">
      <c r="A22" s="9"/>
      <c r="B22" s="9"/>
      <c r="C22" s="9"/>
      <c r="D22" s="9"/>
      <c r="E22" s="9"/>
      <c r="F22" s="9"/>
      <c r="G22" s="9"/>
      <c r="H22" s="9"/>
      <c r="I22" s="9"/>
    </row>
    <row r="23" spans="1:9" ht="12.75">
      <c r="A23" s="9"/>
      <c r="B23" s="9"/>
      <c r="C23" s="9"/>
      <c r="D23" s="9"/>
      <c r="E23" s="9"/>
      <c r="F23" s="9"/>
      <c r="G23" s="9"/>
      <c r="H23" s="9"/>
      <c r="I23" s="9"/>
    </row>
    <row r="24" spans="1:9" ht="12.75">
      <c r="A24" s="9" t="s">
        <v>77</v>
      </c>
      <c r="B24" s="9"/>
      <c r="C24" s="9"/>
      <c r="D24" s="9"/>
      <c r="E24" s="9"/>
      <c r="F24" s="9"/>
      <c r="G24" s="9"/>
      <c r="H24" s="9"/>
      <c r="I24" s="9"/>
    </row>
    <row r="25" spans="1:9" ht="12.75">
      <c r="A25" s="9"/>
      <c r="B25" s="9"/>
      <c r="C25" s="9"/>
      <c r="D25" s="9"/>
      <c r="E25" s="9"/>
      <c r="F25" s="9"/>
      <c r="G25" s="9"/>
      <c r="H25" s="9"/>
      <c r="I25" s="9"/>
    </row>
    <row r="26" spans="1:9" ht="12.75">
      <c r="A26" s="9"/>
      <c r="B26" s="9"/>
      <c r="C26" s="9"/>
      <c r="D26" s="9"/>
      <c r="E26" s="9"/>
      <c r="F26" s="9"/>
      <c r="G26" s="9"/>
      <c r="H26" s="9"/>
      <c r="I26" s="9"/>
    </row>
    <row r="27" spans="1:9" ht="12.75">
      <c r="A27" s="9"/>
      <c r="B27" s="9"/>
      <c r="C27" s="9"/>
      <c r="D27" s="9"/>
      <c r="E27" s="9"/>
      <c r="F27" s="9"/>
      <c r="G27" s="9"/>
      <c r="H27" s="9"/>
      <c r="I27" s="9"/>
    </row>
    <row r="28" spans="1:9" ht="12.75">
      <c r="A28" s="45"/>
      <c r="B28" s="45"/>
      <c r="C28" s="45"/>
      <c r="D28" s="9"/>
      <c r="E28" s="9"/>
      <c r="F28" s="9"/>
      <c r="G28" s="9"/>
      <c r="H28" s="9"/>
      <c r="I28" s="9"/>
    </row>
    <row r="29" spans="1:9" ht="12.75">
      <c r="A29" s="9" t="s">
        <v>78</v>
      </c>
      <c r="B29" s="9"/>
      <c r="C29" s="9"/>
      <c r="D29" s="9"/>
      <c r="E29" s="9"/>
      <c r="F29" s="9"/>
      <c r="G29" s="9"/>
      <c r="H29" s="9"/>
      <c r="I29" s="9"/>
    </row>
    <row r="30" spans="1:9" ht="12.75">
      <c r="A30" s="9"/>
      <c r="B30" s="9"/>
      <c r="C30" s="9"/>
      <c r="D30" s="9"/>
      <c r="E30" s="9"/>
      <c r="F30" s="9"/>
      <c r="G30" s="9"/>
      <c r="H30" s="9"/>
      <c r="I30" s="9"/>
    </row>
    <row r="31" spans="1:9" ht="12.75">
      <c r="A31" s="9" t="s">
        <v>79</v>
      </c>
      <c r="B31" s="9"/>
      <c r="C31" s="9"/>
      <c r="D31" s="9"/>
      <c r="E31" s="9"/>
      <c r="F31" s="9"/>
      <c r="G31" s="9"/>
      <c r="H31" s="9"/>
      <c r="I31" s="9"/>
    </row>
    <row r="32" spans="1:9" ht="12.75">
      <c r="A32" s="9"/>
      <c r="B32" s="9"/>
      <c r="C32" s="9"/>
      <c r="D32" s="9"/>
      <c r="E32" s="9"/>
      <c r="F32" s="9"/>
      <c r="G32" s="9"/>
      <c r="H32" s="9"/>
      <c r="I32" s="9"/>
    </row>
    <row r="33" spans="1:9" ht="12.75">
      <c r="A33" s="9"/>
      <c r="B33" s="9"/>
      <c r="C33" s="9"/>
      <c r="D33" s="9"/>
      <c r="E33" s="9"/>
      <c r="F33" s="9"/>
      <c r="G33" s="9"/>
      <c r="H33" s="9"/>
      <c r="I33" s="9"/>
    </row>
    <row r="34" spans="1:9" ht="12.75">
      <c r="A34" s="9"/>
      <c r="B34" s="9"/>
      <c r="C34" s="9"/>
      <c r="D34" s="9"/>
      <c r="E34" s="9"/>
      <c r="F34" s="9"/>
      <c r="G34" s="9"/>
      <c r="H34" s="9"/>
      <c r="I34" s="9"/>
    </row>
    <row r="35" spans="1:9" ht="12.75">
      <c r="A35" s="9"/>
      <c r="B35" s="9"/>
      <c r="C35" s="9"/>
      <c r="D35" s="9"/>
      <c r="E35" s="9"/>
      <c r="F35" s="9"/>
      <c r="G35" s="9"/>
      <c r="H35" s="9"/>
      <c r="I35" s="9"/>
    </row>
    <row r="36" spans="1:9" ht="12.75">
      <c r="A36" s="9"/>
      <c r="B36" s="9"/>
      <c r="C36" s="9"/>
      <c r="D36" s="9"/>
      <c r="E36" s="9"/>
      <c r="F36" s="9"/>
      <c r="G36" s="9"/>
      <c r="H36" s="9"/>
      <c r="I36" s="9"/>
    </row>
    <row r="37" spans="1:9" ht="12.75">
      <c r="A37" s="9"/>
      <c r="B37" s="9"/>
      <c r="C37" s="9"/>
      <c r="D37" s="9"/>
      <c r="E37" s="9"/>
      <c r="F37" s="9"/>
      <c r="G37" s="9"/>
      <c r="H37" s="9"/>
      <c r="I37" s="9"/>
    </row>
    <row r="38" spans="1:9" ht="12.75">
      <c r="A38" s="9"/>
      <c r="B38" s="9"/>
      <c r="C38" s="9"/>
      <c r="D38" s="9"/>
      <c r="E38" s="9"/>
      <c r="F38" s="9"/>
      <c r="G38" s="9"/>
      <c r="H38" s="9"/>
      <c r="I38" s="9"/>
    </row>
    <row r="39" spans="1:9" ht="12.75">
      <c r="A39" s="9"/>
      <c r="B39" s="9"/>
      <c r="C39" s="9"/>
      <c r="D39" s="9"/>
      <c r="E39" s="9"/>
      <c r="F39" s="9"/>
      <c r="G39" s="9"/>
      <c r="H39" s="9"/>
      <c r="I39" s="9"/>
    </row>
    <row r="40" spans="1:9" ht="12.75">
      <c r="A40" s="9"/>
      <c r="B40" s="9"/>
      <c r="C40" s="9"/>
      <c r="D40" s="9"/>
      <c r="E40" s="9"/>
      <c r="F40" s="9"/>
      <c r="G40" s="9"/>
      <c r="H40" s="9"/>
      <c r="I40" s="9"/>
    </row>
    <row r="41" spans="1:9" ht="12.75">
      <c r="A41" s="9"/>
      <c r="B41" s="9"/>
      <c r="C41" s="9"/>
      <c r="D41" s="9"/>
      <c r="E41" s="9"/>
      <c r="F41" s="9"/>
      <c r="G41" s="9"/>
      <c r="H41" s="9"/>
      <c r="I41" s="9"/>
    </row>
    <row r="42" spans="1:9" ht="12.75">
      <c r="A42" s="9"/>
      <c r="B42" s="9"/>
      <c r="C42" s="9"/>
      <c r="D42" s="9"/>
      <c r="E42" s="9"/>
      <c r="F42" s="9"/>
      <c r="G42" s="9"/>
      <c r="H42" s="9"/>
      <c r="I42" s="9"/>
    </row>
    <row r="43" spans="1:9" ht="12.75">
      <c r="A43" s="9"/>
      <c r="B43" s="9"/>
      <c r="C43" s="9"/>
      <c r="D43" s="9"/>
      <c r="E43" s="9"/>
      <c r="F43" s="9"/>
      <c r="G43" s="9"/>
      <c r="H43" s="9"/>
      <c r="I43" s="9"/>
    </row>
    <row r="44" spans="1:9" ht="12.75">
      <c r="A44" s="9"/>
      <c r="B44" s="9"/>
      <c r="C44" s="9"/>
      <c r="D44" s="9"/>
      <c r="E44" s="9"/>
      <c r="F44" s="9"/>
      <c r="G44" s="9"/>
      <c r="H44" s="9"/>
      <c r="I44" s="9"/>
    </row>
    <row r="45" spans="1:9" ht="12.75">
      <c r="A45" s="9"/>
      <c r="B45" s="9"/>
      <c r="C45" s="9"/>
      <c r="D45" s="9"/>
      <c r="E45" s="9"/>
      <c r="F45" s="9"/>
      <c r="G45" s="9"/>
      <c r="H45" s="9"/>
      <c r="I45" s="9"/>
    </row>
    <row r="46" spans="1:9" ht="12.75">
      <c r="A46" s="9"/>
      <c r="B46" s="9"/>
      <c r="C46" s="9"/>
      <c r="D46" s="9"/>
      <c r="E46" s="9"/>
      <c r="F46" s="9"/>
      <c r="G46" s="9"/>
      <c r="H46" s="9"/>
      <c r="I46" s="9"/>
    </row>
    <row r="47" spans="1:9" ht="12.75">
      <c r="A47" s="9"/>
      <c r="B47" s="9"/>
      <c r="C47" s="9"/>
      <c r="D47" s="9"/>
      <c r="E47" s="9"/>
      <c r="F47" s="9"/>
      <c r="G47" s="9"/>
      <c r="H47" s="9"/>
      <c r="I47" s="9"/>
    </row>
    <row r="48" spans="1:9" ht="12.75">
      <c r="A48" s="9"/>
      <c r="B48" s="9"/>
      <c r="C48" s="9"/>
      <c r="D48" s="9"/>
      <c r="E48" s="9"/>
      <c r="F48" s="9"/>
      <c r="G48" s="9"/>
      <c r="H48" s="9"/>
      <c r="I48" s="9"/>
    </row>
    <row r="49" spans="1:9" ht="12.75">
      <c r="A49" s="9"/>
      <c r="B49" s="9"/>
      <c r="C49" s="9"/>
      <c r="D49" s="9"/>
      <c r="E49" s="9"/>
      <c r="F49" s="9"/>
      <c r="G49" s="9"/>
      <c r="H49" s="9"/>
      <c r="I49" s="9"/>
    </row>
    <row r="50" spans="1:9" ht="12.75">
      <c r="A50" s="9"/>
      <c r="B50" s="9"/>
      <c r="C50" s="9"/>
      <c r="D50" s="9"/>
      <c r="E50" s="9"/>
      <c r="F50" s="9"/>
      <c r="G50" s="9"/>
      <c r="H50" s="9"/>
      <c r="I50" s="9"/>
    </row>
    <row r="51" spans="1:9" ht="12.75">
      <c r="A51" s="9"/>
      <c r="B51" s="9"/>
      <c r="C51" s="9"/>
      <c r="D51" s="9"/>
      <c r="E51" s="9"/>
      <c r="F51" s="9"/>
      <c r="G51" s="9"/>
      <c r="H51" s="9"/>
      <c r="I51" s="9"/>
    </row>
    <row r="52" spans="1:9" ht="12.75">
      <c r="A52" s="9"/>
      <c r="B52" s="9"/>
      <c r="C52" s="9"/>
      <c r="D52" s="9"/>
      <c r="E52" s="9"/>
      <c r="F52" s="9"/>
      <c r="G52" s="9"/>
      <c r="H52" s="9"/>
      <c r="I52" s="9"/>
    </row>
    <row r="53" spans="1:9" ht="12.75">
      <c r="A53" s="9"/>
      <c r="B53" s="9"/>
      <c r="C53" s="9"/>
      <c r="D53" s="9"/>
      <c r="E53" s="9"/>
      <c r="F53" s="9"/>
      <c r="G53" s="9"/>
      <c r="H53" s="9"/>
      <c r="I53" s="9"/>
    </row>
    <row r="54" spans="1:9" ht="12.75">
      <c r="A54" s="46" t="s">
        <v>244</v>
      </c>
      <c r="B54" s="46"/>
      <c r="C54" s="46"/>
      <c r="D54" s="46"/>
      <c r="E54" s="46"/>
      <c r="F54" s="46"/>
      <c r="G54" s="46"/>
      <c r="H54" s="46"/>
      <c r="I54" s="46"/>
    </row>
    <row r="55" spans="1:9" ht="12.75">
      <c r="A55" s="168">
        <v>5</v>
      </c>
      <c r="B55" s="168"/>
      <c r="C55" s="168"/>
      <c r="D55" s="168"/>
      <c r="E55" s="168"/>
      <c r="F55" s="168"/>
      <c r="G55" s="168"/>
      <c r="H55" s="168"/>
      <c r="I55" s="168"/>
    </row>
  </sheetData>
  <mergeCells count="1">
    <mergeCell ref="A55:I5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09"/>
  <sheetViews>
    <sheetView workbookViewId="0" topLeftCell="A1">
      <selection activeCell="F67" sqref="F67"/>
    </sheetView>
  </sheetViews>
  <sheetFormatPr defaultColWidth="9.140625" defaultRowHeight="12.75"/>
  <cols>
    <col min="1" max="1" width="35.7109375" style="0" customWidth="1"/>
    <col min="2" max="2" width="10.421875" style="0" customWidth="1"/>
    <col min="3" max="3" width="14.28125" style="0" customWidth="1"/>
    <col min="4" max="4" width="10.140625" style="0" customWidth="1"/>
    <col min="5" max="5" width="14.140625" style="0" customWidth="1"/>
  </cols>
  <sheetData>
    <row r="1" spans="1:5" ht="12.75">
      <c r="A1" s="47" t="s">
        <v>80</v>
      </c>
      <c r="B1" s="13"/>
      <c r="C1" s="14"/>
      <c r="D1" s="13"/>
      <c r="E1" s="14"/>
    </row>
    <row r="2" spans="1:5" ht="12.75">
      <c r="A2" s="47"/>
      <c r="B2" s="13"/>
      <c r="C2" s="14"/>
      <c r="D2" s="13"/>
      <c r="E2" s="14"/>
    </row>
    <row r="3" spans="1:5" ht="12.75">
      <c r="A3" s="47" t="s">
        <v>52</v>
      </c>
      <c r="B3" s="13"/>
      <c r="C3" s="14"/>
      <c r="D3" s="13"/>
      <c r="E3" s="14"/>
    </row>
    <row r="4" spans="1:5" ht="13.5" thickBot="1">
      <c r="A4" s="48" t="s">
        <v>240</v>
      </c>
      <c r="B4" s="49"/>
      <c r="C4" s="50"/>
      <c r="D4" s="49"/>
      <c r="E4" s="50"/>
    </row>
    <row r="5" spans="1:5" ht="12.75">
      <c r="A5" s="14"/>
      <c r="B5" s="13">
        <v>2009</v>
      </c>
      <c r="C5" s="65" t="s">
        <v>81</v>
      </c>
      <c r="D5" s="13">
        <v>2008</v>
      </c>
      <c r="E5" s="24" t="s">
        <v>81</v>
      </c>
    </row>
    <row r="6" spans="1:5" ht="12.75">
      <c r="A6" s="14"/>
      <c r="B6" s="13" t="s">
        <v>14</v>
      </c>
      <c r="C6" s="52" t="s">
        <v>82</v>
      </c>
      <c r="D6" s="13" t="s">
        <v>14</v>
      </c>
      <c r="E6" s="52" t="s">
        <v>82</v>
      </c>
    </row>
    <row r="7" spans="1:5" ht="12.75">
      <c r="A7" s="47" t="s">
        <v>83</v>
      </c>
      <c r="B7" s="2"/>
      <c r="C7" s="14" t="s">
        <v>241</v>
      </c>
      <c r="D7" s="2"/>
      <c r="E7" s="14" t="s">
        <v>242</v>
      </c>
    </row>
    <row r="8" spans="1:5" ht="12.75">
      <c r="A8" s="47" t="s">
        <v>84</v>
      </c>
      <c r="B8" s="52"/>
      <c r="C8" s="53">
        <v>0.702804</v>
      </c>
      <c r="D8" s="52"/>
      <c r="E8" s="53">
        <v>0.702804</v>
      </c>
    </row>
    <row r="9" spans="1:5" ht="12.75">
      <c r="A9" s="47" t="s">
        <v>85</v>
      </c>
      <c r="B9" s="52"/>
      <c r="C9" s="14"/>
      <c r="D9" s="52"/>
      <c r="E9" s="14"/>
    </row>
    <row r="10" spans="1:5" ht="12.75">
      <c r="A10" s="54" t="s">
        <v>86</v>
      </c>
      <c r="B10" s="28">
        <v>21449</v>
      </c>
      <c r="C10" s="28">
        <f>B10/C$8</f>
        <v>30519.17746626371</v>
      </c>
      <c r="D10" s="28">
        <v>33628</v>
      </c>
      <c r="E10" s="28">
        <f>D10/E8</f>
        <v>47848.333247961025</v>
      </c>
    </row>
    <row r="11" spans="1:5" ht="12.75">
      <c r="A11" s="6" t="s">
        <v>87</v>
      </c>
      <c r="B11" s="55">
        <v>17477</v>
      </c>
      <c r="C11" s="55">
        <f>B11/C$8</f>
        <v>24867.530634430084</v>
      </c>
      <c r="D11" s="55">
        <v>17477</v>
      </c>
      <c r="E11" s="55">
        <f>D11/E8</f>
        <v>24867.530634430084</v>
      </c>
    </row>
    <row r="12" spans="1:5" ht="12.75">
      <c r="A12" s="47" t="s">
        <v>88</v>
      </c>
      <c r="B12" s="56">
        <f>SUM(B10:B11)</f>
        <v>38926</v>
      </c>
      <c r="C12" s="56">
        <f>SUM(C10:C11)</f>
        <v>55386.708100693795</v>
      </c>
      <c r="D12" s="56">
        <f>SUM(D10:D11)</f>
        <v>51105</v>
      </c>
      <c r="E12" s="56">
        <f>SUM(E10:E11)</f>
        <v>72715.8638823911</v>
      </c>
    </row>
    <row r="13" spans="1:5" ht="12.75">
      <c r="A13" s="57"/>
      <c r="B13" s="28"/>
      <c r="C13" s="28"/>
      <c r="D13" s="28"/>
      <c r="E13" s="28"/>
    </row>
    <row r="14" spans="1:5" ht="12.75">
      <c r="A14" s="6"/>
      <c r="B14" s="28"/>
      <c r="C14" s="28"/>
      <c r="D14" s="28"/>
      <c r="E14" s="28"/>
    </row>
    <row r="15" spans="1:5" ht="12.75">
      <c r="A15" s="47" t="s">
        <v>89</v>
      </c>
      <c r="B15" s="28"/>
      <c r="C15" s="28"/>
      <c r="D15" s="28"/>
      <c r="E15" s="28"/>
    </row>
    <row r="16" spans="1:5" ht="12.75">
      <c r="A16" s="6" t="s">
        <v>90</v>
      </c>
      <c r="B16" s="28">
        <v>9696296</v>
      </c>
      <c r="C16" s="28">
        <f>B16/C$8</f>
        <v>13796586.24595193</v>
      </c>
      <c r="D16" s="28">
        <v>10554116</v>
      </c>
      <c r="E16" s="28">
        <f>D16/E8</f>
        <v>15017154.14254899</v>
      </c>
    </row>
    <row r="17" spans="1:5" ht="12.75">
      <c r="A17" s="6" t="s">
        <v>91</v>
      </c>
      <c r="B17" s="28">
        <v>20497092</v>
      </c>
      <c r="C17" s="28">
        <f>B17/C$8</f>
        <v>29164734.40674783</v>
      </c>
      <c r="D17" s="28">
        <v>23945521</v>
      </c>
      <c r="E17" s="28">
        <f>D17/E8</f>
        <v>34071406.82181661</v>
      </c>
    </row>
    <row r="18" spans="1:5" ht="12.75">
      <c r="A18" s="6" t="s">
        <v>92</v>
      </c>
      <c r="B18" s="28">
        <v>287357</v>
      </c>
      <c r="C18" s="28">
        <f>B18/C$8</f>
        <v>408872.17488802</v>
      </c>
      <c r="D18" s="28">
        <v>404102</v>
      </c>
      <c r="E18" s="28">
        <f>D18/E8</f>
        <v>574985.3444203505</v>
      </c>
    </row>
    <row r="19" spans="1:5" ht="12.75">
      <c r="A19" s="6" t="s">
        <v>93</v>
      </c>
      <c r="B19" s="28">
        <v>6910297</v>
      </c>
      <c r="C19" s="28">
        <f>B19/C$8</f>
        <v>9832466.804400658</v>
      </c>
      <c r="D19" s="28">
        <v>5149855</v>
      </c>
      <c r="E19" s="28">
        <f>D18:D19/E8</f>
        <v>7327583.508346566</v>
      </c>
    </row>
    <row r="20" spans="1:5" ht="12.75">
      <c r="A20" s="6" t="s">
        <v>94</v>
      </c>
      <c r="B20" s="55">
        <v>3153</v>
      </c>
      <c r="C20" s="55">
        <f>B20/C$8</f>
        <v>4486.314818925333</v>
      </c>
      <c r="D20" s="55">
        <v>501038</v>
      </c>
      <c r="E20" s="55">
        <f>D20/E8</f>
        <v>712912.8462558552</v>
      </c>
    </row>
    <row r="21" spans="1:5" ht="12.75">
      <c r="A21" s="47" t="s">
        <v>95</v>
      </c>
      <c r="B21" s="56">
        <f>SUM(B16:B20)</f>
        <v>37394195</v>
      </c>
      <c r="C21" s="56">
        <f>SUM(C16:C20)</f>
        <v>53207145.94680737</v>
      </c>
      <c r="D21" s="56">
        <f>SUM(D16:D20)</f>
        <v>40554632</v>
      </c>
      <c r="E21" s="56">
        <f>SUM(E16:E20)</f>
        <v>57704042.66338837</v>
      </c>
    </row>
    <row r="22" spans="1:5" ht="12.75">
      <c r="A22" s="6"/>
      <c r="B22" s="58"/>
      <c r="C22" s="58"/>
      <c r="D22" s="58"/>
      <c r="E22" s="58"/>
    </row>
    <row r="23" spans="1:5" ht="12.75">
      <c r="A23" s="47" t="s">
        <v>96</v>
      </c>
      <c r="B23" s="59">
        <f>B12+B21</f>
        <v>37433121</v>
      </c>
      <c r="C23" s="56">
        <f>C12+C21</f>
        <v>53262532.65490806</v>
      </c>
      <c r="D23" s="59">
        <f>D12+D21</f>
        <v>40605737</v>
      </c>
      <c r="E23" s="56">
        <f>E12+E21</f>
        <v>57776758.527270764</v>
      </c>
    </row>
    <row r="24" spans="1:5" ht="12.75">
      <c r="A24" s="6"/>
      <c r="B24" s="60"/>
      <c r="C24" s="60"/>
      <c r="D24" s="60"/>
      <c r="E24" s="60"/>
    </row>
    <row r="25" spans="1:5" ht="12.75">
      <c r="A25" s="47" t="s">
        <v>97</v>
      </c>
      <c r="B25" s="60"/>
      <c r="C25" s="60"/>
      <c r="D25" s="60"/>
      <c r="E25" s="60"/>
    </row>
    <row r="26" spans="1:5" ht="12.75">
      <c r="A26" s="47" t="s">
        <v>98</v>
      </c>
      <c r="B26" s="60"/>
      <c r="C26" s="60"/>
      <c r="D26" s="60"/>
      <c r="E26" s="60"/>
    </row>
    <row r="27" spans="1:5" ht="12.75">
      <c r="A27" s="6" t="s">
        <v>99</v>
      </c>
      <c r="B27" s="28">
        <v>5913663</v>
      </c>
      <c r="C27" s="28">
        <f>B27/C$8</f>
        <v>8414384.380282411</v>
      </c>
      <c r="D27" s="28">
        <v>7725633</v>
      </c>
      <c r="E27" s="28">
        <f>D27/E8</f>
        <v>10992585.414994793</v>
      </c>
    </row>
    <row r="28" spans="1:5" ht="12.75">
      <c r="A28" s="6" t="s">
        <v>100</v>
      </c>
      <c r="B28" s="28">
        <v>1947958</v>
      </c>
      <c r="C28" s="28">
        <f>B28/C$8</f>
        <v>2771694.526496719</v>
      </c>
      <c r="D28" s="28">
        <v>2732100</v>
      </c>
      <c r="E28" s="28">
        <f>D28/E8</f>
        <v>3887428.0738299727</v>
      </c>
    </row>
    <row r="29" spans="1:5" ht="12.75">
      <c r="A29" s="6" t="s">
        <v>101</v>
      </c>
      <c r="B29" s="28">
        <v>5565269</v>
      </c>
      <c r="C29" s="28">
        <f>B29/C$8</f>
        <v>7918664.3786887955</v>
      </c>
      <c r="D29" s="28">
        <v>7175166</v>
      </c>
      <c r="E29" s="28">
        <f>D29/E8</f>
        <v>10209341.438011168</v>
      </c>
    </row>
    <row r="30" spans="1:5" ht="12.75">
      <c r="A30" s="6" t="s">
        <v>102</v>
      </c>
      <c r="B30" s="55">
        <v>29436</v>
      </c>
      <c r="C30" s="55">
        <f>B30/C$8</f>
        <v>41883.654617788176</v>
      </c>
      <c r="D30" s="55">
        <v>16559</v>
      </c>
      <c r="E30" s="55">
        <f>D30/E8</f>
        <v>23561.33431226914</v>
      </c>
    </row>
    <row r="31" spans="1:5" ht="12.75">
      <c r="A31" s="47" t="s">
        <v>103</v>
      </c>
      <c r="B31" s="56">
        <f>SUM(B27:B30)</f>
        <v>13456326</v>
      </c>
      <c r="C31" s="56">
        <f>SUM(C27:C30)</f>
        <v>19146626.940085713</v>
      </c>
      <c r="D31" s="56">
        <f>SUM(D27:D30)</f>
        <v>17649458</v>
      </c>
      <c r="E31" s="56">
        <f>SUM(E27:E30)</f>
        <v>25112916.2611482</v>
      </c>
    </row>
    <row r="32" spans="1:5" ht="12.75">
      <c r="A32" s="6"/>
      <c r="B32" s="60"/>
      <c r="C32" s="60"/>
      <c r="D32" s="60"/>
      <c r="E32" s="60"/>
    </row>
    <row r="33" spans="1:5" ht="12.75">
      <c r="A33" s="47" t="s">
        <v>104</v>
      </c>
      <c r="B33" s="60"/>
      <c r="C33" s="60"/>
      <c r="D33" s="60"/>
      <c r="E33" s="60"/>
    </row>
    <row r="34" spans="1:5" ht="12.75">
      <c r="A34" s="6" t="s">
        <v>105</v>
      </c>
      <c r="B34" s="28">
        <v>6869698</v>
      </c>
      <c r="C34" s="28">
        <f>B34/C$8</f>
        <v>9774699.631760776</v>
      </c>
      <c r="D34" s="28">
        <v>5620654</v>
      </c>
      <c r="E34" s="28">
        <f>D34/E8</f>
        <v>7997470.133920695</v>
      </c>
    </row>
    <row r="35" spans="1:5" ht="12.75">
      <c r="A35" s="6" t="s">
        <v>106</v>
      </c>
      <c r="B35" s="70">
        <v>490322</v>
      </c>
      <c r="C35" s="28">
        <f>B35/C$8</f>
        <v>697665.3519331136</v>
      </c>
      <c r="D35" s="28">
        <v>358356</v>
      </c>
      <c r="E35" s="28">
        <f>D35/E8</f>
        <v>509894.65057114075</v>
      </c>
    </row>
    <row r="36" spans="1:5" ht="12.75">
      <c r="A36" s="6" t="s">
        <v>107</v>
      </c>
      <c r="B36" s="55">
        <v>242559</v>
      </c>
      <c r="C36" s="55">
        <f>B36/C$8</f>
        <v>345130.3635152902</v>
      </c>
      <c r="D36" s="55">
        <v>156959</v>
      </c>
      <c r="E36" s="55">
        <f>D36/E8</f>
        <v>223332.5365251194</v>
      </c>
    </row>
    <row r="37" spans="1:5" ht="12.75">
      <c r="A37" s="47" t="s">
        <v>108</v>
      </c>
      <c r="B37" s="56">
        <f>SUM(B34:B36)</f>
        <v>7602579</v>
      </c>
      <c r="C37" s="56">
        <f>SUM(C34:C36)</f>
        <v>10817495.34720918</v>
      </c>
      <c r="D37" s="56">
        <f>SUM(D34:D36)</f>
        <v>6135969</v>
      </c>
      <c r="E37" s="56">
        <f>SUM(E34:E36)</f>
        <v>8730697.321016954</v>
      </c>
    </row>
    <row r="38" spans="1:5" ht="12.75">
      <c r="A38" s="6" t="s">
        <v>110</v>
      </c>
      <c r="B38" s="28">
        <v>526156</v>
      </c>
      <c r="C38" s="28">
        <f>B38/C8</f>
        <v>748652.5403953308</v>
      </c>
      <c r="D38" s="28">
        <v>396909</v>
      </c>
      <c r="E38" s="28">
        <f>D38/E8</f>
        <v>564750.6274864685</v>
      </c>
    </row>
    <row r="39" spans="1:5" ht="12.75">
      <c r="A39" s="6"/>
      <c r="C39" s="28"/>
      <c r="D39" s="28"/>
      <c r="E39" s="28"/>
    </row>
    <row r="40" spans="1:5" ht="12.75">
      <c r="A40" s="47" t="s">
        <v>111</v>
      </c>
      <c r="B40" s="61">
        <f>B31+B37+B38</f>
        <v>21585061</v>
      </c>
      <c r="C40" s="61">
        <f>C31+C37+C38</f>
        <v>30712774.827690225</v>
      </c>
      <c r="D40" s="61">
        <f>D31+D37+D38</f>
        <v>24182336</v>
      </c>
      <c r="E40" s="61">
        <f>E31+E37+E38</f>
        <v>34408364.20965162</v>
      </c>
    </row>
    <row r="41" spans="1:5" ht="12.75">
      <c r="A41" s="6"/>
      <c r="B41" s="56"/>
      <c r="C41" s="56"/>
      <c r="D41" s="56"/>
      <c r="E41" s="56"/>
    </row>
    <row r="42" spans="1:5" ht="13.5" thickBot="1">
      <c r="A42" s="14" t="s">
        <v>112</v>
      </c>
      <c r="B42" s="62">
        <f>B23+B40</f>
        <v>59018182</v>
      </c>
      <c r="C42" s="62">
        <f>C23+C40</f>
        <v>83975307.48259829</v>
      </c>
      <c r="D42" s="62">
        <f>D23+D40</f>
        <v>64788073</v>
      </c>
      <c r="E42" s="62">
        <f>E23+E40</f>
        <v>92185122.73692238</v>
      </c>
    </row>
    <row r="43" spans="1:3" ht="13.5" thickTop="1">
      <c r="A43" s="6"/>
      <c r="B43" s="7"/>
      <c r="C43" s="63"/>
    </row>
    <row r="44" spans="1:3" ht="12.75">
      <c r="A44" s="6"/>
      <c r="B44" s="7"/>
      <c r="C44" s="63"/>
    </row>
    <row r="45" spans="1:3" ht="12.75">
      <c r="A45" s="6"/>
      <c r="B45" s="7"/>
      <c r="C45" s="63"/>
    </row>
    <row r="46" spans="1:3" ht="12.75">
      <c r="A46" s="6"/>
      <c r="B46" s="7"/>
      <c r="C46" s="63"/>
    </row>
    <row r="47" spans="1:3" ht="12.75">
      <c r="A47" s="6"/>
      <c r="B47" s="7"/>
      <c r="C47" s="63"/>
    </row>
    <row r="48" spans="1:3" ht="12.75">
      <c r="A48" s="6"/>
      <c r="B48" s="7"/>
      <c r="C48" s="63"/>
    </row>
    <row r="49" spans="1:3" ht="12.75">
      <c r="A49" s="6"/>
      <c r="B49" s="7"/>
      <c r="C49" s="63"/>
    </row>
    <row r="50" spans="1:3" ht="12.75">
      <c r="A50" s="6"/>
      <c r="B50" s="7"/>
      <c r="C50" s="63"/>
    </row>
    <row r="51" spans="1:3" ht="12.75">
      <c r="A51" s="6"/>
      <c r="B51" s="7"/>
      <c r="C51" s="63"/>
    </row>
    <row r="52" spans="1:3" ht="12.75">
      <c r="A52" s="2"/>
      <c r="B52" s="2"/>
      <c r="C52" s="2"/>
    </row>
    <row r="53" spans="1:5" ht="12.75">
      <c r="A53" s="161" t="s">
        <v>244</v>
      </c>
      <c r="B53" s="161"/>
      <c r="C53" s="161"/>
      <c r="D53" s="161"/>
      <c r="E53" s="161"/>
    </row>
    <row r="54" spans="1:5" ht="12.75">
      <c r="A54" s="169">
        <v>6</v>
      </c>
      <c r="B54" s="169"/>
      <c r="C54" s="169"/>
      <c r="D54" s="169"/>
      <c r="E54" s="169"/>
    </row>
    <row r="56" spans="1:3" ht="12.75">
      <c r="A56" s="47" t="s">
        <v>80</v>
      </c>
      <c r="B56" s="13"/>
      <c r="C56" s="63"/>
    </row>
    <row r="57" spans="1:3" ht="12.75">
      <c r="A57" s="47"/>
      <c r="B57" s="13"/>
      <c r="C57" s="63"/>
    </row>
    <row r="58" spans="1:3" ht="12.75">
      <c r="A58" s="47" t="s">
        <v>52</v>
      </c>
      <c r="B58" s="13"/>
      <c r="C58" s="63"/>
    </row>
    <row r="59" spans="1:5" ht="13.5" thickBot="1">
      <c r="A59" s="48" t="s">
        <v>243</v>
      </c>
      <c r="B59" s="49"/>
      <c r="C59" s="64"/>
      <c r="D59" s="115"/>
      <c r="E59" s="115"/>
    </row>
    <row r="60" spans="1:5" ht="12.75">
      <c r="A60" s="14"/>
      <c r="B60" s="65">
        <v>2009</v>
      </c>
      <c r="C60" s="51" t="s">
        <v>81</v>
      </c>
      <c r="D60" s="65">
        <v>2008</v>
      </c>
      <c r="E60" s="51" t="s">
        <v>81</v>
      </c>
    </row>
    <row r="61" spans="1:5" ht="12.75">
      <c r="A61" s="14"/>
      <c r="B61" s="13" t="s">
        <v>14</v>
      </c>
      <c r="C61" s="52" t="s">
        <v>82</v>
      </c>
      <c r="D61" s="13" t="s">
        <v>14</v>
      </c>
      <c r="E61" s="52" t="s">
        <v>82</v>
      </c>
    </row>
    <row r="62" spans="1:5" ht="12.75">
      <c r="A62" s="6"/>
      <c r="B62" s="7"/>
      <c r="C62" s="14" t="s">
        <v>245</v>
      </c>
      <c r="D62" s="7"/>
      <c r="E62" s="14" t="s">
        <v>246</v>
      </c>
    </row>
    <row r="63" spans="1:5" ht="12.75">
      <c r="A63" s="66" t="s">
        <v>113</v>
      </c>
      <c r="B63" s="7"/>
      <c r="C63" s="53">
        <v>0.702804</v>
      </c>
      <c r="D63" s="7"/>
      <c r="E63" s="53">
        <v>0.702804</v>
      </c>
    </row>
    <row r="64" spans="1:5" ht="15">
      <c r="A64" s="67"/>
      <c r="B64" s="68"/>
      <c r="C64" s="69"/>
      <c r="D64" s="68"/>
      <c r="E64" s="69"/>
    </row>
    <row r="65" spans="1:5" ht="12.75">
      <c r="A65" s="128" t="s">
        <v>114</v>
      </c>
      <c r="B65" s="129"/>
      <c r="C65" s="130"/>
      <c r="D65" s="129"/>
      <c r="E65" s="130"/>
    </row>
    <row r="66" spans="1:5" ht="12.75">
      <c r="A66" s="131" t="s">
        <v>115</v>
      </c>
      <c r="B66" s="129">
        <v>23903205</v>
      </c>
      <c r="C66" s="130">
        <f>B66/C$63</f>
        <v>34011196.57827787</v>
      </c>
      <c r="D66" s="129">
        <v>23903205</v>
      </c>
      <c r="E66" s="130">
        <f>D66/E$63</f>
        <v>34011196.57827787</v>
      </c>
    </row>
    <row r="67" spans="1:5" ht="12.75">
      <c r="A67" s="131" t="s">
        <v>116</v>
      </c>
      <c r="B67" s="129"/>
      <c r="C67" s="130"/>
      <c r="D67" s="129"/>
      <c r="E67" s="130"/>
    </row>
    <row r="68" spans="1:5" ht="12.75">
      <c r="A68" s="131" t="s">
        <v>117</v>
      </c>
      <c r="B68" s="129"/>
      <c r="C68" s="130"/>
      <c r="D68" s="129"/>
      <c r="E68" s="130"/>
    </row>
    <row r="69" spans="1:5" ht="12.75">
      <c r="A69" s="132" t="s">
        <v>118</v>
      </c>
      <c r="B69" s="129">
        <v>4602725</v>
      </c>
      <c r="C69" s="130">
        <f>B69/C$63</f>
        <v>6549087.654595022</v>
      </c>
      <c r="D69" s="129">
        <v>4097131</v>
      </c>
      <c r="E69" s="130">
        <f>D69/E$63</f>
        <v>5829692.204369924</v>
      </c>
    </row>
    <row r="70" spans="1:5" ht="12.75">
      <c r="A70" s="132" t="s">
        <v>119</v>
      </c>
      <c r="B70" s="133">
        <v>31387</v>
      </c>
      <c r="C70" s="134">
        <f>B70/C$63</f>
        <v>44659.677520332836</v>
      </c>
      <c r="D70" s="133">
        <v>505594</v>
      </c>
      <c r="E70" s="134">
        <f>D70/E$63</f>
        <v>719395.4502250983</v>
      </c>
    </row>
    <row r="71" spans="1:5" ht="12.75">
      <c r="A71" s="128" t="s">
        <v>120</v>
      </c>
      <c r="B71" s="135">
        <f>SUM(B66:B70)</f>
        <v>28537317</v>
      </c>
      <c r="C71" s="136">
        <f>B71/C$63</f>
        <v>40604943.91039322</v>
      </c>
      <c r="D71" s="135">
        <f>SUM(D66:D70)</f>
        <v>28505930</v>
      </c>
      <c r="E71" s="136">
        <f>D71/E$63</f>
        <v>40560284.232872896</v>
      </c>
    </row>
    <row r="72" spans="1:5" ht="15">
      <c r="A72" s="137"/>
      <c r="B72" s="129"/>
      <c r="C72" s="130"/>
      <c r="D72" s="129"/>
      <c r="E72" s="130"/>
    </row>
    <row r="73" spans="1:5" ht="12.75">
      <c r="A73" s="128" t="s">
        <v>121</v>
      </c>
      <c r="B73" s="129"/>
      <c r="C73" s="130"/>
      <c r="D73" s="129"/>
      <c r="E73" s="130"/>
    </row>
    <row r="74" spans="1:5" ht="12.75">
      <c r="A74" s="128" t="s">
        <v>122</v>
      </c>
      <c r="B74" s="129"/>
      <c r="C74" s="130"/>
      <c r="D74" s="129"/>
      <c r="E74" s="130"/>
    </row>
    <row r="75" spans="1:5" ht="12.75">
      <c r="A75" s="138" t="s">
        <v>123</v>
      </c>
      <c r="B75" s="129">
        <v>22590396</v>
      </c>
      <c r="C75" s="130">
        <f>B75/C$63</f>
        <v>32143237.659432787</v>
      </c>
      <c r="D75" s="129">
        <v>25108818</v>
      </c>
      <c r="E75" s="130">
        <f>D75/E$63</f>
        <v>35726629.330510356</v>
      </c>
    </row>
    <row r="76" spans="1:5" ht="12.75">
      <c r="A76" s="138" t="s">
        <v>124</v>
      </c>
      <c r="B76" s="139" t="s">
        <v>16</v>
      </c>
      <c r="C76" s="140" t="s">
        <v>16</v>
      </c>
      <c r="D76" s="129"/>
      <c r="E76" s="130"/>
    </row>
    <row r="77" spans="1:5" ht="12.75">
      <c r="A77" s="138" t="s">
        <v>125</v>
      </c>
      <c r="B77" s="159" t="s">
        <v>16</v>
      </c>
      <c r="C77" s="160" t="s">
        <v>16</v>
      </c>
      <c r="D77" s="133">
        <v>160361</v>
      </c>
      <c r="E77" s="134">
        <f>D77/E$63</f>
        <v>228173.1464248923</v>
      </c>
    </row>
    <row r="78" spans="1:5" ht="12.75">
      <c r="A78" s="128" t="s">
        <v>126</v>
      </c>
      <c r="B78" s="135">
        <f>SUM(B75:B77)</f>
        <v>22590396</v>
      </c>
      <c r="C78" s="136">
        <f>B78/C$63</f>
        <v>32143237.659432787</v>
      </c>
      <c r="D78" s="135">
        <f>SUM(D75:D77)</f>
        <v>25269179</v>
      </c>
      <c r="E78" s="136">
        <f>D78/E$63</f>
        <v>35954802.476935245</v>
      </c>
    </row>
    <row r="79" spans="1:5" ht="15">
      <c r="A79" s="137"/>
      <c r="B79" s="129"/>
      <c r="C79" s="130"/>
      <c r="D79" s="129"/>
      <c r="E79" s="130"/>
    </row>
    <row r="80" spans="1:5" ht="12.75">
      <c r="A80" s="128" t="s">
        <v>127</v>
      </c>
      <c r="B80" s="129"/>
      <c r="C80" s="130"/>
      <c r="D80" s="129"/>
      <c r="E80" s="130"/>
    </row>
    <row r="81" spans="1:5" ht="12.75">
      <c r="A81" s="131" t="s">
        <v>123</v>
      </c>
      <c r="B81" s="129">
        <v>5191936</v>
      </c>
      <c r="C81" s="130">
        <f>B81/C$63</f>
        <v>7387459.377009806</v>
      </c>
      <c r="D81" s="129">
        <v>6568135</v>
      </c>
      <c r="E81" s="130">
        <f>D81/E$63</f>
        <v>9345614.139930906</v>
      </c>
    </row>
    <row r="82" spans="1:5" ht="12.75">
      <c r="A82" s="131" t="s">
        <v>124</v>
      </c>
      <c r="B82" s="129">
        <v>16107</v>
      </c>
      <c r="C82" s="130">
        <f aca="true" t="shared" si="0" ref="C82:E88">B82/C$63</f>
        <v>22918.196253863098</v>
      </c>
      <c r="D82" s="129">
        <v>4141</v>
      </c>
      <c r="E82" s="130">
        <f t="shared" si="0"/>
        <v>5892.112167830576</v>
      </c>
    </row>
    <row r="83" spans="1:5" ht="12.75">
      <c r="A83" s="131" t="s">
        <v>128</v>
      </c>
      <c r="B83" s="141">
        <v>5919</v>
      </c>
      <c r="C83" s="130">
        <f t="shared" si="0"/>
        <v>8421.97824713576</v>
      </c>
      <c r="D83" s="141">
        <v>293825</v>
      </c>
      <c r="E83" s="130">
        <f t="shared" si="0"/>
        <v>418075.30975919316</v>
      </c>
    </row>
    <row r="84" spans="1:5" ht="12.75">
      <c r="A84" s="131" t="s">
        <v>129</v>
      </c>
      <c r="B84" s="129">
        <v>2111402</v>
      </c>
      <c r="C84" s="130">
        <f t="shared" si="0"/>
        <v>3004254.386713792</v>
      </c>
      <c r="D84" s="129">
        <v>3363581</v>
      </c>
      <c r="E84" s="130">
        <f t="shared" si="0"/>
        <v>4785944.587680207</v>
      </c>
    </row>
    <row r="85" spans="1:5" ht="12.75">
      <c r="A85" s="131" t="s">
        <v>130</v>
      </c>
      <c r="B85" s="141">
        <v>324785</v>
      </c>
      <c r="C85" s="130">
        <f t="shared" si="0"/>
        <v>462127.4210163858</v>
      </c>
      <c r="D85" s="141">
        <v>272199</v>
      </c>
      <c r="E85" s="130">
        <f t="shared" si="0"/>
        <v>387304.28398244746</v>
      </c>
    </row>
    <row r="86" spans="1:5" ht="12.75">
      <c r="A86" s="131" t="s">
        <v>131</v>
      </c>
      <c r="B86" s="129">
        <v>180701</v>
      </c>
      <c r="C86" s="130">
        <f t="shared" si="0"/>
        <v>257114.3590531642</v>
      </c>
      <c r="D86" s="129">
        <v>381421</v>
      </c>
      <c r="E86" s="130">
        <f t="shared" si="0"/>
        <v>542713.1888833871</v>
      </c>
    </row>
    <row r="87" spans="1:5" ht="12.75">
      <c r="A87" s="131" t="s">
        <v>132</v>
      </c>
      <c r="B87" s="142">
        <v>56219</v>
      </c>
      <c r="C87" s="130">
        <f t="shared" si="0"/>
        <v>79992.43032196743</v>
      </c>
      <c r="D87" s="142">
        <v>123862</v>
      </c>
      <c r="E87" s="130">
        <f t="shared" si="0"/>
        <v>176239.7482086044</v>
      </c>
    </row>
    <row r="88" spans="1:5" ht="12.75">
      <c r="A88" s="131" t="s">
        <v>133</v>
      </c>
      <c r="B88" s="143">
        <v>3400</v>
      </c>
      <c r="C88" s="130">
        <f t="shared" si="0"/>
        <v>4837.764156151644</v>
      </c>
      <c r="D88" s="143">
        <v>5800</v>
      </c>
      <c r="E88" s="130">
        <f t="shared" si="0"/>
        <v>8252.656501670452</v>
      </c>
    </row>
    <row r="89" spans="1:5" ht="12.75">
      <c r="A89" s="131" t="s">
        <v>109</v>
      </c>
      <c r="B89" s="144" t="s">
        <v>16</v>
      </c>
      <c r="C89" s="130"/>
      <c r="D89" s="144" t="s">
        <v>16</v>
      </c>
      <c r="E89" s="130"/>
    </row>
    <row r="90" spans="1:5" ht="12.75">
      <c r="A90" s="131" t="s">
        <v>134</v>
      </c>
      <c r="B90" s="144" t="s">
        <v>16</v>
      </c>
      <c r="C90" s="130"/>
      <c r="D90" s="144" t="s">
        <v>16</v>
      </c>
      <c r="E90" s="130"/>
    </row>
    <row r="91" spans="1:5" ht="12.75">
      <c r="A91" s="128" t="s">
        <v>135</v>
      </c>
      <c r="B91" s="135">
        <f>SUM(B81:B90)</f>
        <v>7890469</v>
      </c>
      <c r="C91" s="136">
        <f>B91/C$63</f>
        <v>11227125.912772266</v>
      </c>
      <c r="D91" s="135">
        <f>SUM(D81:D90)</f>
        <v>11012964</v>
      </c>
      <c r="E91" s="136">
        <f>D91/E$63</f>
        <v>15670036.027114246</v>
      </c>
    </row>
    <row r="92" spans="1:5" ht="12.75">
      <c r="A92" s="128" t="s">
        <v>136</v>
      </c>
      <c r="B92" s="145">
        <f>B78+B91</f>
        <v>30480865</v>
      </c>
      <c r="C92" s="146">
        <f>B92/C$63</f>
        <v>43370363.57220505</v>
      </c>
      <c r="D92" s="145">
        <f>D78+D91</f>
        <v>36282143</v>
      </c>
      <c r="E92" s="146">
        <f>D92/E$63</f>
        <v>51624838.504049495</v>
      </c>
    </row>
    <row r="93" spans="1:5" ht="12.75">
      <c r="A93" s="128" t="s">
        <v>137</v>
      </c>
      <c r="B93" s="130"/>
      <c r="C93" s="130"/>
      <c r="D93" s="130"/>
      <c r="E93" s="130"/>
    </row>
    <row r="94" spans="1:5" ht="13.5" thickBot="1">
      <c r="A94" s="128"/>
      <c r="B94" s="147">
        <f>B71+B92</f>
        <v>59018182</v>
      </c>
      <c r="C94" s="148">
        <f>B94/C$63</f>
        <v>83975307.48259827</v>
      </c>
      <c r="D94" s="147">
        <f>D71+D92</f>
        <v>64788073</v>
      </c>
      <c r="E94" s="148">
        <f>D94/E$63</f>
        <v>92185122.73692238</v>
      </c>
    </row>
    <row r="95" spans="1:5" ht="13.5" thickTop="1">
      <c r="A95" s="149"/>
      <c r="B95" s="149"/>
      <c r="C95" s="149"/>
      <c r="D95" s="150"/>
      <c r="E95" s="150"/>
    </row>
    <row r="96" spans="1:3" ht="12.75">
      <c r="A96" s="2"/>
      <c r="B96" s="2"/>
      <c r="C96" s="2"/>
    </row>
    <row r="97" spans="1:3" ht="12.75">
      <c r="A97" s="2"/>
      <c r="B97" s="2"/>
      <c r="C97" s="2"/>
    </row>
    <row r="98" spans="1:3" ht="12.75">
      <c r="A98" s="72"/>
      <c r="B98" s="71"/>
      <c r="C98" s="71"/>
    </row>
    <row r="99" spans="1:3" ht="12.75">
      <c r="A99" s="6"/>
      <c r="B99" s="63"/>
      <c r="C99" s="73"/>
    </row>
    <row r="100" spans="1:3" ht="12.75">
      <c r="A100" s="2"/>
      <c r="B100" s="2"/>
      <c r="C100" s="2"/>
    </row>
    <row r="101" spans="1:3" ht="12.75">
      <c r="A101" s="2"/>
      <c r="B101" s="2"/>
      <c r="C101" s="2"/>
    </row>
    <row r="102" spans="1:3" ht="12.75">
      <c r="A102" s="2"/>
      <c r="B102" s="2"/>
      <c r="C102" s="2"/>
    </row>
    <row r="103" spans="1:3" ht="12.75">
      <c r="A103" s="2"/>
      <c r="B103" s="2"/>
      <c r="C103" s="2"/>
    </row>
    <row r="104" spans="1:3" ht="12.75">
      <c r="A104" s="2"/>
      <c r="B104" s="2"/>
      <c r="C104" s="2"/>
    </row>
    <row r="105" spans="1:3" ht="12.75">
      <c r="A105" s="2"/>
      <c r="B105" s="2"/>
      <c r="C105" s="2"/>
    </row>
    <row r="108" spans="1:5" ht="12.75">
      <c r="A108" s="161" t="s">
        <v>247</v>
      </c>
      <c r="B108" s="161"/>
      <c r="C108" s="161"/>
      <c r="D108" s="161"/>
      <c r="E108" s="161"/>
    </row>
    <row r="109" spans="1:5" ht="12.75">
      <c r="A109" s="161">
        <v>7</v>
      </c>
      <c r="B109" s="161"/>
      <c r="C109" s="161"/>
      <c r="D109" s="161"/>
      <c r="E109" s="161"/>
    </row>
  </sheetData>
  <mergeCells count="4">
    <mergeCell ref="A108:E108"/>
    <mergeCell ref="A109:E109"/>
    <mergeCell ref="A53:E53"/>
    <mergeCell ref="A54:E5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5"/>
  <sheetViews>
    <sheetView workbookViewId="0" topLeftCell="A19">
      <selection activeCell="O28" sqref="O28"/>
    </sheetView>
  </sheetViews>
  <sheetFormatPr defaultColWidth="9.140625" defaultRowHeight="12.75"/>
  <cols>
    <col min="1" max="1" width="22.7109375" style="0" customWidth="1"/>
    <col min="2" max="3" width="11.57421875" style="0" bestFit="1" customWidth="1"/>
    <col min="4" max="4" width="17.8515625" style="0" bestFit="1" customWidth="1"/>
    <col min="5" max="5" width="11.57421875" style="0" bestFit="1" customWidth="1"/>
  </cols>
  <sheetData>
    <row r="1" spans="1:5" ht="12.75">
      <c r="A1" s="47" t="s">
        <v>138</v>
      </c>
      <c r="B1" s="151"/>
      <c r="C1" s="47"/>
      <c r="D1" s="6"/>
      <c r="E1" s="6"/>
    </row>
    <row r="2" spans="1:5" ht="12.75">
      <c r="A2" s="6"/>
      <c r="B2" s="6"/>
      <c r="C2" s="6"/>
      <c r="D2" s="6"/>
      <c r="E2" s="6"/>
    </row>
    <row r="3" spans="1:5" ht="12.75">
      <c r="A3" s="47" t="s">
        <v>53</v>
      </c>
      <c r="B3" s="47"/>
      <c r="C3" s="47"/>
      <c r="D3" s="47"/>
      <c r="E3" s="6"/>
    </row>
    <row r="4" spans="1:5" ht="13.5" thickBot="1">
      <c r="A4" s="48" t="s">
        <v>248</v>
      </c>
      <c r="B4" s="48"/>
      <c r="C4" s="48"/>
      <c r="D4" s="48"/>
      <c r="E4" s="74"/>
    </row>
    <row r="5" spans="1:5" ht="12.75">
      <c r="A5" s="6"/>
      <c r="B5" s="6"/>
      <c r="C5" s="6"/>
      <c r="D5" s="6"/>
      <c r="E5" s="6"/>
    </row>
    <row r="6" spans="1:5" ht="12.75">
      <c r="A6" s="6"/>
      <c r="B6" s="170">
        <v>40178</v>
      </c>
      <c r="C6" s="170"/>
      <c r="D6" s="170">
        <v>39813</v>
      </c>
      <c r="E6" s="170"/>
    </row>
    <row r="7" spans="1:5" ht="12.75">
      <c r="A7" s="6"/>
      <c r="B7" s="75" t="s">
        <v>14</v>
      </c>
      <c r="C7" s="13" t="s">
        <v>15</v>
      </c>
      <c r="D7" s="75" t="s">
        <v>14</v>
      </c>
      <c r="E7" s="13" t="s">
        <v>15</v>
      </c>
    </row>
    <row r="8" spans="1:5" ht="12.75">
      <c r="A8" s="6"/>
      <c r="B8" s="6"/>
      <c r="C8" s="76">
        <v>0.702804</v>
      </c>
      <c r="D8" s="6"/>
      <c r="E8" s="76">
        <v>0.702804</v>
      </c>
    </row>
    <row r="9" spans="1:5" ht="12.75">
      <c r="A9" s="77"/>
      <c r="B9" s="77"/>
      <c r="C9" s="77"/>
      <c r="D9" s="77"/>
      <c r="E9" s="77"/>
    </row>
    <row r="10" spans="1:5" ht="12.75">
      <c r="A10" s="77" t="s">
        <v>139</v>
      </c>
      <c r="B10" s="78">
        <v>30284546</v>
      </c>
      <c r="C10" s="78">
        <f>B10/C8</f>
        <v>43091026.80121343</v>
      </c>
      <c r="D10" s="78">
        <v>37813391</v>
      </c>
      <c r="E10" s="78">
        <f aca="true" t="shared" si="0" ref="E10:E17">D10/E$8</f>
        <v>53803608.1183374</v>
      </c>
    </row>
    <row r="11" spans="1:5" ht="12.75">
      <c r="A11" s="77" t="s">
        <v>140</v>
      </c>
      <c r="B11" s="80">
        <v>-2403429</v>
      </c>
      <c r="C11" s="91">
        <f>B11/C8</f>
        <v>-3419771.3729574676</v>
      </c>
      <c r="D11" s="79">
        <v>3285182</v>
      </c>
      <c r="E11" s="78">
        <f t="shared" si="0"/>
        <v>4674392.860598403</v>
      </c>
    </row>
    <row r="12" spans="1:5" ht="22.5">
      <c r="A12" s="77" t="s">
        <v>249</v>
      </c>
      <c r="B12" s="78">
        <v>45239</v>
      </c>
      <c r="C12" s="78">
        <f>B12/C8</f>
        <v>64369.29784121889</v>
      </c>
      <c r="D12" s="78">
        <v>58551</v>
      </c>
      <c r="E12" s="78">
        <f t="shared" si="0"/>
        <v>83310.56738436321</v>
      </c>
    </row>
    <row r="13" spans="1:5" ht="12.75" customHeight="1">
      <c r="A13" s="77" t="s">
        <v>141</v>
      </c>
      <c r="B13" s="78">
        <v>4961799</v>
      </c>
      <c r="C13" s="78">
        <f>B13/C8</f>
        <v>7060003.927126197</v>
      </c>
      <c r="D13" s="78">
        <v>360857</v>
      </c>
      <c r="E13" s="78">
        <f t="shared" si="0"/>
        <v>513453.2529695335</v>
      </c>
    </row>
    <row r="14" spans="1:5" ht="12.75">
      <c r="A14" s="77" t="s">
        <v>142</v>
      </c>
      <c r="B14" s="81">
        <v>-15351360</v>
      </c>
      <c r="C14" s="81">
        <f>B14/C$8</f>
        <v>-21843017.3988765</v>
      </c>
      <c r="D14" s="81">
        <v>-20371498</v>
      </c>
      <c r="E14" s="81">
        <f t="shared" si="0"/>
        <v>-28986030.244563207</v>
      </c>
    </row>
    <row r="15" spans="1:5" ht="12.75">
      <c r="A15" s="77" t="s">
        <v>143</v>
      </c>
      <c r="B15" s="81">
        <v>-5983146</v>
      </c>
      <c r="C15" s="81">
        <f>B15/C$8</f>
        <v>-8513249.782300614</v>
      </c>
      <c r="D15" s="81">
        <v>-7210109</v>
      </c>
      <c r="E15" s="81">
        <f t="shared" si="0"/>
        <v>-10259060.847690111</v>
      </c>
    </row>
    <row r="16" spans="1:5" ht="12.75">
      <c r="A16" s="77" t="s">
        <v>144</v>
      </c>
      <c r="B16" s="81">
        <v>-5077652</v>
      </c>
      <c r="C16" s="81">
        <f>B16/C$8</f>
        <v>-7224847.895003444</v>
      </c>
      <c r="D16" s="81">
        <v>5980314</v>
      </c>
      <c r="E16" s="81">
        <f t="shared" si="0"/>
        <v>8509220.2093329</v>
      </c>
    </row>
    <row r="17" spans="1:5" ht="12.75">
      <c r="A17" s="77" t="s">
        <v>145</v>
      </c>
      <c r="B17" s="81">
        <v>-5208802</v>
      </c>
      <c r="C17" s="81">
        <f>B17/C$8</f>
        <v>-7411457.53296794</v>
      </c>
      <c r="D17" s="81">
        <v>-6551741</v>
      </c>
      <c r="E17" s="81">
        <f t="shared" si="0"/>
        <v>-9322287.579467392</v>
      </c>
    </row>
    <row r="18" spans="1:5" ht="12.75">
      <c r="A18" s="77"/>
      <c r="B18" s="82"/>
      <c r="C18" s="78"/>
      <c r="D18" s="82"/>
      <c r="E18" s="78"/>
    </row>
    <row r="19" spans="1:5" ht="12.75">
      <c r="A19" s="83" t="s">
        <v>146</v>
      </c>
      <c r="B19" s="84">
        <f>SUM(B10:B18)</f>
        <v>1267195</v>
      </c>
      <c r="C19" s="85">
        <f>B19/C$8</f>
        <v>1803056.0440748772</v>
      </c>
      <c r="D19" s="84">
        <v>1404319</v>
      </c>
      <c r="E19" s="85">
        <f>D19/E$8</f>
        <v>1998165.9182360943</v>
      </c>
    </row>
    <row r="20" spans="1:5" ht="12.75">
      <c r="A20" s="77"/>
      <c r="B20" s="86"/>
      <c r="C20" s="78"/>
      <c r="D20" s="86"/>
      <c r="E20" s="78"/>
    </row>
    <row r="21" spans="1:5" ht="12.75">
      <c r="A21" s="77" t="s">
        <v>147</v>
      </c>
      <c r="B21" s="87">
        <v>28504</v>
      </c>
      <c r="C21" s="78">
        <f>B21/C8</f>
        <v>40557.53809027837</v>
      </c>
      <c r="D21" s="87">
        <v>73959</v>
      </c>
      <c r="E21" s="78">
        <f>D21/E8</f>
        <v>105234.17624259395</v>
      </c>
    </row>
    <row r="22" spans="1:5" ht="12.75">
      <c r="A22" s="77" t="s">
        <v>148</v>
      </c>
      <c r="B22" s="81">
        <v>-1424673</v>
      </c>
      <c r="C22" s="81">
        <f>B22/C8</f>
        <v>-2027127.051069715</v>
      </c>
      <c r="D22" s="81">
        <v>-1428265</v>
      </c>
      <c r="E22" s="81">
        <f>D22/E8</f>
        <v>-2032238.0066135083</v>
      </c>
    </row>
    <row r="23" spans="1:5" ht="12.75">
      <c r="A23" s="77"/>
      <c r="B23" s="88"/>
      <c r="C23" s="78"/>
      <c r="D23" s="88"/>
      <c r="E23" s="78"/>
    </row>
    <row r="24" spans="1:5" ht="12.75">
      <c r="A24" s="83" t="s">
        <v>149</v>
      </c>
      <c r="B24" s="116">
        <f>SUM(B19:B23)</f>
        <v>-128974</v>
      </c>
      <c r="C24" s="117">
        <f>B24/C$8</f>
        <v>-183513.46890455944</v>
      </c>
      <c r="D24" s="89">
        <f>SUM(D19:D23)</f>
        <v>50013</v>
      </c>
      <c r="E24" s="85">
        <f>D24/E$8</f>
        <v>71162.08786518004</v>
      </c>
    </row>
    <row r="25" spans="1:5" ht="12.75">
      <c r="A25" s="77"/>
      <c r="B25" s="90"/>
      <c r="C25" s="117"/>
      <c r="D25" s="89"/>
      <c r="E25" s="85"/>
    </row>
    <row r="26" spans="1:5" ht="12.75">
      <c r="A26" s="77" t="s">
        <v>150</v>
      </c>
      <c r="B26" s="89">
        <v>160361</v>
      </c>
      <c r="C26" s="89">
        <f>B26/C8</f>
        <v>228173.1464248923</v>
      </c>
      <c r="D26" s="89">
        <v>455581</v>
      </c>
      <c r="E26" s="85">
        <f>D26/E$8</f>
        <v>648233.3623599183</v>
      </c>
    </row>
    <row r="27" spans="1:5" ht="12.75">
      <c r="A27" s="83" t="s">
        <v>151</v>
      </c>
      <c r="B27" s="89">
        <f>SUM(B24:B26)</f>
        <v>31387</v>
      </c>
      <c r="C27" s="89">
        <f>B27/C8</f>
        <v>44659.677520332836</v>
      </c>
      <c r="D27" s="156">
        <f>SUM(D24:D26)</f>
        <v>505594</v>
      </c>
      <c r="E27" s="85">
        <f>D27/E$8</f>
        <v>719395.4502250983</v>
      </c>
    </row>
    <row r="28" spans="1:5" ht="12.75">
      <c r="A28" s="77"/>
      <c r="B28" s="155"/>
      <c r="C28" s="78"/>
      <c r="D28" s="90"/>
      <c r="E28" s="78"/>
    </row>
    <row r="29" spans="1:5" ht="12.75">
      <c r="A29" s="83" t="s">
        <v>152</v>
      </c>
      <c r="B29" s="152">
        <v>0.0013</v>
      </c>
      <c r="C29" s="153">
        <f>B29/C8</f>
        <v>0.0018497333538226874</v>
      </c>
      <c r="D29" s="154">
        <v>0.0212</v>
      </c>
      <c r="E29" s="153">
        <f>D29/E8</f>
        <v>0.030164882385416134</v>
      </c>
    </row>
    <row r="30" spans="1:5" ht="12.75">
      <c r="A30" s="6"/>
      <c r="B30" s="6"/>
      <c r="C30" s="6"/>
      <c r="D30" s="6"/>
      <c r="E30" s="6"/>
    </row>
    <row r="52" spans="1:7" ht="12.75">
      <c r="A52" s="7"/>
      <c r="B52" s="7"/>
      <c r="C52" s="7"/>
      <c r="D52" s="7"/>
      <c r="E52" s="7"/>
      <c r="F52" s="7"/>
      <c r="G52" s="7"/>
    </row>
    <row r="53" spans="1:7" ht="12.75">
      <c r="A53" s="7"/>
      <c r="B53" s="7"/>
      <c r="C53" s="7"/>
      <c r="D53" s="7"/>
      <c r="E53" s="7"/>
      <c r="F53" s="7"/>
      <c r="G53" s="7"/>
    </row>
    <row r="54" spans="1:7" ht="12.75">
      <c r="A54" s="161" t="s">
        <v>244</v>
      </c>
      <c r="B54" s="161"/>
      <c r="C54" s="161"/>
      <c r="D54" s="161"/>
      <c r="E54" s="161"/>
      <c r="F54" s="161"/>
      <c r="G54" s="161"/>
    </row>
    <row r="55" spans="1:7" ht="12.75">
      <c r="A55" s="161">
        <v>8</v>
      </c>
      <c r="B55" s="161"/>
      <c r="C55" s="161"/>
      <c r="D55" s="161"/>
      <c r="E55" s="161"/>
      <c r="F55" s="161"/>
      <c r="G55" s="161"/>
    </row>
  </sheetData>
  <mergeCells count="4">
    <mergeCell ref="A54:G54"/>
    <mergeCell ref="A55:G55"/>
    <mergeCell ref="B6:C6"/>
    <mergeCell ref="D6:E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51"/>
  <sheetViews>
    <sheetView workbookViewId="0" topLeftCell="A1">
      <selection activeCell="F44" sqref="F44"/>
    </sheetView>
  </sheetViews>
  <sheetFormatPr defaultColWidth="9.140625" defaultRowHeight="12.75"/>
  <cols>
    <col min="1" max="1" width="43.57421875" style="0" customWidth="1"/>
    <col min="2" max="3" width="11.00390625" style="0" customWidth="1"/>
    <col min="4" max="4" width="10.140625" style="0" customWidth="1"/>
    <col min="5" max="5" width="10.28125" style="0" customWidth="1"/>
  </cols>
  <sheetData>
    <row r="1" spans="1:5" ht="15.75" customHeight="1">
      <c r="A1" s="171"/>
      <c r="B1" s="7" t="s">
        <v>230</v>
      </c>
      <c r="C1" s="7" t="s">
        <v>231</v>
      </c>
      <c r="D1" s="7" t="s">
        <v>153</v>
      </c>
      <c r="E1" s="7" t="s">
        <v>154</v>
      </c>
    </row>
    <row r="2" spans="1:13" ht="25.5" customHeight="1">
      <c r="A2" s="171"/>
      <c r="B2" s="7" t="s">
        <v>250</v>
      </c>
      <c r="C2" s="7" t="s">
        <v>250</v>
      </c>
      <c r="D2" s="7" t="s">
        <v>250</v>
      </c>
      <c r="E2" s="7" t="s">
        <v>250</v>
      </c>
      <c r="J2" s="7"/>
      <c r="K2" s="7"/>
      <c r="L2" s="7"/>
      <c r="M2" s="7"/>
    </row>
    <row r="3" spans="1:13" ht="15.75">
      <c r="A3" s="113"/>
      <c r="B3" s="7" t="s">
        <v>14</v>
      </c>
      <c r="C3" s="7" t="s">
        <v>15</v>
      </c>
      <c r="D3" s="7" t="s">
        <v>14</v>
      </c>
      <c r="E3" s="7" t="s">
        <v>15</v>
      </c>
      <c r="J3" s="7"/>
      <c r="K3" s="7"/>
      <c r="L3" s="7"/>
      <c r="M3" s="7"/>
    </row>
    <row r="4" spans="1:13" ht="15.75">
      <c r="A4" s="113"/>
      <c r="B4" s="6"/>
      <c r="C4" s="15">
        <v>0.702804</v>
      </c>
      <c r="D4" s="6"/>
      <c r="E4" s="15">
        <v>0.702804</v>
      </c>
      <c r="J4" s="7"/>
      <c r="K4" s="7"/>
      <c r="L4" s="7"/>
      <c r="M4" s="7"/>
    </row>
    <row r="5" spans="1:13" ht="15.75">
      <c r="A5" s="118" t="s">
        <v>204</v>
      </c>
      <c r="B5" s="114"/>
      <c r="C5" s="114"/>
      <c r="D5" s="113"/>
      <c r="E5" s="113"/>
      <c r="J5" s="6"/>
      <c r="K5" s="15"/>
      <c r="L5" s="6"/>
      <c r="M5" s="15"/>
    </row>
    <row r="6" spans="1:13" ht="12.75">
      <c r="A6" s="33" t="s">
        <v>205</v>
      </c>
      <c r="B6" s="120">
        <v>-128974</v>
      </c>
      <c r="C6" s="120">
        <f>B6/C$4</f>
        <v>-183513.46890455944</v>
      </c>
      <c r="D6" s="120">
        <v>50013</v>
      </c>
      <c r="E6" s="120">
        <f>D6/E4</f>
        <v>71162.08786518004</v>
      </c>
      <c r="F6" s="119"/>
      <c r="L6" s="16"/>
      <c r="M6" s="16"/>
    </row>
    <row r="7" spans="1:13" ht="12.75">
      <c r="A7" s="33" t="s">
        <v>206</v>
      </c>
      <c r="B7" s="120"/>
      <c r="C7" s="120"/>
      <c r="D7" s="120"/>
      <c r="E7" s="120"/>
      <c r="F7" s="119"/>
      <c r="L7" s="16"/>
      <c r="M7" s="16"/>
    </row>
    <row r="8" spans="1:13" ht="12.75">
      <c r="A8" s="36" t="s">
        <v>144</v>
      </c>
      <c r="B8" s="120">
        <v>5077652</v>
      </c>
      <c r="C8" s="120">
        <f aca="true" t="shared" si="0" ref="C8:C16">B8/C$4</f>
        <v>7224847.895003444</v>
      </c>
      <c r="D8" s="120">
        <v>5980314</v>
      </c>
      <c r="E8" s="120">
        <f>D8/E4</f>
        <v>8509220.2093329</v>
      </c>
      <c r="F8" s="119"/>
      <c r="L8" s="16"/>
      <c r="M8" s="16"/>
    </row>
    <row r="9" spans="1:13" ht="12.75">
      <c r="A9" s="36" t="s">
        <v>207</v>
      </c>
      <c r="B9" s="120">
        <v>12187</v>
      </c>
      <c r="C9" s="120">
        <f t="shared" si="0"/>
        <v>17340.538756182377</v>
      </c>
      <c r="D9" s="120">
        <v>-5671</v>
      </c>
      <c r="E9" s="120">
        <f>D9/E4</f>
        <v>-8069.106038098816</v>
      </c>
      <c r="F9" s="119"/>
      <c r="L9" s="17"/>
      <c r="M9" s="17"/>
    </row>
    <row r="10" spans="1:13" ht="12.75">
      <c r="A10" s="36" t="s">
        <v>208</v>
      </c>
      <c r="B10" s="120">
        <v>1420912</v>
      </c>
      <c r="C10" s="120">
        <f t="shared" si="0"/>
        <v>2021775.630189925</v>
      </c>
      <c r="D10" s="120">
        <v>1426921</v>
      </c>
      <c r="E10" s="120">
        <f>D10/E4</f>
        <v>2030325.6669000178</v>
      </c>
      <c r="F10" s="119"/>
      <c r="L10" s="16"/>
      <c r="M10" s="16"/>
    </row>
    <row r="11" spans="1:13" ht="12.75">
      <c r="A11" s="33" t="s">
        <v>228</v>
      </c>
      <c r="B11" s="120">
        <v>-1815</v>
      </c>
      <c r="C11" s="120">
        <f t="shared" si="0"/>
        <v>-2582.5123362985983</v>
      </c>
      <c r="D11" s="120">
        <v>-1120</v>
      </c>
      <c r="E11" s="120">
        <f>D11/E4</f>
        <v>-1593.6164279087768</v>
      </c>
      <c r="F11" s="119"/>
      <c r="L11" s="6"/>
      <c r="M11" s="16"/>
    </row>
    <row r="12" spans="1:13" ht="12.75">
      <c r="A12" s="118" t="s">
        <v>209</v>
      </c>
      <c r="B12" s="120"/>
      <c r="C12" s="120"/>
      <c r="D12" s="120"/>
      <c r="E12" s="120"/>
      <c r="F12" s="119"/>
      <c r="L12" s="17"/>
      <c r="M12" s="17"/>
    </row>
    <row r="13" spans="1:13" ht="12.75">
      <c r="A13" s="36" t="s">
        <v>98</v>
      </c>
      <c r="B13" s="120">
        <v>4193132</v>
      </c>
      <c r="C13" s="120">
        <f t="shared" si="0"/>
        <v>5966289.321062487</v>
      </c>
      <c r="D13" s="120">
        <v>-3531559</v>
      </c>
      <c r="E13" s="120">
        <f>D13/E4</f>
        <v>-5024955.74868669</v>
      </c>
      <c r="F13" s="119"/>
      <c r="L13" s="17"/>
      <c r="M13" s="17"/>
    </row>
    <row r="14" spans="1:13" ht="12.75">
      <c r="A14" s="36" t="s">
        <v>210</v>
      </c>
      <c r="B14" s="120">
        <v>-1466610</v>
      </c>
      <c r="C14" s="120">
        <f t="shared" si="0"/>
        <v>-2086798.0261922244</v>
      </c>
      <c r="D14" s="120">
        <v>-665052</v>
      </c>
      <c r="E14" s="120">
        <f>D14/E4</f>
        <v>-946283.7434049891</v>
      </c>
      <c r="F14" s="119"/>
      <c r="L14" s="16"/>
      <c r="M14" s="16"/>
    </row>
    <row r="15" spans="1:13" ht="12.75">
      <c r="A15" s="36" t="s">
        <v>211</v>
      </c>
      <c r="B15" s="120">
        <v>-1734332</v>
      </c>
      <c r="C15" s="120">
        <f t="shared" si="0"/>
        <v>-2467732.1130784685</v>
      </c>
      <c r="D15" s="120">
        <v>853152</v>
      </c>
      <c r="E15" s="120">
        <f>D15/E4</f>
        <v>1213925.9309850258</v>
      </c>
      <c r="F15" s="119"/>
      <c r="L15" s="17"/>
      <c r="M15" s="17"/>
    </row>
    <row r="16" spans="1:13" ht="12.75">
      <c r="A16" s="33" t="s">
        <v>212</v>
      </c>
      <c r="B16" s="120">
        <v>1815</v>
      </c>
      <c r="C16" s="120">
        <f t="shared" si="0"/>
        <v>2582.5123362985983</v>
      </c>
      <c r="D16" s="120">
        <v>1120</v>
      </c>
      <c r="E16" s="120">
        <f>D16/E4</f>
        <v>1593.6164279087768</v>
      </c>
      <c r="F16" s="119"/>
      <c r="L16" s="6"/>
      <c r="M16" s="19"/>
    </row>
    <row r="17" spans="1:13" ht="12.75">
      <c r="A17" s="118" t="s">
        <v>213</v>
      </c>
      <c r="B17" s="121">
        <f>SUM(B6:B16)</f>
        <v>7373967</v>
      </c>
      <c r="C17" s="121">
        <f>B17/C4</f>
        <v>10492209.776836785</v>
      </c>
      <c r="D17" s="121">
        <f>SUM(D6:D16)</f>
        <v>4108118</v>
      </c>
      <c r="E17" s="121">
        <f>D17/E4</f>
        <v>5845325.296953347</v>
      </c>
      <c r="F17" s="119"/>
      <c r="L17" s="17"/>
      <c r="M17" s="17"/>
    </row>
    <row r="18" spans="1:13" ht="15.75">
      <c r="A18" s="113"/>
      <c r="B18" s="120"/>
      <c r="C18" s="120"/>
      <c r="D18" s="120"/>
      <c r="E18" s="120"/>
      <c r="F18" s="119"/>
      <c r="L18" s="17"/>
      <c r="M18" s="17"/>
    </row>
    <row r="19" spans="1:13" ht="12.75">
      <c r="A19" s="118" t="s">
        <v>214</v>
      </c>
      <c r="B19" s="120"/>
      <c r="C19" s="120"/>
      <c r="D19" s="120"/>
      <c r="E19" s="120"/>
      <c r="F19" s="119"/>
      <c r="L19" s="17"/>
      <c r="M19" s="17"/>
    </row>
    <row r="20" spans="1:13" ht="25.5">
      <c r="A20" s="36" t="s">
        <v>215</v>
      </c>
      <c r="B20" s="120">
        <v>-1838687</v>
      </c>
      <c r="C20" s="120">
        <f>B20/C4</f>
        <v>-2616215.900877058</v>
      </c>
      <c r="D20" s="120">
        <v>-5601009</v>
      </c>
      <c r="E20" s="120">
        <f>D20/E4</f>
        <v>-7969517.8172008125</v>
      </c>
      <c r="F20" s="119"/>
      <c r="L20" s="18"/>
      <c r="M20" s="18"/>
    </row>
    <row r="21" spans="1:13" ht="12.75">
      <c r="A21" s="36" t="s">
        <v>216</v>
      </c>
      <c r="B21" s="120">
        <v>4873</v>
      </c>
      <c r="C21" s="120">
        <f>B21/C4</f>
        <v>6933.654333213813</v>
      </c>
      <c r="D21" s="120">
        <v>5940</v>
      </c>
      <c r="E21" s="120">
        <f>D21/E4</f>
        <v>8451.85855515905</v>
      </c>
      <c r="F21" s="119"/>
      <c r="L21" s="6"/>
      <c r="M21" s="19"/>
    </row>
    <row r="22" spans="1:13" ht="12.75">
      <c r="A22" s="118" t="s">
        <v>217</v>
      </c>
      <c r="B22" s="121">
        <f>SUM(B20:B21)</f>
        <v>-1833814</v>
      </c>
      <c r="C22" s="121">
        <f>B22/C4</f>
        <v>-2609282.246543844</v>
      </c>
      <c r="D22" s="121">
        <f>SUM(D20:D21)</f>
        <v>-5595069</v>
      </c>
      <c r="E22" s="121">
        <f>SUM(E20:E21)</f>
        <v>-7961065.958645654</v>
      </c>
      <c r="F22" s="119"/>
      <c r="L22" s="6"/>
      <c r="M22" s="19"/>
    </row>
    <row r="23" spans="1:13" ht="15.75">
      <c r="A23" s="113"/>
      <c r="B23" s="120"/>
      <c r="C23" s="120"/>
      <c r="D23" s="120"/>
      <c r="E23" s="120"/>
      <c r="F23" s="119"/>
      <c r="L23" s="17"/>
      <c r="M23" s="17"/>
    </row>
    <row r="24" spans="1:13" ht="12.75">
      <c r="A24" s="118" t="s">
        <v>218</v>
      </c>
      <c r="B24" s="120"/>
      <c r="C24" s="120"/>
      <c r="D24" s="120"/>
      <c r="E24" s="120"/>
      <c r="F24" s="119"/>
      <c r="L24" s="16"/>
      <c r="M24" s="16"/>
    </row>
    <row r="25" spans="1:13" ht="12.75">
      <c r="A25" s="36" t="s">
        <v>219</v>
      </c>
      <c r="B25" s="120">
        <v>284636</v>
      </c>
      <c r="C25" s="120">
        <f aca="true" t="shared" si="1" ref="C25:C30">B25/C$4</f>
        <v>405000.5406912881</v>
      </c>
      <c r="D25" s="120">
        <v>3229384</v>
      </c>
      <c r="E25" s="120">
        <f>D25/E4</f>
        <v>4594999.459308712</v>
      </c>
      <c r="F25" s="119"/>
      <c r="L25" s="16"/>
      <c r="M25" s="16"/>
    </row>
    <row r="26" spans="1:13" ht="12.75">
      <c r="A26" s="36" t="s">
        <v>220</v>
      </c>
      <c r="B26" s="120">
        <v>-2803058</v>
      </c>
      <c r="C26" s="120">
        <f t="shared" si="1"/>
        <v>-3988392.211768857</v>
      </c>
      <c r="D26" s="120">
        <v>-617097</v>
      </c>
      <c r="E26" s="120">
        <f>D26/E4</f>
        <v>-878049.9257260915</v>
      </c>
      <c r="F26" s="119"/>
      <c r="L26" s="6"/>
      <c r="M26" s="19"/>
    </row>
    <row r="27" spans="1:13" ht="12.75">
      <c r="A27" s="36" t="s">
        <v>221</v>
      </c>
      <c r="B27" s="120">
        <v>-1376199</v>
      </c>
      <c r="C27" s="120">
        <f t="shared" si="1"/>
        <v>-1958154.7629210989</v>
      </c>
      <c r="D27" s="120">
        <v>191826</v>
      </c>
      <c r="E27" s="120">
        <f>D27/E4</f>
        <v>272943.8079464545</v>
      </c>
      <c r="F27" s="119"/>
      <c r="L27" s="92"/>
      <c r="M27" s="92"/>
    </row>
    <row r="28" spans="1:13" ht="12.75">
      <c r="A28" s="36" t="s">
        <v>222</v>
      </c>
      <c r="B28" s="120">
        <v>-11966</v>
      </c>
      <c r="C28" s="120">
        <f t="shared" si="1"/>
        <v>-17026.084086032522</v>
      </c>
      <c r="D28" s="120">
        <v>-19246</v>
      </c>
      <c r="E28" s="120">
        <f>D28/E4</f>
        <v>-27384.590867439572</v>
      </c>
      <c r="F28" s="119"/>
      <c r="L28" s="6"/>
      <c r="M28" s="19"/>
    </row>
    <row r="29" spans="1:13" ht="12.75">
      <c r="A29" s="33" t="s">
        <v>223</v>
      </c>
      <c r="B29" s="120">
        <v>-1504319</v>
      </c>
      <c r="C29" s="120">
        <f t="shared" si="1"/>
        <v>-2140453.0992993778</v>
      </c>
      <c r="D29" s="120">
        <v>-1497935</v>
      </c>
      <c r="E29" s="120">
        <f>D29/E4</f>
        <v>-2131369.485660298</v>
      </c>
      <c r="F29" s="119"/>
      <c r="L29" s="93"/>
      <c r="M29" s="94"/>
    </row>
    <row r="30" spans="1:13" ht="12.75">
      <c r="A30" s="118" t="s">
        <v>224</v>
      </c>
      <c r="B30" s="121">
        <f>SUM(B25:B29)</f>
        <v>-5410906</v>
      </c>
      <c r="C30" s="121">
        <f t="shared" si="1"/>
        <v>-7699025.617384079</v>
      </c>
      <c r="D30" s="121">
        <f>SUM(D25:D29)</f>
        <v>1286932</v>
      </c>
      <c r="E30" s="121">
        <f>D30/E4</f>
        <v>1831139.2650013375</v>
      </c>
      <c r="F30" s="119"/>
      <c r="L30" s="16"/>
      <c r="M30" s="16"/>
    </row>
    <row r="31" spans="1:13" ht="12.75" customHeight="1">
      <c r="A31" s="113"/>
      <c r="B31" s="120"/>
      <c r="C31" s="120"/>
      <c r="D31" s="120"/>
      <c r="E31" s="120"/>
      <c r="F31" s="119"/>
      <c r="L31" s="17"/>
      <c r="M31" s="17"/>
    </row>
    <row r="32" spans="1:13" ht="15" customHeight="1">
      <c r="A32" s="118" t="s">
        <v>225</v>
      </c>
      <c r="B32" s="122">
        <v>129247</v>
      </c>
      <c r="C32" s="122">
        <f>B32/C4</f>
        <v>183901.91290886223</v>
      </c>
      <c r="D32" s="122">
        <v>-200019</v>
      </c>
      <c r="E32" s="122">
        <f>D32/E4</f>
        <v>-284601.3966909693</v>
      </c>
      <c r="F32" s="119"/>
      <c r="L32" s="17"/>
      <c r="M32" s="17"/>
    </row>
    <row r="33" spans="1:13" ht="12.75" customHeight="1">
      <c r="A33" s="113"/>
      <c r="B33" s="120"/>
      <c r="C33" s="120"/>
      <c r="D33" s="120"/>
      <c r="E33" s="120"/>
      <c r="F33" s="119"/>
      <c r="L33" s="95"/>
      <c r="M33" s="95"/>
    </row>
    <row r="34" spans="1:13" ht="12.75" customHeight="1">
      <c r="A34" s="33" t="s">
        <v>226</v>
      </c>
      <c r="B34" s="120">
        <v>396909</v>
      </c>
      <c r="C34" s="120">
        <f>B34/C4</f>
        <v>564750.6274864685</v>
      </c>
      <c r="D34" s="120">
        <v>596928</v>
      </c>
      <c r="E34" s="120">
        <f>D34/E4</f>
        <v>849352.0241774379</v>
      </c>
      <c r="F34" s="119"/>
      <c r="L34" s="17"/>
      <c r="M34" s="17"/>
    </row>
    <row r="35" spans="1:13" ht="12.75">
      <c r="A35" s="118" t="s">
        <v>227</v>
      </c>
      <c r="B35" s="121">
        <f>SUM(B32:B34)</f>
        <v>526156</v>
      </c>
      <c r="C35" s="121">
        <f>B35/C4</f>
        <v>748652.5403953308</v>
      </c>
      <c r="D35" s="121">
        <f>SUM(D32+D34)</f>
        <v>396909</v>
      </c>
      <c r="E35" s="121">
        <f>D35/E4</f>
        <v>564750.6274864685</v>
      </c>
      <c r="F35" s="119"/>
      <c r="L35" s="18"/>
      <c r="M35" s="18"/>
    </row>
    <row r="36" spans="1:13" ht="12.75">
      <c r="A36" s="2"/>
      <c r="B36" s="120"/>
      <c r="C36" s="120"/>
      <c r="D36" s="120"/>
      <c r="E36" s="120"/>
      <c r="F36" s="119"/>
      <c r="L36" s="6"/>
      <c r="M36" s="16"/>
    </row>
    <row r="37" spans="1:13" ht="12.75">
      <c r="A37" s="6"/>
      <c r="B37" s="6"/>
      <c r="C37" s="6"/>
      <c r="D37" s="5"/>
      <c r="E37" s="5"/>
      <c r="L37" s="17"/>
      <c r="M37" s="17"/>
    </row>
    <row r="38" spans="1:13" ht="12.75">
      <c r="A38" s="2"/>
      <c r="B38" s="2"/>
      <c r="C38" s="2"/>
      <c r="L38" s="6"/>
      <c r="M38" s="16"/>
    </row>
    <row r="39" spans="1:13" ht="12.75">
      <c r="A39" s="6"/>
      <c r="B39" s="2"/>
      <c r="C39" s="2"/>
      <c r="L39" s="16"/>
      <c r="M39" s="16"/>
    </row>
    <row r="40" spans="1:13" ht="12.75">
      <c r="A40" s="14"/>
      <c r="B40" s="2"/>
      <c r="C40" s="2"/>
      <c r="L40" s="18"/>
      <c r="M40" s="18"/>
    </row>
    <row r="41" spans="1:4" ht="12.75">
      <c r="A41" s="2"/>
      <c r="B41" s="2"/>
      <c r="C41" s="2"/>
      <c r="D41" s="2"/>
    </row>
    <row r="42" spans="1:4" ht="12.75">
      <c r="A42" s="2"/>
      <c r="B42" s="2"/>
      <c r="C42" s="2"/>
      <c r="D42" s="2"/>
    </row>
    <row r="43" spans="1:4" ht="12.75">
      <c r="A43" s="2"/>
      <c r="B43" s="2"/>
      <c r="C43" s="2"/>
      <c r="D43" s="2"/>
    </row>
    <row r="44" spans="1:4" ht="12.75">
      <c r="A44" s="2"/>
      <c r="B44" s="2"/>
      <c r="C44" s="2"/>
      <c r="D44" s="2"/>
    </row>
    <row r="45" spans="1:4" ht="12.75">
      <c r="A45" s="2"/>
      <c r="B45" s="2"/>
      <c r="C45" s="2"/>
      <c r="D45" s="2"/>
    </row>
    <row r="46" spans="1:4" ht="12.75">
      <c r="A46" s="2"/>
      <c r="B46" s="2"/>
      <c r="C46" s="2"/>
      <c r="D46" s="2"/>
    </row>
    <row r="47" spans="1:4" ht="12.75">
      <c r="A47" s="2"/>
      <c r="B47" s="2"/>
      <c r="C47" s="2"/>
      <c r="D47" s="2"/>
    </row>
    <row r="48" spans="1:4" ht="12.75">
      <c r="A48" s="2"/>
      <c r="B48" s="2"/>
      <c r="C48" s="2"/>
      <c r="D48" s="2"/>
    </row>
    <row r="49" spans="1:5" ht="12.75">
      <c r="A49" s="172" t="s">
        <v>244</v>
      </c>
      <c r="B49" s="172"/>
      <c r="C49" s="172"/>
      <c r="D49" s="172"/>
      <c r="E49" s="172"/>
    </row>
    <row r="50" spans="1:5" ht="12.75">
      <c r="A50" s="161">
        <v>9</v>
      </c>
      <c r="B50" s="161"/>
      <c r="C50" s="161"/>
      <c r="D50" s="161"/>
      <c r="E50" s="161"/>
    </row>
    <row r="51" spans="1:4" ht="12.75">
      <c r="A51" s="2"/>
      <c r="B51" s="2"/>
      <c r="C51" s="2"/>
      <c r="D51" s="2"/>
    </row>
  </sheetData>
  <mergeCells count="3">
    <mergeCell ref="A1:A2"/>
    <mergeCell ref="A49:E49"/>
    <mergeCell ref="A50:E50"/>
  </mergeCells>
  <printOptions/>
  <pageMargins left="0.75" right="0.6"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2"/>
  <sheetViews>
    <sheetView workbookViewId="0" topLeftCell="A1">
      <selection activeCell="A51" sqref="A51:I51"/>
    </sheetView>
  </sheetViews>
  <sheetFormatPr defaultColWidth="9.140625" defaultRowHeight="12.75"/>
  <sheetData>
    <row r="1" spans="1:9" ht="12.75">
      <c r="A1" s="14" t="s">
        <v>155</v>
      </c>
      <c r="B1" s="14"/>
      <c r="C1" s="14"/>
      <c r="D1" s="6"/>
      <c r="E1" s="6"/>
      <c r="F1" s="6"/>
      <c r="G1" s="6"/>
      <c r="H1" s="6"/>
      <c r="I1" s="6"/>
    </row>
    <row r="2" spans="1:9" ht="12.75">
      <c r="A2" s="6"/>
      <c r="B2" s="6"/>
      <c r="C2" s="6"/>
      <c r="D2" s="6"/>
      <c r="E2" s="6"/>
      <c r="F2" s="6"/>
      <c r="G2" s="6"/>
      <c r="H2" s="6"/>
      <c r="I2" s="6"/>
    </row>
    <row r="3" spans="1:9" ht="12.75">
      <c r="A3" s="47" t="s">
        <v>156</v>
      </c>
      <c r="B3" s="47"/>
      <c r="C3" s="47"/>
      <c r="D3" s="57"/>
      <c r="E3" s="6"/>
      <c r="F3" s="6"/>
      <c r="G3" s="6"/>
      <c r="H3" s="6"/>
      <c r="I3" s="6"/>
    </row>
    <row r="4" spans="1:9" ht="12.75">
      <c r="A4" s="20" t="s">
        <v>252</v>
      </c>
      <c r="B4" s="20"/>
      <c r="C4" s="20"/>
      <c r="D4" s="6"/>
      <c r="E4" s="6"/>
      <c r="F4" s="6"/>
      <c r="G4" s="6"/>
      <c r="H4" s="6"/>
      <c r="I4" s="6"/>
    </row>
    <row r="5" spans="1:9" ht="12.75">
      <c r="A5" s="6"/>
      <c r="B5" s="6"/>
      <c r="C5" s="6"/>
      <c r="D5" s="6"/>
      <c r="E5" s="6" t="s">
        <v>157</v>
      </c>
      <c r="F5" s="6"/>
      <c r="G5" s="15">
        <v>0.702804</v>
      </c>
      <c r="H5" s="6"/>
      <c r="I5" s="6"/>
    </row>
    <row r="6" spans="1:9" ht="33.75">
      <c r="A6" s="96"/>
      <c r="B6" s="96"/>
      <c r="C6" s="96"/>
      <c r="D6" s="97" t="s">
        <v>158</v>
      </c>
      <c r="E6" s="97" t="s">
        <v>159</v>
      </c>
      <c r="F6" s="21" t="s">
        <v>160</v>
      </c>
      <c r="G6" s="97" t="s">
        <v>161</v>
      </c>
      <c r="H6" s="97" t="s">
        <v>162</v>
      </c>
      <c r="I6" s="98" t="s">
        <v>163</v>
      </c>
    </row>
    <row r="7" spans="1:9" ht="12.75">
      <c r="A7" s="99" t="s">
        <v>164</v>
      </c>
      <c r="B7" s="100"/>
      <c r="C7" s="22"/>
      <c r="D7" s="23">
        <v>23903205</v>
      </c>
      <c r="E7" s="23">
        <v>4097131</v>
      </c>
      <c r="F7" s="23">
        <f>SUM(D7:E7)</f>
        <v>28000336</v>
      </c>
      <c r="G7" s="23">
        <f>D7/G5</f>
        <v>34011196.57827787</v>
      </c>
      <c r="H7" s="23">
        <f>E7/G5</f>
        <v>5829692.204369924</v>
      </c>
      <c r="I7" s="23">
        <f>SUM(G7:H7)</f>
        <v>39840888.782647796</v>
      </c>
    </row>
    <row r="8" spans="1:9" ht="12.75">
      <c r="A8" s="101" t="s">
        <v>251</v>
      </c>
      <c r="B8" s="101"/>
      <c r="C8" s="101"/>
      <c r="D8" s="23"/>
      <c r="E8" s="102">
        <v>505594</v>
      </c>
      <c r="F8" s="102">
        <f>SUM(E8)</f>
        <v>505594</v>
      </c>
      <c r="G8" s="102"/>
      <c r="H8" s="102">
        <f>E8/G5</f>
        <v>719395.4502250983</v>
      </c>
      <c r="I8" s="102">
        <f>SUM(G8:H8)</f>
        <v>719395.4502250983</v>
      </c>
    </row>
    <row r="9" spans="1:9" ht="12.75">
      <c r="A9" s="104" t="s">
        <v>229</v>
      </c>
      <c r="B9" s="105"/>
      <c r="C9" s="106"/>
      <c r="D9" s="23">
        <f>SUM(D7:D8)</f>
        <v>23903205</v>
      </c>
      <c r="E9" s="23">
        <f>SUM(E7:E8)</f>
        <v>4602725</v>
      </c>
      <c r="F9" s="23">
        <f>SUM(F7:F8)</f>
        <v>28505930</v>
      </c>
      <c r="G9" s="23">
        <f>SUM(G7:G8)</f>
        <v>34011196.57827787</v>
      </c>
      <c r="H9" s="23">
        <f>SUM(H7:H8)</f>
        <v>6549087.654595022</v>
      </c>
      <c r="I9" s="23">
        <f>F9/G5</f>
        <v>40560284.232872896</v>
      </c>
    </row>
    <row r="10" spans="1:9" ht="12.75">
      <c r="A10" s="107" t="s">
        <v>253</v>
      </c>
      <c r="B10" s="108"/>
      <c r="C10" s="109"/>
      <c r="D10" s="103"/>
      <c r="E10" s="23">
        <v>31387</v>
      </c>
      <c r="F10" s="23">
        <f>SUM(E10)</f>
        <v>31387</v>
      </c>
      <c r="G10" s="103"/>
      <c r="H10" s="23">
        <f>E10/G5</f>
        <v>44659.677520332836</v>
      </c>
      <c r="I10" s="23">
        <f>F10/G5</f>
        <v>44659.677520332836</v>
      </c>
    </row>
    <row r="11" spans="1:9" ht="12.75">
      <c r="A11" s="6" t="s">
        <v>254</v>
      </c>
      <c r="B11" s="6"/>
      <c r="C11" s="6"/>
      <c r="D11" s="23">
        <f>SUM(D9)</f>
        <v>23903205</v>
      </c>
      <c r="E11" s="23">
        <f>SUM(E9:E10)</f>
        <v>4634112</v>
      </c>
      <c r="F11" s="23">
        <f>SUM(F9:F10)</f>
        <v>28537317</v>
      </c>
      <c r="G11" s="23">
        <f>SUM(G9:G10)</f>
        <v>34011196.57827787</v>
      </c>
      <c r="H11" s="23">
        <f>SUM(H9:H10)</f>
        <v>6593747.332115355</v>
      </c>
      <c r="I11" s="23">
        <f>SUM(I9:I10)</f>
        <v>40604943.91039323</v>
      </c>
    </row>
    <row r="12" spans="1:9" ht="12.75">
      <c r="A12" s="6"/>
      <c r="B12" s="6"/>
      <c r="C12" s="6"/>
      <c r="D12" s="6"/>
      <c r="E12" s="6"/>
      <c r="F12" s="6"/>
      <c r="G12" s="6"/>
      <c r="H12" s="6"/>
      <c r="I12" s="6"/>
    </row>
    <row r="13" spans="1:9" ht="12.75">
      <c r="A13" s="12"/>
      <c r="B13" s="12"/>
      <c r="C13" s="12"/>
      <c r="D13" s="12"/>
      <c r="E13" s="6"/>
      <c r="F13" s="6"/>
      <c r="G13" s="6"/>
      <c r="H13" s="6"/>
      <c r="I13" s="6"/>
    </row>
    <row r="14" spans="1:9" ht="12.75">
      <c r="A14" s="6" t="s">
        <v>13</v>
      </c>
      <c r="B14" s="6"/>
      <c r="C14" s="6"/>
      <c r="D14" s="6"/>
      <c r="E14" s="6"/>
      <c r="F14" s="6"/>
      <c r="G14" s="6"/>
      <c r="H14" s="6"/>
      <c r="I14" s="6"/>
    </row>
    <row r="15" spans="1:9" ht="12.75">
      <c r="A15" s="6" t="s">
        <v>79</v>
      </c>
      <c r="B15" s="6"/>
      <c r="C15" s="6"/>
      <c r="D15" s="6"/>
      <c r="E15" s="6"/>
      <c r="F15" s="6"/>
      <c r="G15" s="6"/>
      <c r="H15" s="6"/>
      <c r="I15" s="6"/>
    </row>
    <row r="16" spans="1:9" ht="12.75">
      <c r="A16" s="2"/>
      <c r="B16" s="2"/>
      <c r="C16" s="2"/>
      <c r="D16" s="2"/>
      <c r="E16" s="2"/>
      <c r="F16" s="2"/>
      <c r="G16" s="2"/>
      <c r="H16" s="2"/>
      <c r="I16" s="2"/>
    </row>
    <row r="17" spans="1:9" ht="12.75">
      <c r="A17" s="2"/>
      <c r="B17" s="2"/>
      <c r="C17" s="2"/>
      <c r="D17" s="2"/>
      <c r="E17" s="2"/>
      <c r="F17" s="2"/>
      <c r="G17" s="2"/>
      <c r="H17" s="2"/>
      <c r="I17" s="2"/>
    </row>
    <row r="18" spans="1:9" ht="12.75">
      <c r="A18" s="2"/>
      <c r="B18" s="2"/>
      <c r="C18" s="2"/>
      <c r="D18" s="2"/>
      <c r="E18" s="2"/>
      <c r="F18" s="2"/>
      <c r="G18" s="2"/>
      <c r="H18" s="2"/>
      <c r="I18" s="2"/>
    </row>
    <row r="19" spans="1:9" ht="12.75">
      <c r="A19" s="2"/>
      <c r="B19" s="2"/>
      <c r="C19" s="2"/>
      <c r="D19" s="2"/>
      <c r="E19" s="2"/>
      <c r="F19" s="2"/>
      <c r="G19" s="2"/>
      <c r="H19" s="2"/>
      <c r="I19" s="2"/>
    </row>
    <row r="20" spans="1:9" ht="12.75">
      <c r="A20" s="2"/>
      <c r="B20" s="2"/>
      <c r="C20" s="2"/>
      <c r="D20" s="2"/>
      <c r="E20" s="2"/>
      <c r="F20" s="2"/>
      <c r="G20" s="2"/>
      <c r="H20" s="2"/>
      <c r="I20" s="2"/>
    </row>
    <row r="21" spans="1:9" ht="12.75">
      <c r="A21" s="2"/>
      <c r="B21" s="2"/>
      <c r="C21" s="2"/>
      <c r="D21" s="2"/>
      <c r="E21" s="2"/>
      <c r="F21" s="2"/>
      <c r="G21" s="2"/>
      <c r="H21" s="2"/>
      <c r="I21" s="2"/>
    </row>
    <row r="22" spans="1:9" ht="12.75">
      <c r="A22" s="2"/>
      <c r="B22" s="2"/>
      <c r="C22" s="2"/>
      <c r="D22" s="2"/>
      <c r="E22" s="2"/>
      <c r="F22" s="2"/>
      <c r="G22" s="2"/>
      <c r="H22" s="2"/>
      <c r="I22" s="2"/>
    </row>
    <row r="23" spans="1:9" ht="12.75">
      <c r="A23" s="2"/>
      <c r="B23" s="2"/>
      <c r="C23" s="2"/>
      <c r="D23" s="2"/>
      <c r="E23" s="2"/>
      <c r="F23" s="2"/>
      <c r="G23" s="2"/>
      <c r="H23" s="2"/>
      <c r="I23" s="2"/>
    </row>
    <row r="24" spans="1:9" ht="12.75">
      <c r="A24" s="2"/>
      <c r="B24" s="2"/>
      <c r="C24" s="2"/>
      <c r="D24" s="2"/>
      <c r="E24" s="2"/>
      <c r="F24" s="2"/>
      <c r="G24" s="2"/>
      <c r="H24" s="2"/>
      <c r="I24" s="2"/>
    </row>
    <row r="25" spans="1:9" ht="12.75">
      <c r="A25" s="2"/>
      <c r="B25" s="2"/>
      <c r="C25" s="2"/>
      <c r="D25" s="2"/>
      <c r="E25" s="2"/>
      <c r="F25" s="2"/>
      <c r="G25" s="2"/>
      <c r="H25" s="2"/>
      <c r="I25" s="2"/>
    </row>
    <row r="26" spans="1:9" ht="12.75">
      <c r="A26" s="7"/>
      <c r="B26" s="7"/>
      <c r="C26" s="7"/>
      <c r="D26" s="7"/>
      <c r="E26" s="7"/>
      <c r="F26" s="7"/>
      <c r="G26" s="7"/>
      <c r="H26" s="7"/>
      <c r="I26" s="7"/>
    </row>
    <row r="27" spans="1:9" ht="12.75">
      <c r="A27" s="2"/>
      <c r="B27" s="7"/>
      <c r="C27" s="7"/>
      <c r="D27" s="7"/>
      <c r="E27" s="7"/>
      <c r="F27" s="7"/>
      <c r="G27" s="7"/>
      <c r="H27" s="7"/>
      <c r="I27" s="7"/>
    </row>
    <row r="28" spans="1:9" ht="12.75">
      <c r="A28" s="2"/>
      <c r="B28" s="2"/>
      <c r="C28" s="2"/>
      <c r="D28" s="2"/>
      <c r="E28" s="2"/>
      <c r="F28" s="2"/>
      <c r="G28" s="2"/>
      <c r="H28" s="2"/>
      <c r="I28" s="2"/>
    </row>
    <row r="29" spans="1:9" ht="12.75">
      <c r="A29" s="2"/>
      <c r="B29" s="7"/>
      <c r="C29" s="7"/>
      <c r="D29" s="7"/>
      <c r="E29" s="7"/>
      <c r="F29" s="7"/>
      <c r="G29" s="7"/>
      <c r="H29" s="7"/>
      <c r="I29" s="7"/>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row r="33" spans="1:9" ht="12.75">
      <c r="A33" s="2"/>
      <c r="B33" s="2"/>
      <c r="C33" s="2"/>
      <c r="D33" s="2"/>
      <c r="E33" s="2"/>
      <c r="F33" s="2"/>
      <c r="G33" s="2"/>
      <c r="H33" s="2"/>
      <c r="I33" s="2"/>
    </row>
    <row r="34" spans="1:9" ht="12.75">
      <c r="A34" s="2"/>
      <c r="B34" s="2"/>
      <c r="C34" s="2"/>
      <c r="D34" s="2"/>
      <c r="E34" s="2"/>
      <c r="F34" s="2"/>
      <c r="G34" s="2"/>
      <c r="H34" s="2"/>
      <c r="I34" s="2"/>
    </row>
    <row r="35" spans="1:9" ht="12.75">
      <c r="A35" s="2"/>
      <c r="B35" s="2"/>
      <c r="C35" s="2"/>
      <c r="D35" s="2"/>
      <c r="E35" s="2"/>
      <c r="F35" s="2"/>
      <c r="G35" s="2"/>
      <c r="H35" s="2"/>
      <c r="I35" s="2"/>
    </row>
    <row r="36" spans="1:9" ht="12.75">
      <c r="A36" s="2"/>
      <c r="B36" s="2"/>
      <c r="C36" s="2"/>
      <c r="D36" s="2"/>
      <c r="E36" s="2"/>
      <c r="F36" s="2"/>
      <c r="G36" s="2"/>
      <c r="H36" s="2"/>
      <c r="I36" s="2"/>
    </row>
    <row r="37" spans="1:9" ht="12.75">
      <c r="A37" s="2"/>
      <c r="B37" s="2"/>
      <c r="C37" s="2"/>
      <c r="D37" s="2"/>
      <c r="E37" s="2"/>
      <c r="F37" s="2"/>
      <c r="G37" s="2"/>
      <c r="H37" s="2"/>
      <c r="I37" s="2"/>
    </row>
    <row r="38" spans="1:9" ht="12.75">
      <c r="A38" s="2"/>
      <c r="B38" s="2"/>
      <c r="C38" s="2"/>
      <c r="D38" s="2"/>
      <c r="E38" s="2"/>
      <c r="F38" s="2"/>
      <c r="G38" s="2"/>
      <c r="H38" s="2"/>
      <c r="I38" s="2"/>
    </row>
    <row r="39" spans="1:9" ht="12.75">
      <c r="A39" s="2"/>
      <c r="B39" s="2"/>
      <c r="C39" s="2"/>
      <c r="D39" s="2"/>
      <c r="E39" s="2"/>
      <c r="F39" s="2"/>
      <c r="G39" s="2"/>
      <c r="H39" s="2"/>
      <c r="I39" s="2"/>
    </row>
    <row r="40" spans="1:9" ht="12.75">
      <c r="A40" s="2"/>
      <c r="B40" s="2"/>
      <c r="C40" s="2"/>
      <c r="D40" s="2"/>
      <c r="E40" s="2"/>
      <c r="F40" s="2"/>
      <c r="G40" s="2"/>
      <c r="H40" s="2"/>
      <c r="I40" s="2"/>
    </row>
    <row r="41" spans="1:9" ht="12.75">
      <c r="A41" s="2"/>
      <c r="B41" s="2"/>
      <c r="C41" s="2"/>
      <c r="D41" s="2"/>
      <c r="E41" s="2"/>
      <c r="F41" s="2"/>
      <c r="G41" s="2"/>
      <c r="H41" s="2"/>
      <c r="I41" s="2"/>
    </row>
    <row r="42" spans="1:9" ht="12.75">
      <c r="A42" s="2"/>
      <c r="B42" s="2"/>
      <c r="C42" s="2"/>
      <c r="D42" s="2"/>
      <c r="E42" s="2"/>
      <c r="F42" s="2"/>
      <c r="G42" s="2"/>
      <c r="H42" s="2"/>
      <c r="I42" s="2"/>
    </row>
    <row r="43" spans="1:9" ht="12.75">
      <c r="A43" s="2"/>
      <c r="B43" s="2"/>
      <c r="C43" s="2"/>
      <c r="D43" s="2"/>
      <c r="E43" s="2"/>
      <c r="F43" s="2"/>
      <c r="G43" s="2"/>
      <c r="H43" s="2"/>
      <c r="I43" s="2"/>
    </row>
    <row r="44" spans="1:9" ht="12.75">
      <c r="A44" s="2"/>
      <c r="B44" s="2"/>
      <c r="C44" s="2"/>
      <c r="D44" s="2"/>
      <c r="E44" s="2"/>
      <c r="F44" s="2"/>
      <c r="G44" s="2"/>
      <c r="H44" s="2"/>
      <c r="I44" s="2"/>
    </row>
    <row r="45" spans="1:9" ht="12.75">
      <c r="A45" s="2"/>
      <c r="B45" s="2"/>
      <c r="C45" s="2"/>
      <c r="D45" s="2"/>
      <c r="E45" s="2"/>
      <c r="F45" s="2"/>
      <c r="G45" s="2"/>
      <c r="H45" s="2"/>
      <c r="I45" s="2"/>
    </row>
    <row r="46" spans="1:9" ht="12.75">
      <c r="A46" s="2"/>
      <c r="B46" s="2"/>
      <c r="C46" s="2"/>
      <c r="D46" s="2"/>
      <c r="E46" s="2"/>
      <c r="F46" s="2"/>
      <c r="G46" s="2"/>
      <c r="H46" s="2"/>
      <c r="I46" s="2"/>
    </row>
    <row r="51" spans="1:9" ht="12.75">
      <c r="A51" s="161" t="s">
        <v>244</v>
      </c>
      <c r="B51" s="161"/>
      <c r="C51" s="161"/>
      <c r="D51" s="161"/>
      <c r="E51" s="161"/>
      <c r="F51" s="161"/>
      <c r="G51" s="161"/>
      <c r="H51" s="161"/>
      <c r="I51" s="161"/>
    </row>
    <row r="52" spans="1:9" ht="12.75">
      <c r="A52" s="161">
        <v>10</v>
      </c>
      <c r="B52" s="161"/>
      <c r="C52" s="161"/>
      <c r="D52" s="161"/>
      <c r="E52" s="161"/>
      <c r="F52" s="161"/>
      <c r="G52" s="161"/>
      <c r="H52" s="161"/>
      <c r="I52" s="161"/>
    </row>
  </sheetData>
  <mergeCells count="2">
    <mergeCell ref="A51:I51"/>
    <mergeCell ref="A52:I5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24"/>
  <sheetViews>
    <sheetView workbookViewId="0" topLeftCell="A1">
      <selection activeCell="I4" sqref="I4"/>
    </sheetView>
  </sheetViews>
  <sheetFormatPr defaultColWidth="9.140625" defaultRowHeight="12.75"/>
  <cols>
    <col min="5" max="5" width="9.00390625" style="0" customWidth="1"/>
  </cols>
  <sheetData>
    <row r="1" spans="1:9" ht="12.75">
      <c r="A1" s="163" t="s">
        <v>56</v>
      </c>
      <c r="B1" s="163"/>
      <c r="C1" s="163"/>
      <c r="D1" s="163"/>
      <c r="E1" s="163"/>
      <c r="F1" s="163"/>
      <c r="G1" s="163"/>
      <c r="H1" s="163"/>
      <c r="I1" s="2"/>
    </row>
    <row r="2" spans="1:9" ht="11.25" customHeight="1">
      <c r="A2" s="14" t="s">
        <v>165</v>
      </c>
      <c r="B2" s="6"/>
      <c r="C2" s="6"/>
      <c r="D2" s="6"/>
      <c r="E2" s="6"/>
      <c r="F2" s="6"/>
      <c r="G2" s="6"/>
      <c r="H2" s="6"/>
      <c r="I2" s="2"/>
    </row>
    <row r="3" spans="1:9" ht="12.75">
      <c r="A3" s="6" t="s">
        <v>255</v>
      </c>
      <c r="B3" s="6"/>
      <c r="C3" s="6"/>
      <c r="D3" s="6"/>
      <c r="E3" s="6"/>
      <c r="F3" s="6"/>
      <c r="G3" s="6"/>
      <c r="H3" s="6"/>
      <c r="I3" s="2"/>
    </row>
    <row r="4" spans="1:9" ht="12.75">
      <c r="A4" s="6" t="s">
        <v>274</v>
      </c>
      <c r="B4" s="6"/>
      <c r="C4" s="6"/>
      <c r="D4" s="6"/>
      <c r="E4" s="6"/>
      <c r="F4" s="6"/>
      <c r="G4" s="6"/>
      <c r="H4" s="6"/>
      <c r="I4" s="2"/>
    </row>
    <row r="5" spans="1:9" ht="12.75">
      <c r="A5" s="6" t="s">
        <v>273</v>
      </c>
      <c r="B5" s="6"/>
      <c r="C5" s="6"/>
      <c r="D5" s="6"/>
      <c r="E5" s="6"/>
      <c r="F5" s="6"/>
      <c r="G5" s="6"/>
      <c r="H5" s="6"/>
      <c r="I5" s="2"/>
    </row>
    <row r="6" spans="1:9" ht="12.75">
      <c r="A6" s="6" t="s">
        <v>166</v>
      </c>
      <c r="B6" s="6"/>
      <c r="C6" s="6"/>
      <c r="D6" s="6"/>
      <c r="E6" s="6"/>
      <c r="F6" s="6"/>
      <c r="G6" s="6"/>
      <c r="H6" s="6"/>
      <c r="I6" s="2"/>
    </row>
    <row r="7" spans="1:9" ht="11.25" customHeight="1">
      <c r="A7" s="6"/>
      <c r="B7" s="6"/>
      <c r="C7" s="6"/>
      <c r="D7" s="6"/>
      <c r="E7" s="6"/>
      <c r="F7" s="6"/>
      <c r="G7" s="6"/>
      <c r="H7" s="6"/>
      <c r="I7" s="2"/>
    </row>
    <row r="8" spans="1:9" ht="12.75">
      <c r="A8" s="6" t="s">
        <v>256</v>
      </c>
      <c r="B8" s="6"/>
      <c r="C8" s="6"/>
      <c r="D8" s="6"/>
      <c r="E8" s="6"/>
      <c r="F8" s="6"/>
      <c r="G8" s="6"/>
      <c r="H8" s="6"/>
      <c r="I8" s="2"/>
    </row>
    <row r="9" spans="1:9" ht="12.75">
      <c r="A9" s="6" t="s">
        <v>167</v>
      </c>
      <c r="B9" s="6"/>
      <c r="C9" s="6"/>
      <c r="D9" s="6"/>
      <c r="E9" s="6"/>
      <c r="F9" s="6"/>
      <c r="G9" s="6"/>
      <c r="H9" s="6"/>
      <c r="I9" s="2"/>
    </row>
    <row r="10" spans="1:9" ht="11.25" customHeight="1">
      <c r="A10" s="6"/>
      <c r="B10" s="6"/>
      <c r="C10" s="6"/>
      <c r="D10" s="6"/>
      <c r="E10" s="13">
        <v>2009</v>
      </c>
      <c r="F10" s="13"/>
      <c r="G10" s="13">
        <v>2008</v>
      </c>
      <c r="H10" s="6"/>
      <c r="I10" s="2"/>
    </row>
    <row r="11" spans="1:9" ht="10.5" customHeight="1">
      <c r="A11" s="6"/>
      <c r="B11" s="6"/>
      <c r="C11" s="6"/>
      <c r="D11" s="6"/>
      <c r="E11" s="13" t="s">
        <v>257</v>
      </c>
      <c r="F11" s="13"/>
      <c r="G11" s="13" t="s">
        <v>257</v>
      </c>
      <c r="H11" s="6"/>
      <c r="I11" s="2"/>
    </row>
    <row r="12" spans="1:9" ht="12.75">
      <c r="A12" s="6" t="s">
        <v>17</v>
      </c>
      <c r="B12" s="6"/>
      <c r="C12" s="6"/>
      <c r="D12" s="6"/>
      <c r="E12" s="25" t="s">
        <v>271</v>
      </c>
      <c r="F12" s="25"/>
      <c r="G12" s="25" t="s">
        <v>235</v>
      </c>
      <c r="H12" s="2"/>
      <c r="I12" s="2"/>
    </row>
    <row r="13" spans="1:9" ht="12.75">
      <c r="A13" s="6" t="s">
        <v>168</v>
      </c>
      <c r="B13" s="6"/>
      <c r="C13" s="6"/>
      <c r="D13" s="6"/>
      <c r="E13" s="25" t="s">
        <v>18</v>
      </c>
      <c r="F13" s="25"/>
      <c r="G13" s="25" t="s">
        <v>18</v>
      </c>
      <c r="H13" s="2"/>
      <c r="I13" s="2"/>
    </row>
    <row r="14" spans="1:9" ht="12.75">
      <c r="A14" s="6" t="s">
        <v>236</v>
      </c>
      <c r="B14" s="6"/>
      <c r="C14" s="6"/>
      <c r="D14" s="6"/>
      <c r="E14" s="25" t="s">
        <v>272</v>
      </c>
      <c r="F14" s="25"/>
      <c r="G14" s="25" t="s">
        <v>232</v>
      </c>
      <c r="H14" s="2"/>
      <c r="I14" s="2"/>
    </row>
    <row r="15" spans="1:9" ht="12.75">
      <c r="A15" s="6" t="s">
        <v>169</v>
      </c>
      <c r="B15" s="6"/>
      <c r="C15" s="6"/>
      <c r="D15" s="6"/>
      <c r="E15" s="25" t="s">
        <v>233</v>
      </c>
      <c r="F15" s="25"/>
      <c r="G15" s="25" t="s">
        <v>233</v>
      </c>
      <c r="H15" s="2"/>
      <c r="I15" s="2"/>
    </row>
    <row r="16" spans="1:9" ht="12.75">
      <c r="A16" s="6" t="s">
        <v>19</v>
      </c>
      <c r="B16" s="6"/>
      <c r="C16" s="6"/>
      <c r="D16" s="6"/>
      <c r="E16" s="25" t="s">
        <v>20</v>
      </c>
      <c r="F16" s="25"/>
      <c r="G16" s="25" t="s">
        <v>20</v>
      </c>
      <c r="H16" s="2"/>
      <c r="I16" s="2"/>
    </row>
    <row r="17" spans="1:9" ht="12.75">
      <c r="A17" s="6" t="s">
        <v>21</v>
      </c>
      <c r="B17" s="6"/>
      <c r="C17" s="6"/>
      <c r="D17" s="6"/>
      <c r="E17" s="25" t="s">
        <v>22</v>
      </c>
      <c r="F17" s="25"/>
      <c r="G17" s="25" t="s">
        <v>22</v>
      </c>
      <c r="H17" s="2"/>
      <c r="I17" s="2"/>
    </row>
    <row r="18" spans="1:9" ht="12.75">
      <c r="A18" s="6" t="s">
        <v>170</v>
      </c>
      <c r="B18" s="6"/>
      <c r="C18" s="6"/>
      <c r="D18" s="6"/>
      <c r="E18" s="26" t="s">
        <v>234</v>
      </c>
      <c r="F18" s="26"/>
      <c r="G18" s="26" t="s">
        <v>234</v>
      </c>
      <c r="H18" s="2"/>
      <c r="I18" s="2"/>
    </row>
    <row r="19" spans="1:9" ht="11.25" customHeight="1">
      <c r="A19" s="6"/>
      <c r="B19" s="6"/>
      <c r="C19" s="6"/>
      <c r="D19" s="6"/>
      <c r="E19" s="110">
        <v>1</v>
      </c>
      <c r="F19" s="111"/>
      <c r="G19" s="110">
        <v>1</v>
      </c>
      <c r="H19" s="6"/>
      <c r="I19" s="2"/>
    </row>
    <row r="20" spans="1:9" ht="12.75">
      <c r="A20" s="14" t="s">
        <v>171</v>
      </c>
      <c r="B20" s="6"/>
      <c r="C20" s="6"/>
      <c r="D20" s="6"/>
      <c r="E20" s="13"/>
      <c r="F20" s="14"/>
      <c r="G20" s="112"/>
      <c r="H20" s="6"/>
      <c r="I20" s="2"/>
    </row>
    <row r="21" spans="1:9" ht="11.25" customHeight="1">
      <c r="A21" s="57" t="s">
        <v>172</v>
      </c>
      <c r="B21" s="6"/>
      <c r="C21" s="6"/>
      <c r="D21" s="6"/>
      <c r="E21" s="6"/>
      <c r="F21" s="6"/>
      <c r="G21" s="6"/>
      <c r="H21" s="6"/>
      <c r="I21" s="2"/>
    </row>
    <row r="22" spans="1:9" ht="11.25" customHeight="1">
      <c r="A22" s="6"/>
      <c r="B22" s="6"/>
      <c r="C22" s="6"/>
      <c r="D22" s="6"/>
      <c r="E22" s="112" t="s">
        <v>237</v>
      </c>
      <c r="F22" s="13" t="s">
        <v>15</v>
      </c>
      <c r="G22" s="112" t="s">
        <v>173</v>
      </c>
      <c r="H22" s="13" t="s">
        <v>15</v>
      </c>
      <c r="I22" s="2"/>
    </row>
    <row r="23" spans="1:9" ht="11.25" customHeight="1">
      <c r="A23" s="6"/>
      <c r="B23" s="6"/>
      <c r="C23" s="6"/>
      <c r="D23" s="6"/>
      <c r="E23" s="13" t="s">
        <v>257</v>
      </c>
      <c r="F23" s="13"/>
      <c r="G23" s="13" t="s">
        <v>257</v>
      </c>
      <c r="H23" s="13"/>
      <c r="I23" s="2"/>
    </row>
    <row r="24" spans="1:9" ht="12.75">
      <c r="A24" s="6"/>
      <c r="B24" s="6"/>
      <c r="C24" s="6"/>
      <c r="D24" s="6"/>
      <c r="E24" s="7" t="s">
        <v>14</v>
      </c>
      <c r="F24" s="15">
        <v>0.702804</v>
      </c>
      <c r="G24" s="7" t="s">
        <v>14</v>
      </c>
      <c r="H24" s="15">
        <v>0.702804</v>
      </c>
      <c r="I24" s="2"/>
    </row>
    <row r="25" spans="1:9" ht="12.75">
      <c r="A25" s="6" t="s">
        <v>99</v>
      </c>
      <c r="B25" s="6"/>
      <c r="C25" s="6"/>
      <c r="D25" s="6"/>
      <c r="E25" s="123">
        <v>8921888</v>
      </c>
      <c r="F25" s="123">
        <f aca="true" t="shared" si="0" ref="F25:H30">E25/F$24</f>
        <v>12694702.932823377</v>
      </c>
      <c r="G25" s="123">
        <v>13756825</v>
      </c>
      <c r="H25" s="123">
        <f t="shared" si="0"/>
        <v>19574198.49630907</v>
      </c>
      <c r="I25" s="2"/>
    </row>
    <row r="26" spans="1:9" ht="12.75">
      <c r="A26" s="6" t="s">
        <v>174</v>
      </c>
      <c r="B26" s="6"/>
      <c r="C26" s="6"/>
      <c r="D26" s="6"/>
      <c r="E26" s="123">
        <v>2044955</v>
      </c>
      <c r="F26" s="123">
        <f t="shared" si="0"/>
        <v>2909708.823512672</v>
      </c>
      <c r="G26" s="123">
        <v>2545231</v>
      </c>
      <c r="H26" s="123">
        <f t="shared" si="0"/>
        <v>3621537.441448825</v>
      </c>
      <c r="I26" s="2"/>
    </row>
    <row r="27" spans="1:9" ht="12.75">
      <c r="A27" s="6" t="s">
        <v>175</v>
      </c>
      <c r="B27" s="6"/>
      <c r="C27" s="6"/>
      <c r="D27" s="6"/>
      <c r="E27" s="123">
        <v>179212</v>
      </c>
      <c r="F27" s="123">
        <f t="shared" si="0"/>
        <v>254995.7029271319</v>
      </c>
      <c r="G27" s="123">
        <v>326295</v>
      </c>
      <c r="H27" s="123">
        <f t="shared" si="0"/>
        <v>464275.9574504414</v>
      </c>
      <c r="I27" s="2"/>
    </row>
    <row r="28" spans="1:9" ht="12.75">
      <c r="A28" s="6" t="s">
        <v>176</v>
      </c>
      <c r="B28" s="6"/>
      <c r="C28" s="6"/>
      <c r="D28" s="6"/>
      <c r="E28" s="123">
        <v>2076966</v>
      </c>
      <c r="F28" s="123">
        <f t="shared" si="0"/>
        <v>2955256.37304284</v>
      </c>
      <c r="G28" s="123">
        <v>2895298</v>
      </c>
      <c r="H28" s="123">
        <f t="shared" si="0"/>
        <v>4119637.90758163</v>
      </c>
      <c r="I28" s="2"/>
    </row>
    <row r="29" spans="1:9" ht="12.75">
      <c r="A29" s="6" t="s">
        <v>177</v>
      </c>
      <c r="B29" s="6"/>
      <c r="C29" s="6"/>
      <c r="D29" s="6"/>
      <c r="E29" s="123">
        <v>89100</v>
      </c>
      <c r="F29" s="123">
        <f t="shared" si="0"/>
        <v>126777.87832738573</v>
      </c>
      <c r="G29" s="123">
        <v>115520</v>
      </c>
      <c r="H29" s="123">
        <f t="shared" si="0"/>
        <v>164370.15156430527</v>
      </c>
      <c r="I29" s="2"/>
    </row>
    <row r="30" spans="1:9" ht="12.75">
      <c r="A30" s="6" t="s">
        <v>170</v>
      </c>
      <c r="B30" s="6"/>
      <c r="C30" s="6"/>
      <c r="D30" s="6"/>
      <c r="E30" s="123">
        <v>2039239</v>
      </c>
      <c r="F30" s="123">
        <f t="shared" si="0"/>
        <v>2901575.688243095</v>
      </c>
      <c r="G30" s="123">
        <v>732329</v>
      </c>
      <c r="H30" s="123">
        <f t="shared" si="0"/>
        <v>1042010.2902089346</v>
      </c>
      <c r="I30" s="2"/>
    </row>
    <row r="31" spans="1:9" ht="13.5" thickBot="1">
      <c r="A31" s="14" t="s">
        <v>178</v>
      </c>
      <c r="B31" s="6"/>
      <c r="C31" s="6"/>
      <c r="D31" s="6"/>
      <c r="E31" s="124">
        <f>SUM(E25:E30)</f>
        <v>15351360</v>
      </c>
      <c r="F31" s="124">
        <f>E31/F24</f>
        <v>21843017.3988765</v>
      </c>
      <c r="G31" s="124">
        <f>SUM(G25:G30)</f>
        <v>20371498</v>
      </c>
      <c r="H31" s="124">
        <f>G31/H24</f>
        <v>28986030.244563207</v>
      </c>
      <c r="I31" s="2"/>
    </row>
    <row r="32" spans="1:9" ht="11.25" customHeight="1" thickTop="1">
      <c r="A32" s="57" t="s">
        <v>179</v>
      </c>
      <c r="B32" s="6"/>
      <c r="C32" s="6"/>
      <c r="D32" s="6"/>
      <c r="E32" s="125"/>
      <c r="F32" s="125"/>
      <c r="G32" s="125"/>
      <c r="H32" s="125"/>
      <c r="I32" s="2"/>
    </row>
    <row r="33" spans="1:9" ht="12.75">
      <c r="A33" s="6" t="s">
        <v>180</v>
      </c>
      <c r="B33" s="6"/>
      <c r="C33" s="6"/>
      <c r="D33" s="6"/>
      <c r="E33" s="126">
        <v>4183560</v>
      </c>
      <c r="F33" s="126">
        <f aca="true" t="shared" si="1" ref="F33:H37">E33/F$24</f>
        <v>5952669.59209111</v>
      </c>
      <c r="G33" s="126">
        <v>5123455</v>
      </c>
      <c r="H33" s="126">
        <f t="shared" si="1"/>
        <v>7290019.692545859</v>
      </c>
      <c r="I33" s="2"/>
    </row>
    <row r="34" spans="1:9" ht="12.75">
      <c r="A34" s="6" t="s">
        <v>181</v>
      </c>
      <c r="B34" s="6"/>
      <c r="C34" s="6"/>
      <c r="D34" s="6"/>
      <c r="E34" s="126">
        <v>1102256</v>
      </c>
      <c r="F34" s="126">
        <f t="shared" si="1"/>
        <v>1568368.9905009079</v>
      </c>
      <c r="G34" s="126">
        <v>1302537</v>
      </c>
      <c r="H34" s="126">
        <f t="shared" si="1"/>
        <v>1853343.179606263</v>
      </c>
      <c r="I34" s="2"/>
    </row>
    <row r="35" spans="1:9" ht="12.75">
      <c r="A35" s="6" t="s">
        <v>182</v>
      </c>
      <c r="B35" s="6"/>
      <c r="C35" s="6"/>
      <c r="D35" s="6"/>
      <c r="E35" s="126">
        <v>520193</v>
      </c>
      <c r="F35" s="126">
        <f t="shared" si="1"/>
        <v>740167.9557885271</v>
      </c>
      <c r="G35" s="126">
        <v>551567</v>
      </c>
      <c r="H35" s="126">
        <f t="shared" si="1"/>
        <v>784809.1359753218</v>
      </c>
      <c r="I35" s="2"/>
    </row>
    <row r="36" spans="1:9" ht="12.75">
      <c r="A36" s="6" t="s">
        <v>183</v>
      </c>
      <c r="B36" s="6"/>
      <c r="C36" s="6"/>
      <c r="D36" s="6"/>
      <c r="E36" s="126">
        <v>46591</v>
      </c>
      <c r="F36" s="126">
        <f t="shared" si="1"/>
        <v>66293.02052919449</v>
      </c>
      <c r="G36" s="126">
        <v>59932</v>
      </c>
      <c r="H36" s="126">
        <f t="shared" si="1"/>
        <v>85275.55335484716</v>
      </c>
      <c r="I36" s="2"/>
    </row>
    <row r="37" spans="1:9" ht="12.75">
      <c r="A37" s="6" t="s">
        <v>170</v>
      </c>
      <c r="B37" s="6"/>
      <c r="C37" s="6"/>
      <c r="D37" s="6"/>
      <c r="E37" s="126">
        <v>130546</v>
      </c>
      <c r="F37" s="126">
        <f t="shared" si="1"/>
        <v>185750.22339087428</v>
      </c>
      <c r="G37" s="126">
        <v>172618</v>
      </c>
      <c r="H37" s="126">
        <f t="shared" si="1"/>
        <v>245613.28620781898</v>
      </c>
      <c r="I37" s="2"/>
    </row>
    <row r="38" spans="1:9" ht="13.5" thickBot="1">
      <c r="A38" s="14" t="s">
        <v>178</v>
      </c>
      <c r="B38" s="14"/>
      <c r="C38" s="14"/>
      <c r="D38" s="14"/>
      <c r="E38" s="124">
        <f>SUM(E33:E37)</f>
        <v>5983146</v>
      </c>
      <c r="F38" s="124">
        <f>E38/F24</f>
        <v>8513249.782300614</v>
      </c>
      <c r="G38" s="124">
        <f>SUM(G33:G37)</f>
        <v>7210109</v>
      </c>
      <c r="H38" s="124">
        <f>G38/H24</f>
        <v>10259060.847690111</v>
      </c>
      <c r="I38" s="2"/>
    </row>
    <row r="39" spans="1:9" ht="10.5" customHeight="1" thickTop="1">
      <c r="A39" s="57" t="s">
        <v>184</v>
      </c>
      <c r="B39" s="6"/>
      <c r="C39" s="6"/>
      <c r="D39" s="6"/>
      <c r="E39" s="123"/>
      <c r="F39" s="123"/>
      <c r="G39" s="123"/>
      <c r="H39" s="123"/>
      <c r="I39" s="2"/>
    </row>
    <row r="40" spans="1:9" ht="12.75">
      <c r="A40" s="6" t="s">
        <v>185</v>
      </c>
      <c r="B40" s="6"/>
      <c r="C40" s="6"/>
      <c r="D40" s="6"/>
      <c r="E40" s="123">
        <v>5059032</v>
      </c>
      <c r="F40" s="123">
        <f>E40/F24</f>
        <v>7198354.02188946</v>
      </c>
      <c r="G40" s="123">
        <v>5956943</v>
      </c>
      <c r="H40" s="123">
        <f>G40/H24</f>
        <v>8475966.272246601</v>
      </c>
      <c r="I40" s="2"/>
    </row>
    <row r="41" spans="1:9" ht="12.75">
      <c r="A41" s="6" t="s">
        <v>186</v>
      </c>
      <c r="B41" s="6"/>
      <c r="C41" s="6"/>
      <c r="D41" s="6"/>
      <c r="E41" s="123">
        <v>18620</v>
      </c>
      <c r="F41" s="123">
        <f>E41/F24</f>
        <v>26493.873113983416</v>
      </c>
      <c r="G41" s="123">
        <v>23371</v>
      </c>
      <c r="H41" s="123">
        <f>G41/H24</f>
        <v>33253.93708630002</v>
      </c>
      <c r="I41" s="2"/>
    </row>
    <row r="42" spans="1:9" ht="13.5" thickBot="1">
      <c r="A42" s="14" t="s">
        <v>178</v>
      </c>
      <c r="B42" s="14"/>
      <c r="C42" s="14"/>
      <c r="D42" s="14"/>
      <c r="E42" s="127">
        <f>SUM(E40:E41)</f>
        <v>5077652</v>
      </c>
      <c r="F42" s="127">
        <f>E42/F24</f>
        <v>7224847.895003444</v>
      </c>
      <c r="G42" s="127">
        <f>SUM(G40:G41)</f>
        <v>5980314</v>
      </c>
      <c r="H42" s="127">
        <f>G42/H24</f>
        <v>8509220.2093329</v>
      </c>
      <c r="I42" s="2"/>
    </row>
    <row r="43" spans="1:9" ht="11.25" customHeight="1" thickTop="1">
      <c r="A43" s="57" t="s">
        <v>187</v>
      </c>
      <c r="B43" s="6"/>
      <c r="C43" s="6"/>
      <c r="D43" s="6"/>
      <c r="E43" s="123"/>
      <c r="F43" s="123"/>
      <c r="G43" s="123"/>
      <c r="H43" s="123"/>
      <c r="I43" s="2"/>
    </row>
    <row r="44" spans="1:9" ht="12.75">
      <c r="A44" s="6" t="s">
        <v>188</v>
      </c>
      <c r="B44" s="6"/>
      <c r="C44" s="6"/>
      <c r="D44" s="6"/>
      <c r="E44" s="123">
        <v>1901661</v>
      </c>
      <c r="F44" s="123">
        <f>E44/F$24</f>
        <v>2705819.8302798504</v>
      </c>
      <c r="G44" s="123">
        <v>2362464</v>
      </c>
      <c r="H44" s="123">
        <f>G44/H$24</f>
        <v>3361483.4292348935</v>
      </c>
      <c r="I44" s="2"/>
    </row>
    <row r="45" spans="1:9" ht="12.75">
      <c r="A45" s="6" t="s">
        <v>189</v>
      </c>
      <c r="B45" s="6"/>
      <c r="C45" s="6"/>
      <c r="D45" s="6"/>
      <c r="E45" s="123">
        <v>1117673</v>
      </c>
      <c r="F45" s="123">
        <f aca="true" t="shared" si="2" ref="F45:H59">E45/F$24</f>
        <v>1590305.4052054342</v>
      </c>
      <c r="G45" s="123">
        <v>1569025</v>
      </c>
      <c r="H45" s="123">
        <f t="shared" si="2"/>
        <v>2232521.442678186</v>
      </c>
      <c r="I45" s="2"/>
    </row>
    <row r="46" spans="1:9" ht="12.75">
      <c r="A46" s="6" t="s">
        <v>190</v>
      </c>
      <c r="B46" s="2"/>
      <c r="C46" s="6"/>
      <c r="D46" s="6"/>
      <c r="E46" s="123">
        <v>472351</v>
      </c>
      <c r="F46" s="123">
        <f t="shared" si="2"/>
        <v>672094.922624231</v>
      </c>
      <c r="G46" s="123">
        <v>579080</v>
      </c>
      <c r="H46" s="123">
        <f t="shared" si="2"/>
        <v>823956.608101263</v>
      </c>
      <c r="I46" s="2"/>
    </row>
    <row r="47" spans="1:9" ht="12.75">
      <c r="A47" s="6" t="s">
        <v>258</v>
      </c>
      <c r="B47" s="2"/>
      <c r="C47" s="6"/>
      <c r="D47" s="6"/>
      <c r="E47" s="123">
        <v>57445</v>
      </c>
      <c r="F47" s="123">
        <f t="shared" si="2"/>
        <v>81736.8711618033</v>
      </c>
      <c r="G47" s="123">
        <v>85297</v>
      </c>
      <c r="H47" s="123">
        <f t="shared" si="2"/>
        <v>121366.69683154905</v>
      </c>
      <c r="I47" s="2"/>
    </row>
    <row r="48" spans="1:9" ht="12.75">
      <c r="A48" s="6" t="s">
        <v>191</v>
      </c>
      <c r="B48" s="6"/>
      <c r="C48" s="6"/>
      <c r="D48" s="6"/>
      <c r="E48" s="123">
        <v>368138</v>
      </c>
      <c r="F48" s="123">
        <f t="shared" si="2"/>
        <v>523813.18262275116</v>
      </c>
      <c r="G48" s="123">
        <v>548295</v>
      </c>
      <c r="H48" s="123">
        <f t="shared" si="2"/>
        <v>780153.4994109311</v>
      </c>
      <c r="I48" s="2"/>
    </row>
    <row r="49" spans="1:9" ht="12.75">
      <c r="A49" s="6" t="s">
        <v>192</v>
      </c>
      <c r="B49" s="6"/>
      <c r="C49" s="6"/>
      <c r="D49" s="6"/>
      <c r="E49" s="123">
        <v>386676</v>
      </c>
      <c r="F49" s="123">
        <f t="shared" si="2"/>
        <v>550190.3802482627</v>
      </c>
      <c r="G49" s="123">
        <v>476780</v>
      </c>
      <c r="H49" s="123">
        <f t="shared" si="2"/>
        <v>678396.8218735238</v>
      </c>
      <c r="I49" s="2"/>
    </row>
    <row r="50" spans="1:9" ht="12.75">
      <c r="A50" s="6" t="s">
        <v>193</v>
      </c>
      <c r="B50" s="6"/>
      <c r="C50" s="6"/>
      <c r="D50" s="6"/>
      <c r="E50" s="123">
        <v>143475</v>
      </c>
      <c r="F50" s="123">
        <f t="shared" si="2"/>
        <v>204146.5330305462</v>
      </c>
      <c r="G50" s="123">
        <v>186234</v>
      </c>
      <c r="H50" s="123">
        <f t="shared" si="2"/>
        <v>264987.10878139565</v>
      </c>
      <c r="I50" s="2"/>
    </row>
    <row r="51" spans="1:9" ht="12.75">
      <c r="A51" s="6" t="s">
        <v>194</v>
      </c>
      <c r="B51" s="6"/>
      <c r="C51" s="6"/>
      <c r="D51" s="6"/>
      <c r="E51" s="123">
        <v>163294</v>
      </c>
      <c r="F51" s="123">
        <f t="shared" si="2"/>
        <v>232346.4294454784</v>
      </c>
      <c r="G51" s="123">
        <v>162147</v>
      </c>
      <c r="H51" s="123">
        <f t="shared" si="2"/>
        <v>230714.39547868253</v>
      </c>
      <c r="I51" s="2"/>
    </row>
    <row r="52" spans="1:9" ht="12.75">
      <c r="A52" s="6" t="s">
        <v>259</v>
      </c>
      <c r="B52" s="6"/>
      <c r="C52" s="6"/>
      <c r="D52" s="6"/>
      <c r="E52" s="123">
        <v>26024</v>
      </c>
      <c r="F52" s="123">
        <f t="shared" si="2"/>
        <v>37028.81599990894</v>
      </c>
      <c r="G52" s="123">
        <v>57524</v>
      </c>
      <c r="H52" s="123">
        <f t="shared" si="2"/>
        <v>81849.27803484329</v>
      </c>
      <c r="I52" s="2"/>
    </row>
    <row r="53" spans="1:9" ht="12.75">
      <c r="A53" s="6" t="s">
        <v>195</v>
      </c>
      <c r="B53" s="6"/>
      <c r="C53" s="6"/>
      <c r="D53" s="6"/>
      <c r="E53" s="123">
        <v>58324</v>
      </c>
      <c r="F53" s="123">
        <f t="shared" si="2"/>
        <v>82987.57548334956</v>
      </c>
      <c r="G53" s="123">
        <v>63466</v>
      </c>
      <c r="H53" s="123">
        <f t="shared" si="2"/>
        <v>90303.9823336236</v>
      </c>
      <c r="I53" s="2"/>
    </row>
    <row r="54" spans="1:9" ht="12.75">
      <c r="A54" s="6" t="s">
        <v>196</v>
      </c>
      <c r="B54" s="6"/>
      <c r="C54" s="6"/>
      <c r="D54" s="6"/>
      <c r="E54" s="123">
        <v>90021</v>
      </c>
      <c r="F54" s="123">
        <f t="shared" si="2"/>
        <v>128088.34326497857</v>
      </c>
      <c r="G54" s="123">
        <v>100776</v>
      </c>
      <c r="H54" s="123">
        <f t="shared" si="2"/>
        <v>143391.32958833475</v>
      </c>
      <c r="I54" s="2"/>
    </row>
    <row r="55" spans="1:9" ht="12.75">
      <c r="A55" s="6" t="s">
        <v>197</v>
      </c>
      <c r="B55" s="6"/>
      <c r="C55" s="6"/>
      <c r="D55" s="6"/>
      <c r="E55" s="123">
        <v>45243</v>
      </c>
      <c r="F55" s="123">
        <f t="shared" si="2"/>
        <v>64374.98932846142</v>
      </c>
      <c r="G55" s="123">
        <v>51096</v>
      </c>
      <c r="H55" s="123">
        <f t="shared" si="2"/>
        <v>72703.05803609542</v>
      </c>
      <c r="I55" s="10"/>
    </row>
    <row r="56" spans="1:9" ht="12.75">
      <c r="A56" s="6" t="s">
        <v>198</v>
      </c>
      <c r="B56" s="6"/>
      <c r="C56" s="6"/>
      <c r="D56" s="6"/>
      <c r="E56" s="123">
        <v>23749</v>
      </c>
      <c r="F56" s="123">
        <f t="shared" si="2"/>
        <v>33791.78263071924</v>
      </c>
      <c r="G56" s="123">
        <v>32975</v>
      </c>
      <c r="H56" s="123">
        <f t="shared" si="2"/>
        <v>46919.19795561778</v>
      </c>
      <c r="I56" s="7"/>
    </row>
    <row r="57" spans="1:9" ht="12.75">
      <c r="A57" s="6" t="s">
        <v>199</v>
      </c>
      <c r="B57" s="6"/>
      <c r="C57" s="6"/>
      <c r="D57" s="6"/>
      <c r="E57" s="123">
        <v>36330</v>
      </c>
      <c r="F57" s="123">
        <f t="shared" si="2"/>
        <v>51692.93288029095</v>
      </c>
      <c r="G57" s="123">
        <v>20940</v>
      </c>
      <c r="H57" s="123">
        <f t="shared" si="2"/>
        <v>29794.935714651598</v>
      </c>
      <c r="I57" s="2"/>
    </row>
    <row r="58" spans="1:9" ht="12.75">
      <c r="A58" s="6" t="s">
        <v>200</v>
      </c>
      <c r="B58" s="6"/>
      <c r="C58" s="6"/>
      <c r="D58" s="6"/>
      <c r="E58" s="126">
        <v>47785</v>
      </c>
      <c r="F58" s="123">
        <f t="shared" si="2"/>
        <v>67991.92947109009</v>
      </c>
      <c r="G58" s="126">
        <v>3234</v>
      </c>
      <c r="H58" s="123">
        <f t="shared" si="2"/>
        <v>4601.567435586593</v>
      </c>
      <c r="I58" s="2"/>
    </row>
    <row r="59" spans="1:9" ht="12.75">
      <c r="A59" s="6" t="s">
        <v>170</v>
      </c>
      <c r="B59" s="6"/>
      <c r="C59" s="6"/>
      <c r="D59" s="6"/>
      <c r="E59" s="123">
        <v>270613</v>
      </c>
      <c r="F59" s="123">
        <f t="shared" si="2"/>
        <v>385047.60929078376</v>
      </c>
      <c r="G59" s="123">
        <v>252408</v>
      </c>
      <c r="H59" s="123">
        <f t="shared" si="2"/>
        <v>359144.227978213</v>
      </c>
      <c r="I59" s="10"/>
    </row>
    <row r="60" spans="1:9" ht="13.5" thickBot="1">
      <c r="A60" s="14" t="s">
        <v>178</v>
      </c>
      <c r="B60" s="14"/>
      <c r="C60" s="14"/>
      <c r="D60" s="14"/>
      <c r="E60" s="127">
        <f>E44+E45+E46+E47+E48+E49+E50+E51+E52+E53+E54+E55+E56+E57+E58+E59</f>
        <v>5208802</v>
      </c>
      <c r="F60" s="127">
        <f>F44+F45+F46+F47+F48+F49+F50+F51+F52+F53+F54+F55+F56+F57+F58+F59</f>
        <v>7411457.53296794</v>
      </c>
      <c r="G60" s="127">
        <f>G44+G45+G46+G47+G48+G49+G50+G51+G52+G53+G54+G55+G56+G57+G58+G59</f>
        <v>6551741</v>
      </c>
      <c r="H60" s="127">
        <f>H44+H45+H46+H47+H48+H49+H50+H51+H52+H53+H54+H55+H56+H57+H58+H59</f>
        <v>9322287.579467388</v>
      </c>
      <c r="I60" s="2"/>
    </row>
    <row r="61" spans="1:9" ht="13.5" thickTop="1">
      <c r="A61" s="161" t="s">
        <v>244</v>
      </c>
      <c r="B61" s="161"/>
      <c r="C61" s="161"/>
      <c r="D61" s="161"/>
      <c r="E61" s="161"/>
      <c r="F61" s="161"/>
      <c r="G61" s="161"/>
      <c r="H61" s="161"/>
      <c r="I61" s="161"/>
    </row>
    <row r="62" spans="1:9" ht="12.75">
      <c r="A62" s="161">
        <v>11</v>
      </c>
      <c r="B62" s="161"/>
      <c r="C62" s="161"/>
      <c r="D62" s="161"/>
      <c r="E62" s="161"/>
      <c r="F62" s="161"/>
      <c r="G62" s="161"/>
      <c r="H62" s="161"/>
      <c r="I62" s="161"/>
    </row>
    <row r="64" spans="1:9" ht="12.75">
      <c r="A64" s="161"/>
      <c r="B64" s="161"/>
      <c r="C64" s="161"/>
      <c r="D64" s="161"/>
      <c r="E64" s="161"/>
      <c r="F64" s="161"/>
      <c r="G64" s="161"/>
      <c r="H64" s="161"/>
      <c r="I64" s="161"/>
    </row>
    <row r="65" spans="1:9" ht="12.75">
      <c r="A65" s="14" t="s">
        <v>201</v>
      </c>
      <c r="B65" s="6"/>
      <c r="C65" s="6"/>
      <c r="D65" s="6"/>
      <c r="E65" s="6"/>
      <c r="F65" s="6"/>
      <c r="G65" s="6"/>
      <c r="H65" s="6"/>
      <c r="I65" s="2"/>
    </row>
    <row r="66" spans="1:9" ht="12.75">
      <c r="A66" s="6"/>
      <c r="B66" s="6"/>
      <c r="C66" s="6"/>
      <c r="D66" s="6"/>
      <c r="E66" s="112" t="s">
        <v>237</v>
      </c>
      <c r="F66" s="13" t="s">
        <v>15</v>
      </c>
      <c r="G66" s="112" t="s">
        <v>173</v>
      </c>
      <c r="H66" s="13" t="s">
        <v>15</v>
      </c>
      <c r="I66" s="2"/>
    </row>
    <row r="67" spans="1:9" ht="12.75">
      <c r="A67" s="6"/>
      <c r="B67" s="6"/>
      <c r="C67" s="6"/>
      <c r="D67" s="6"/>
      <c r="E67" s="112" t="s">
        <v>250</v>
      </c>
      <c r="F67" s="13"/>
      <c r="G67" s="112" t="s">
        <v>250</v>
      </c>
      <c r="H67" s="13"/>
      <c r="I67" s="2"/>
    </row>
    <row r="68" spans="1:9" ht="12.75">
      <c r="A68" s="6"/>
      <c r="B68" s="6"/>
      <c r="C68" s="6"/>
      <c r="D68" s="6"/>
      <c r="E68" s="7" t="s">
        <v>14</v>
      </c>
      <c r="F68" s="15">
        <v>0.702804</v>
      </c>
      <c r="G68" s="7" t="s">
        <v>14</v>
      </c>
      <c r="H68" s="15">
        <v>0.702804</v>
      </c>
      <c r="I68" s="2"/>
    </row>
    <row r="69" spans="1:9" ht="12.75">
      <c r="A69" s="6" t="s">
        <v>17</v>
      </c>
      <c r="B69" s="6"/>
      <c r="C69" s="6"/>
      <c r="D69" s="6"/>
      <c r="E69" s="16">
        <v>2004743</v>
      </c>
      <c r="F69" s="16">
        <f>E69/F$68</f>
        <v>2852492.3022635044</v>
      </c>
      <c r="G69" s="16">
        <v>2578964</v>
      </c>
      <c r="H69" s="16">
        <f>G69/H$68</f>
        <v>3669535.1762369024</v>
      </c>
      <c r="I69" s="2"/>
    </row>
    <row r="70" spans="1:9" ht="12.75">
      <c r="A70" s="6" t="s">
        <v>238</v>
      </c>
      <c r="B70" s="6"/>
      <c r="C70" s="6"/>
      <c r="D70" s="6"/>
      <c r="E70" s="16">
        <v>60818</v>
      </c>
      <c r="F70" s="16">
        <f>E70/F$68</f>
        <v>86536.21777906785</v>
      </c>
      <c r="G70" s="11">
        <v>79492</v>
      </c>
      <c r="H70" s="16">
        <f>G70/H$68</f>
        <v>113106.92597082544</v>
      </c>
      <c r="I70" s="2"/>
    </row>
    <row r="71" spans="1:9" ht="12.75">
      <c r="A71" s="6" t="s">
        <v>202</v>
      </c>
      <c r="B71" s="6"/>
      <c r="C71" s="6"/>
      <c r="D71" s="6"/>
      <c r="E71" s="16">
        <v>4857788</v>
      </c>
      <c r="F71" s="16">
        <f>E71/F$68</f>
        <v>6912009.607230466</v>
      </c>
      <c r="G71" s="16">
        <v>2972543</v>
      </c>
      <c r="H71" s="16">
        <f>G71/H$68</f>
        <v>4229547.640593964</v>
      </c>
      <c r="I71" s="2"/>
    </row>
    <row r="72" spans="1:9" ht="12.75">
      <c r="A72" s="6" t="s">
        <v>260</v>
      </c>
      <c r="B72" s="6"/>
      <c r="C72" s="6"/>
      <c r="D72" s="6"/>
      <c r="E72" s="16">
        <v>-53651</v>
      </c>
      <c r="F72" s="16">
        <f>E72/F$68</f>
        <v>-76338.4955122623</v>
      </c>
      <c r="G72" s="16">
        <v>-10345</v>
      </c>
      <c r="H72" s="16">
        <f>G72/H$68</f>
        <v>-14719.608880996693</v>
      </c>
      <c r="I72" s="2"/>
    </row>
    <row r="73" spans="1:9" ht="13.5" thickBot="1">
      <c r="A73" s="6"/>
      <c r="B73" s="6"/>
      <c r="C73" s="6"/>
      <c r="D73" s="6"/>
      <c r="E73" s="27">
        <f>SUM(E69:E72)</f>
        <v>6869698</v>
      </c>
      <c r="F73" s="27">
        <f>E73/F$68</f>
        <v>9774699.631760776</v>
      </c>
      <c r="G73" s="27">
        <f>SUM(G69:G72)</f>
        <v>5620654</v>
      </c>
      <c r="H73" s="27">
        <f>G73/H$68</f>
        <v>7997470.133920695</v>
      </c>
      <c r="I73" s="2"/>
    </row>
    <row r="74" spans="1:9" ht="13.5" thickTop="1">
      <c r="A74" s="6"/>
      <c r="B74" s="6"/>
      <c r="C74" s="6"/>
      <c r="D74" s="6"/>
      <c r="E74" s="6"/>
      <c r="F74" s="6"/>
      <c r="G74" s="6"/>
      <c r="H74" s="6"/>
      <c r="I74" s="2"/>
    </row>
    <row r="75" spans="1:9" ht="12.75">
      <c r="A75" s="14" t="s">
        <v>13</v>
      </c>
      <c r="B75" s="6"/>
      <c r="C75" s="6"/>
      <c r="D75" s="6"/>
      <c r="E75" s="6"/>
      <c r="F75" s="6"/>
      <c r="G75" s="6"/>
      <c r="H75" s="6"/>
      <c r="I75" s="2"/>
    </row>
    <row r="76" spans="1:9" ht="12.75">
      <c r="A76" s="6" t="s">
        <v>203</v>
      </c>
      <c r="B76" s="6"/>
      <c r="C76" s="6"/>
      <c r="D76" s="6"/>
      <c r="E76" s="6"/>
      <c r="F76" s="6"/>
      <c r="G76" s="6"/>
      <c r="H76" s="6"/>
      <c r="I76" s="2"/>
    </row>
    <row r="123" spans="1:9" ht="12.75">
      <c r="A123" s="161" t="s">
        <v>244</v>
      </c>
      <c r="B123" s="161"/>
      <c r="C123" s="161"/>
      <c r="D123" s="161"/>
      <c r="E123" s="161"/>
      <c r="F123" s="161"/>
      <c r="G123" s="161"/>
      <c r="H123" s="161"/>
      <c r="I123" s="161"/>
    </row>
    <row r="124" spans="1:9" ht="12.75">
      <c r="A124" s="161">
        <v>12</v>
      </c>
      <c r="B124" s="161"/>
      <c r="C124" s="161"/>
      <c r="D124" s="161"/>
      <c r="E124" s="161"/>
      <c r="F124" s="161"/>
      <c r="G124" s="161"/>
      <c r="H124" s="161"/>
      <c r="I124" s="161"/>
    </row>
  </sheetData>
  <mergeCells count="6">
    <mergeCell ref="A124:I124"/>
    <mergeCell ref="A123:I123"/>
    <mergeCell ref="A1:H1"/>
    <mergeCell ref="A61:I61"/>
    <mergeCell ref="A62:I62"/>
    <mergeCell ref="A64:I64"/>
  </mergeCells>
  <printOptions/>
  <pageMargins left="0.75" right="0.75" top="0.45" bottom="0.41" header="0.5" footer="0.3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Valmieras stikla skiedra JSC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Stase Ogste</dc:creator>
  <cp:keywords/>
  <dc:description/>
  <cp:lastModifiedBy>Inita Martinsone</cp:lastModifiedBy>
  <cp:lastPrinted>2010-02-26T08:00:58Z</cp:lastPrinted>
  <dcterms:created xsi:type="dcterms:W3CDTF">2009-08-05T05:52:41Z</dcterms:created>
  <dcterms:modified xsi:type="dcterms:W3CDTF">2010-02-26T11:43:57Z</dcterms:modified>
  <cp:category/>
  <cp:version/>
  <cp:contentType/>
  <cp:contentStatus/>
</cp:coreProperties>
</file>