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<sst xmlns="http://schemas.openxmlformats.org/spreadsheetml/2006/main" count="4251" uniqueCount="2739">
  <si>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</si>
  <si>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</si>
  <si>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</si>
  <si>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</si>
  <si>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</si>
  <si>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</si>
  <si>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</si>
  <si>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</si>
  <si>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</si>
  <si>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</si>
  <si>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</si>
  <si>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</si>
  <si>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</si>
  <si>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</si>
  <si>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</si>
  <si>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</si>
  <si>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</si>
  <si>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</si>
  <si>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</si>
  <si>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</si>
  <si>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</si>
  <si>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</si>
  <si>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</si>
  <si>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</si>
  <si>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</si>
  <si>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</si>
  <si>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</si>
  <si>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</si>
  <si>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</si>
  <si>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</si>
  <si>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</si>
  <si>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</si>
  <si>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</si>
  <si>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</si>
  <si>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</si>
  <si>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</si>
  <si>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</si>
  <si>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</si>
  <si>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</si>
  <si>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</si>
  <si>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</si>
  <si>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</si>
  <si>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</si>
  <si>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</si>
  <si>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</si>
  <si>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</si>
  <si>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</si>
  <si>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</si>
  <si>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</si>
  <si>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</si>
  <si>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</si>
  <si>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</si>
  <si>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</si>
  <si>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</si>
  <si>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</si>
  <si>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</si>
  <si>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</si>
  <si>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</si>
  <si>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</si>
  <si>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</si>
  <si>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</si>
  <si>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</si>
  <si>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</si>
  <si>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</si>
  <si>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</si>
  <si>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</si>
  <si>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</si>
  <si>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</si>
  <si>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</si>
  <si>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</si>
  <si>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</si>
  <si>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</si>
  <si>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</si>
  <si>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</si>
  <si>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</si>
  <si>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</si>
  <si>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</si>
  <si>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</si>
  <si>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</si>
  <si>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</si>
  <si>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</si>
  <si>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</si>
  <si>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</si>
  <si>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</si>
  <si>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</si>
  <si>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</si>
  <si>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</si>
  <si>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</si>
  <si>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</si>
  <si>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</si>
  <si>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</si>
  <si>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</si>
  <si>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</si>
  <si>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</si>
  <si>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</si>
  <si>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</si>
  <si>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</si>
  <si>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</si>
  <si>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</si>
  <si>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</si>
  <si>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</si>
  <si>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</si>
  <si>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</si>
  <si>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</si>
  <si>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</si>
  <si>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</si>
  <si>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</si>
  <si>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</si>
  <si>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</si>
  <si>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</si>
  <si>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</si>
  <si>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</si>
  <si>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</si>
  <si>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</si>
  <si>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</si>
  <si>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</si>
  <si>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</si>
  <si>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</si>
  <si>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</si>
  <si>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</si>
  <si>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</si>
  <si>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</si>
  <si>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</si>
  <si>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</si>
  <si>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</si>
  <si>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</si>
  <si>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</si>
  <si>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</si>
  <si>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</si>
  <si>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</si>
  <si>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</si>
  <si>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</si>
  <si>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</si>
  <si>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</si>
  <si>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</si>
  <si>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</si>
  <si>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</si>
  <si>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</si>
  <si>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</si>
  <si>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</si>
  <si>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</si>
  <si>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</si>
  <si>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</si>
  <si>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</si>
  <si>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</si>
  <si>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</si>
  <si>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</si>
  <si>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</si>
  <si>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</si>
  <si>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</si>
  <si>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</si>
  <si>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</si>
  <si>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</si>
  <si>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</si>
  <si>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</si>
  <si>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</si>
  <si>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</si>
  <si>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</si>
  <si>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</si>
  <si>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</si>
  <si>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</si>
  <si>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</si>
  <si>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</si>
  <si>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</si>
  <si>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</si>
  <si>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</si>
  <si>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</si>
  <si>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</si>
  <si>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</si>
  <si>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</si>
  <si>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</si>
  <si>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</si>
  <si>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</si>
  <si>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</si>
  <si>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</si>
  <si>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</si>
  <si>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</si>
  <si>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</si>
  <si>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</si>
  <si>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</si>
  <si>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</si>
  <si>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</si>
  <si>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</si>
  <si>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</si>
  <si>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</si>
  <si>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</si>
  <si>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</si>
  <si>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</si>
  <si>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</si>
  <si>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</si>
  <si>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</si>
  <si>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</si>
  <si>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</si>
  <si>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</si>
  <si>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</si>
  <si>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</si>
  <si>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</si>
  <si>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</si>
  <si>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</si>
  <si>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</si>
  <si>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</si>
  <si>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</si>
  <si>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</si>
  <si>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</si>
  <si>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</si>
  <si>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</si>
  <si>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</si>
  <si>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</si>
  <si>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</si>
  <si>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</si>
  <si>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</si>
  <si>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</si>
  <si>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</si>
  <si>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</si>
  <si>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</si>
  <si>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</si>
  <si>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</si>
  <si>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</si>
  <si>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</si>
  <si>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</si>
  <si>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</si>
  <si>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</si>
  <si>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</si>
  <si>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</si>
  <si>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</si>
  <si>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</si>
  <si>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</si>
  <si>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</si>
  <si>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</si>
  <si>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</si>
  <si>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</si>
  <si>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</si>
  <si>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</si>
  <si>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</si>
  <si>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</si>
  <si>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</si>
  <si>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</si>
  <si>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</si>
  <si>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</si>
  <si>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</si>
  <si>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</si>
  <si>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</si>
  <si>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</si>
  <si>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</si>
  <si>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</si>
  <si>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</si>
  <si>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</si>
  <si>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</si>
  <si>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</si>
  <si>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</si>
  <si>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</si>
  <si>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</si>
  <si>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</si>
  <si>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</si>
  <si>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</si>
  <si>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</si>
  <si>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</si>
  <si>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</si>
  <si>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</si>
  <si>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</si>
  <si>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</si>
  <si>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</si>
  <si>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</si>
  <si>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</si>
  <si>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</si>
  <si>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</si>
  <si>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</si>
  <si>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</si>
  <si>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</si>
  <si>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</si>
  <si>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</si>
  <si>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</si>
  <si>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</si>
  <si>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</si>
  <si>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</si>
  <si>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</si>
  <si>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</si>
  <si>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</si>
  <si>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</si>
  <si>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</si>
  <si>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</si>
  <si>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</si>
  <si>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</si>
  <si>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</si>
  <si>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</si>
  <si>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</si>
  <si>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</si>
  <si>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</si>
  <si>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</si>
  <si>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</si>
  <si>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</si>
  <si>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</si>
  <si>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</si>
  <si>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</si>
  <si>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</si>
  <si>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</si>
  <si>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</si>
  <si>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</si>
  <si>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</si>
  <si>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</si>
  <si>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</si>
  <si>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</si>
  <si>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</si>
  <si>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</si>
  <si>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</si>
  <si>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</si>
  <si>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</si>
  <si>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</si>
  <si>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</si>
  <si>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</si>
  <si>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</si>
  <si>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</si>
  <si>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</si>
  <si>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</si>
  <si>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</si>
  <si>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</si>
  <si>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</si>
  <si>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</si>
  <si>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</si>
  <si>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</si>
  <si>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</si>
  <si>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</si>
  <si>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</si>
  <si>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</si>
  <si>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</si>
  <si>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</si>
  <si>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</si>
  <si>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</si>
  <si>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</si>
  <si>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</si>
  <si>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</si>
  <si>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</si>
  <si>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</si>
  <si>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</si>
  <si>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</si>
  <si>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</si>
  <si>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</si>
  <si>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</si>
  <si>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</si>
  <si>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</si>
  <si>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</si>
  <si>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</si>
  <si>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</si>
  <si>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</si>
  <si>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</si>
  <si>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</si>
  <si>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</si>
  <si>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</si>
  <si>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</si>
  <si>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</si>
  <si>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</si>
  <si>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</si>
  <si>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</si>
  <si>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</si>
  <si>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</si>
  <si>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</si>
  <si>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</si>
  <si>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</si>
  <si>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</si>
  <si>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</si>
  <si>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</si>
  <si>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</si>
  <si>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</si>
  <si>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</si>
  <si>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</si>
  <si>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</si>
  <si>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</si>
  <si>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</si>
  <si>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</si>
  <si>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</si>
  <si>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</si>
  <si>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</si>
  <si>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</si>
  <si>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</si>
  <si>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</si>
  <si>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</si>
  <si>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</si>
  <si>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</si>
  <si>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</si>
  <si>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</si>
  <si>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</si>
  <si>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</si>
  <si>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</si>
  <si>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</si>
  <si>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</si>
  <si>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</si>
  <si>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</si>
  <si>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</si>
  <si>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</si>
  <si>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</si>
  <si>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</si>
  <si>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</si>
  <si>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</si>
  <si>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</si>
  <si>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</si>
  <si>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</si>
  <si>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</si>
  <si>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</si>
  <si>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</si>
  <si>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</si>
  <si>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</si>
  <si>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</si>
  <si>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</si>
  <si>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</si>
  <si>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</si>
  <si>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</si>
  <si>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</si>
  <si>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</si>
  <si>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</si>
  <si>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</si>
  <si>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</si>
  <si>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</si>
  <si>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</si>
  <si>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</si>
  <si>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</si>
  <si>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</si>
  <si>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</si>
  <si>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</si>
  <si>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</si>
  <si>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</si>
  <si>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</si>
  <si>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</si>
  <si>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</si>
  <si>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</si>
  <si>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</si>
  <si>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</si>
  <si>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</si>
  <si>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</si>
  <si>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</si>
  <si>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</si>
  <si>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</si>
  <si>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</si>
  <si>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</si>
  <si>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</si>
  <si>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</si>
  <si>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</si>
  <si>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</si>
  <si>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</si>
  <si>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</si>
  <si>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</si>
  <si>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</si>
  <si>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</si>
  <si>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</si>
  <si>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</si>
  <si>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</si>
  <si>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</si>
  <si>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</si>
  <si>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</si>
  <si>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</si>
  <si>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</si>
  <si>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</si>
  <si>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</si>
  <si>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</si>
  <si>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</si>
  <si>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</si>
  <si>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</si>
  <si>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</si>
  <si>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</si>
  <si>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</si>
  <si>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</si>
  <si>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</si>
  <si>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</si>
  <si>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</si>
  <si>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</si>
  <si>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</si>
  <si>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</si>
  <si>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</si>
  <si>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</si>
  <si>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</si>
  <si>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</si>
  <si>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</si>
  <si>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</si>
  <si>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</si>
  <si>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</si>
  <si>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</si>
  <si>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</si>
  <si>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</si>
  <si>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</si>
  <si>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</si>
  <si>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</si>
  <si>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</si>
  <si>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</si>
  <si>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</si>
  <si>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</si>
  <si>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</si>
  <si>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</si>
  <si>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</si>
  <si>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</si>
  <si>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</si>
  <si>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</si>
  <si>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</si>
  <si>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</si>
  <si>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</si>
  <si>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</si>
  <si>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</si>
  <si>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</si>
  <si>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</si>
  <si>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</si>
  <si>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</si>
  <si>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</si>
  <si>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</si>
  <si>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</si>
  <si>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</si>
  <si>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</si>
  <si>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</si>
  <si>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</si>
  <si>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</si>
  <si>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</si>
  <si>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</si>
  <si>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</si>
  <si>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</si>
  <si>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</si>
  <si>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</si>
  <si>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</si>
  <si>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</si>
  <si>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</si>
  <si>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</si>
  <si>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</si>
  <si>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</si>
  <si>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</si>
  <si>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</si>
  <si>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</si>
  <si>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</si>
  <si>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</si>
  <si>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</si>
  <si>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</si>
  <si>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</si>
  <si>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</si>
  <si>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</si>
  <si>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</si>
  <si>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</si>
  <si>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</si>
  <si>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</si>
  <si>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</si>
  <si>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</si>
  <si>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</si>
  <si>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</si>
  <si>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</si>
  <si>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</si>
  <si>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</si>
  <si>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</si>
  <si>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</si>
  <si>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</si>
  <si>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</si>
  <si>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</si>
  <si>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</si>
  <si>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</si>
  <si>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</si>
  <si>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</si>
  <si>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</si>
  <si>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</si>
  <si>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</si>
  <si>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</si>
  <si>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</si>
  <si>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</si>
  <si>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</si>
  <si>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</si>
  <si>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</si>
  <si>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</si>
  <si>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</si>
  <si>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</si>
  <si>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</si>
  <si>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</si>
  <si>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</si>
  <si>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</si>
  <si>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</si>
  <si>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</si>
  <si>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</si>
  <si>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</si>
  <si>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</si>
  <si>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</si>
  <si>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</si>
  <si>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</si>
  <si>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</si>
  <si>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</si>
  <si>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</si>
  <si>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</si>
  <si>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</si>
  <si>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</si>
  <si>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</si>
  <si>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</si>
  <si>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</si>
  <si>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</si>
  <si>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</si>
  <si>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</si>
  <si>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</si>
  <si>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</si>
  <si>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</si>
  <si>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</si>
  <si>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</si>
  <si>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</si>
  <si>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</si>
  <si>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</si>
  <si>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</si>
  <si>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</si>
  <si>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</si>
  <si>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</si>
  <si>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</si>
  <si>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</si>
  <si>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</si>
  <si>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</si>
  <si>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</si>
  <si>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</si>
  <si>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</si>
  <si>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</si>
  <si>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</si>
  <si>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</si>
  <si>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</si>
  <si>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</si>
  <si>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</si>
  <si>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</si>
  <si>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</si>
  <si>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</si>
  <si>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</si>
  <si>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</si>
  <si>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</si>
  <si>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</si>
  <si>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</si>
  <si>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</si>
  <si>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</si>
  <si>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</si>
  <si>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</si>
  <si>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</si>
  <si>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</si>
  <si>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</si>
  <si>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</si>
  <si>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</si>
  <si>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</si>
  <si>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</si>
  <si>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</si>
  <si>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</si>
  <si>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</si>
  <si>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</si>
  <si>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</si>
  <si>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</si>
  <si>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</si>
  <si>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</si>
  <si>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</si>
  <si>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</si>
  <si>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</si>
  <si>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</si>
  <si>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</si>
  <si>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</si>
  <si>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</si>
  <si>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</si>
  <si>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</si>
  <si>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</si>
  <si>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</si>
  <si>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</si>
  <si>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</si>
  <si>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</si>
  <si>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</si>
  <si>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</si>
  <si>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</si>
  <si>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</si>
  <si>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</si>
  <si>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</si>
  <si>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</si>
  <si>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</si>
  <si>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</si>
  <si>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</si>
  <si>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</si>
  <si>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</si>
  <si>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</si>
  <si>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</si>
  <si>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</si>
  <si>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</si>
  <si>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</si>
  <si>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</si>
  <si>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</si>
  <si>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</si>
  <si>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</si>
  <si>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</si>
  <si>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</si>
  <si>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</si>
  <si>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</si>
  <si>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</si>
  <si>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</si>
  <si>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</si>
  <si>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</si>
  <si>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</si>
  <si>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</si>
  <si>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</si>
  <si>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</si>
  <si>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</si>
  <si>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</si>
  <si>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</si>
  <si>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</si>
  <si>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</si>
  <si>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</si>
  <si>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</si>
  <si>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</si>
  <si>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</si>
  <si>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</si>
  <si>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</si>
  <si>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</si>
  <si>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</si>
  <si>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</si>
  <si>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</si>
  <si>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</si>
  <si>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</si>
  <si>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</si>
  <si>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</si>
  <si>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</si>
  <si>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</si>
  <si>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</si>
  <si>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</si>
  <si>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</si>
  <si>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</si>
  <si>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</si>
  <si>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</si>
  <si>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</si>
  <si>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</si>
  <si>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</si>
  <si>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</si>
  <si>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</si>
  <si>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</si>
  <si>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</si>
  <si>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</si>
  <si>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</si>
  <si>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</si>
  <si>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</si>
  <si>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</si>
  <si>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</si>
  <si>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</si>
  <si>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</si>
  <si>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</si>
  <si>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</si>
  <si>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</si>
  <si>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</si>
  <si>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</si>
  <si>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</si>
  <si>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</si>
  <si>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</si>
  <si>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</si>
  <si>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</si>
  <si>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</si>
  <si>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</si>
  <si>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</si>
  <si>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</si>
  <si>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</si>
  <si>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</si>
  <si>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</si>
  <si>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</si>
  <si>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</si>
  <si>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</si>
  <si>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</si>
  <si>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</si>
  <si>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</si>
  <si>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</si>
  <si>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</si>
  <si>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</si>
  <si>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</si>
  <si>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</si>
  <si>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</si>
  <si>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</si>
  <si>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</si>
  <si>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</si>
  <si>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</si>
  <si>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</si>
  <si>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</si>
  <si>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</si>
  <si>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</si>
  <si>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</si>
  <si>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</si>
  <si>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</si>
  <si>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</si>
  <si>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</si>
  <si>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</si>
  <si>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</si>
  <si>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</si>
  <si>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</si>
  <si>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</si>
  <si>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</si>
  <si>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</si>
  <si>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</si>
  <si>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</si>
  <si>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</si>
  <si>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</si>
  <si>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</si>
  <si>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</si>
  <si>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</si>
  <si>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</si>
  <si>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</si>
  <si>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</si>
  <si>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</si>
  <si>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</si>
  <si>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</si>
  <si>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</si>
  <si>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</si>
  <si>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</si>
  <si>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</si>
  <si>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</si>
  <si>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</si>
  <si>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</si>
  <si>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</si>
  <si>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</si>
  <si>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</si>
  <si>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</si>
  <si>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</si>
  <si>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</si>
  <si>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</si>
  <si>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</si>
  <si>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</si>
  <si>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</si>
  <si>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</si>
  <si>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</si>
  <si>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</si>
  <si>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</si>
  <si>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</si>
  <si>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</si>
  <si>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</si>
  <si>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</si>
  <si>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</si>
  <si>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</si>
  <si>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</si>
  <si>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</si>
  <si>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</si>
  <si>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</si>
  <si>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</si>
  <si>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</si>
  <si>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</si>
  <si>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</si>
  <si>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</si>
  <si>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</si>
  <si>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</si>
  <si>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</si>
  <si>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</si>
  <si>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</si>
  <si>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</si>
  <si>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</si>
  <si>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</si>
  <si>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</si>
  <si>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</si>
  <si>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</si>
  <si>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</si>
  <si>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</si>
  <si>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</si>
  <si>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</si>
  <si>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</si>
  <si>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</si>
  <si>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</si>
  <si>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</si>
  <si>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</si>
  <si>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</si>
  <si>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</si>
  <si>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</si>
  <si>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</si>
  <si>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</si>
  <si>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</si>
  <si>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</si>
  <si>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</si>
  <si>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</si>
  <si>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</si>
  <si>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</si>
  <si>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</si>
  <si>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</si>
  <si>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</si>
  <si>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</si>
  <si>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</si>
  <si>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</si>
  <si>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</si>
  <si>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</si>
  <si>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</si>
  <si>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</si>
  <si>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</si>
  <si>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</si>
  <si>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</si>
  <si>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</si>
  <si>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</si>
  <si>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</si>
  <si>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</si>
  <si>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</si>
  <si>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</si>
  <si>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</si>
  <si>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</si>
  <si>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</si>
  <si>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</si>
  <si>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</si>
  <si>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</si>
  <si>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</si>
  <si>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</si>
  <si>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</si>
  <si>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</si>
  <si>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</si>
  <si>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</si>
  <si>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</si>
  <si>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</si>
  <si>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</si>
  <si>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</si>
  <si>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</si>
  <si>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</si>
  <si>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</si>
  <si>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</si>
  <si>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</si>
  <si>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</si>
  <si>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</si>
  <si>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</si>
  <si>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</si>
  <si>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</si>
  <si>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</si>
  <si>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</si>
  <si>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</si>
  <si>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</si>
  <si>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</si>
  <si>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</si>
  <si>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</si>
  <si>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</si>
  <si>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</si>
  <si>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</si>
  <si>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</si>
  <si>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</si>
  <si>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</si>
  <si>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</si>
  <si>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</si>
  <si>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</si>
  <si>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</si>
  <si>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</si>
  <si>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</si>
  <si>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</si>
  <si>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</si>
  <si>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</si>
  <si>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</si>
  <si>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</si>
  <si>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</si>
  <si>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</si>
  <si>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</si>
  <si>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</si>
  <si>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</si>
  <si>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</si>
  <si>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</si>
  <si>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</si>
  <si>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</si>
  <si>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</si>
  <si>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</si>
  <si>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</si>
  <si>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</si>
  <si>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</si>
  <si>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</si>
  <si>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</si>
  <si>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</si>
  <si>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</si>
  <si>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</si>
  <si>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</si>
  <si>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</si>
  <si>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</si>
  <si>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</si>
  <si>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</si>
  <si>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</si>
  <si>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</si>
  <si>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</si>
  <si>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</si>
  <si>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</si>
  <si>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</si>
  <si>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</si>
  <si>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</si>
  <si>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</si>
  <si>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</si>
  <si>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</si>
  <si>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</si>
  <si>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</si>
  <si>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</si>
  <si>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</si>
  <si>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</si>
  <si>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</si>
  <si>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</si>
  <si>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</si>
  <si>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</si>
  <si>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</si>
  <si>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</si>
  <si>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</si>
  <si>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</si>
  <si>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</si>
  <si>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</si>
  <si>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</si>
  <si>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</si>
  <si>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</si>
  <si>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</si>
  <si>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</si>
  <si>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</si>
  <si>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</si>
  <si>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</si>
  <si>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</si>
  <si>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</si>
  <si>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</si>
  <si>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</si>
  <si>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</si>
  <si>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</si>
  <si>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</si>
  <si>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</si>
  <si>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</si>
  <si>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</si>
  <si>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</si>
  <si>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</si>
  <si>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</si>
  <si>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</si>
  <si>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</si>
  <si>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</si>
  <si>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</si>
  <si>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</si>
  <si>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</si>
  <si>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</si>
  <si>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</si>
  <si>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</si>
  <si>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</si>
  <si>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</si>
  <si>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</si>
  <si>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</si>
  <si>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</si>
  <si>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</si>
  <si>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</si>
  <si>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</si>
  <si>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</si>
  <si>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</si>
  <si>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</si>
  <si>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</si>
  <si>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</si>
  <si>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</si>
  <si>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</si>
  <si>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</si>
  <si>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</si>
  <si>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</si>
  <si>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</si>
  <si>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</si>
  <si>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</si>
  <si>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</si>
  <si>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</si>
  <si>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</si>
  <si>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</si>
  <si>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</si>
  <si>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</si>
  <si>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</si>
  <si>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</si>
  <si>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</si>
  <si>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</si>
  <si>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</si>
  <si>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</si>
  <si>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</si>
  <si>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</si>
  <si>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</si>
  <si>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</si>
  <si>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</si>
  <si>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</si>
  <si>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</si>
  <si>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</si>
  <si>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</si>
  <si>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</si>
  <si>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</si>
  <si>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</si>
  <si>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</si>
  <si>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</si>
  <si>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</si>
  <si>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</si>
  <si>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</si>
  <si>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</si>
  <si>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</si>
  <si>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</si>
  <si>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</si>
  <si>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</si>
  <si>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</si>
  <si>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</si>
  <si>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</si>
  <si>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</si>
  <si>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</si>
  <si>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</si>
  <si>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</si>
  <si>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</si>
  <si>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</si>
  <si>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</si>
  <si>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</si>
  <si>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</si>
  <si>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</si>
  <si>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</si>
  <si>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</si>
  <si>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</si>
  <si>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</si>
  <si>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</si>
  <si>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</si>
  <si>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</si>
  <si>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</si>
  <si>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</si>
  <si>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</si>
  <si>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</si>
  <si>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</si>
  <si>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</si>
  <si>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</si>
  <si>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</si>
  <si>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</si>
  <si>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</si>
  <si>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</si>
  <si>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</si>
  <si>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</si>
  <si>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</si>
  <si>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</si>
  <si>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</si>
  <si>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</si>
  <si>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</si>
  <si>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</si>
  <si>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</si>
  <si>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</si>
  <si>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</si>
  <si>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</si>
  <si>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</si>
  <si>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</si>
  <si>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</si>
  <si>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</si>
  <si>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</si>
  <si>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</si>
  <si>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</si>
  <si>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</si>
  <si>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</si>
  <si>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</si>
  <si>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</si>
  <si>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</si>
  <si>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</si>
  <si>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</si>
  <si>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</si>
  <si>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</si>
  <si>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</si>
  <si>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</si>
  <si>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</si>
  <si>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</si>
  <si>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</si>
  <si>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</si>
  <si>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</si>
  <si>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</si>
  <si>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</si>
  <si>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</si>
  <si>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</si>
  <si>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</si>
  <si>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</si>
  <si>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</si>
  <si>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</si>
  <si>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</si>
  <si>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</si>
  <si>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</si>
  <si>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</si>
  <si>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</si>
  <si>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</si>
  <si>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</si>
  <si>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</si>
  <si>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</si>
  <si>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</si>
  <si>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</si>
  <si>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</si>
  <si>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</si>
  <si>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</si>
  <si>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</si>
  <si>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</si>
  <si>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</si>
  <si>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</si>
  <si>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</si>
  <si>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</si>
  <si>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</si>
  <si>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</si>
  <si>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</si>
  <si>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</si>
  <si>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</si>
  <si>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</si>
  <si>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</si>
  <si>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</si>
  <si>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</si>
  <si>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</si>
  <si>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</si>
  <si>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</si>
  <si>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</si>
  <si>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</si>
  <si>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</si>
  <si>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</si>
  <si>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</si>
  <si>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</si>
  <si>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</si>
  <si>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</si>
  <si>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</si>
  <si>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</si>
  <si>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</si>
  <si>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</si>
  <si>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</si>
  <si>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</si>
  <si>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</si>
  <si>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</si>
  <si>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</si>
  <si>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</si>
  <si>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</si>
  <si>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</si>
  <si>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</si>
  <si>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</si>
  <si>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</si>
  <si>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</si>
  <si>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</si>
  <si>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</si>
  <si>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</si>
  <si>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</si>
  <si>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</si>
  <si>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</si>
  <si>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</si>
  <si>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</si>
  <si>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</si>
  <si>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</si>
  <si>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</si>
  <si>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</si>
  <si>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</si>
  <si>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</si>
  <si>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</si>
  <si>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</si>
  <si>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</si>
  <si>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</si>
  <si>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</si>
  <si>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</si>
  <si>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</si>
  <si>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</si>
  <si>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</si>
  <si>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</si>
  <si>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</si>
  <si>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</si>
  <si>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</si>
  <si>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</si>
  <si>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</si>
  <si>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</si>
  <si>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</si>
  <si>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</si>
  <si>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</si>
  <si>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</si>
  <si>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</si>
  <si>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</si>
  <si>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</si>
  <si>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</si>
  <si>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</si>
  <si>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</si>
  <si>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</si>
  <si>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</si>
  <si>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</si>
  <si>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</si>
  <si>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</si>
  <si>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</si>
  <si>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</si>
  <si>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</si>
  <si>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</si>
  <si>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</si>
  <si>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</si>
  <si>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</si>
  <si>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</si>
  <si>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</si>
  <si>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</si>
  <si>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</si>
  <si>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</si>
  <si>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</si>
  <si>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</si>
  <si>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</si>
  <si>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</si>
  <si>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</si>
  <si>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</si>
  <si>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</si>
  <si>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</si>
  <si>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</si>
  <si>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</si>
  <si>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</si>
  <si>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</si>
  <si>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</si>
  <si>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</si>
  <si>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</si>
  <si>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</si>
  <si>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</si>
  <si>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</si>
  <si>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</si>
  <si>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</si>
  <si>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</si>
  <si>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</si>
  <si>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</si>
  <si>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</si>
  <si>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</si>
  <si>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</si>
  <si>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</si>
  <si>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</si>
  <si>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</si>
  <si>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</si>
  <si>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</si>
  <si>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</si>
  <si>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</si>
  <si>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</si>
  <si>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</si>
  <si>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</si>
  <si>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</si>
  <si>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</si>
  <si>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</si>
  <si>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</si>
  <si>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</si>
  <si>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</si>
  <si>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</si>
  <si>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</si>
  <si>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</si>
  <si>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</si>
  <si>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</si>
  <si>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</si>
  <si>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</si>
  <si>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</si>
  <si>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</si>
  <si>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</si>
  <si>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</si>
  <si>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</si>
  <si>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</si>
  <si>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</si>
  <si>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</si>
  <si>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</si>
  <si>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</si>
  <si>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</si>
  <si>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</si>
  <si>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</si>
  <si>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</si>
  <si>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</si>
  <si>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</si>
  <si>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</si>
  <si>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</si>
  <si>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</si>
  <si>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</si>
  <si>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</si>
  <si>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</si>
  <si>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</si>
  <si>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</si>
  <si>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</si>
  <si>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</si>
  <si>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</si>
  <si>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</si>
  <si>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</si>
  <si>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</si>
  <si>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</si>
  <si>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</si>
  <si>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</si>
  <si>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</si>
  <si>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</si>
  <si>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</si>
  <si>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</si>
  <si>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</si>
  <si>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</si>
  <si>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</si>
  <si>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</si>
  <si>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</si>
  <si>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</si>
  <si>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</si>
  <si>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</si>
  <si>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</si>
  <si>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</si>
  <si>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</si>
  <si>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</si>
  <si>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</si>
  <si>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</si>
  <si>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</si>
  <si>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</si>
  <si>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</si>
  <si>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</si>
  <si>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</si>
  <si>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</si>
  <si>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</si>
  <si>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</si>
  <si>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</si>
  <si>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</si>
  <si>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</si>
  <si>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</si>
  <si>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</si>
  <si>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</si>
  <si>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</si>
  <si>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</si>
  <si>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</si>
  <si>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</si>
  <si>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</si>
  <si>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</si>
  <si>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</si>
  <si>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</si>
  <si>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</si>
  <si>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</si>
  <si>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</si>
  <si>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</si>
  <si>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</si>
  <si>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</si>
  <si>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</si>
  <si>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</si>
  <si>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</si>
  <si>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</si>
  <si>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</si>
  <si>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</si>
  <si>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</si>
  <si>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</si>
  <si>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</si>
  <si>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</si>
  <si>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</si>
  <si>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</si>
  <si>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</si>
  <si>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</si>
  <si>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</si>
  <si>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</si>
  <si>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</si>
  <si>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</si>
  <si>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</si>
  <si>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</si>
  <si>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</si>
  <si>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</si>
  <si>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</si>
  <si>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</si>
  <si>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</si>
  <si>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</si>
  <si>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</si>
  <si>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</si>
  <si>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</si>
  <si>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</si>
  <si>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</si>
  <si>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</si>
  <si>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</si>
  <si>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</si>
  <si>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</si>
  <si>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</si>
  <si>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</si>
  <si>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</si>
  <si>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</si>
  <si>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</si>
  <si>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</si>
  <si>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</si>
  <si>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</si>
  <si>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</si>
  <si>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</si>
  <si>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</si>
  <si>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</si>
  <si>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</si>
  <si>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</si>
  <si>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</si>
  <si>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</si>
  <si>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</si>
  <si>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</si>
  <si>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</si>
  <si>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</si>
  <si>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</si>
  <si>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</si>
  <si>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</si>
  <si>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</si>
  <si>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</si>
  <si>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</si>
  <si>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</si>
  <si>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</si>
  <si>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</si>
  <si>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</si>
  <si>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</si>
  <si>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</si>
  <si>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</si>
  <si>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</si>
  <si>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</si>
  <si>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</si>
  <si>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</si>
  <si>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</si>
  <si>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</si>
  <si>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</si>
  <si>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</si>
  <si>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</si>
  <si>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</si>
  <si>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</si>
  <si>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</si>
  <si>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</si>
  <si>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</si>
  <si>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</si>
  <si>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</si>
  <si>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</si>
  <si>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</si>
  <si>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</si>
  <si>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</si>
  <si>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</si>
  <si>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</si>
  <si>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</si>
  <si>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</si>
  <si>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</si>
  <si>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</si>
  <si>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</si>
  <si>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</si>
  <si>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</si>
  <si>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</si>
  <si>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</si>
  <si>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</si>
  <si>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</si>
  <si>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</si>
  <si>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</si>
  <si>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</si>
  <si>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</si>
  <si>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</si>
  <si>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</si>
  <si>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</si>
  <si>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</si>
  <si>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</si>
  <si>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</si>
  <si>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</si>
  <si>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</si>
  <si>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</si>
  <si>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</si>
  <si>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</si>
  <si>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</si>
  <si>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</si>
  <si>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</si>
  <si>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</si>
  <si>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</si>
  <si>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</si>
  <si>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</si>
  <si>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</si>
  <si>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</si>
  <si>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</si>
  <si>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</si>
  <si>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</si>
  <si>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</si>
  <si>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</si>
  <si>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</si>
  <si>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</si>
  <si>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</si>
  <si>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</si>
  <si>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</si>
  <si>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</si>
  <si>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</si>
  <si>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</si>
  <si>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</si>
  <si>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</si>
  <si>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</si>
  <si>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</si>
  <si>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</si>
  <si>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</si>
  <si>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</si>
  <si>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</si>
  <si>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</si>
  <si>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</si>
  <si>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</si>
  <si>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</si>
  <si>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</si>
  <si>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</si>
  <si>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</si>
  <si>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</si>
  <si>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</si>
  <si>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</si>
  <si>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</si>
  <si>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</si>
  <si>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</si>
  <si>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</si>
  <si>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</si>
  <si>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</si>
  <si>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</si>
  <si>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</si>
  <si>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</si>
  <si>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</si>
  <si>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</si>
  <si>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</si>
  <si>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</si>
  <si>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</si>
  <si>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</si>
  <si>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</si>
  <si>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</si>
  <si>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</si>
  <si>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</si>
  <si>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</si>
  <si>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</si>
  <si>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</si>
  <si>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</si>
  <si>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</si>
  <si>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</si>
  <si>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</si>
  <si>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</si>
  <si>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</si>
  <si>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</si>
  <si>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</si>
  <si>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</si>
  <si>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</si>
  <si>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</si>
  <si>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</si>
  <si>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</si>
  <si>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</si>
  <si>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</si>
  <si>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</si>
  <si>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</si>
  <si>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</si>
  <si>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</si>
  <si>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</si>
  <si>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</si>
  <si>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</si>
  <si>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</si>
  <si>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</si>
  <si>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</si>
  <si>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</si>
  <si>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</si>
  <si>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</si>
  <si>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</si>
  <si>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</si>
  <si>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</si>
  <si>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</si>
  <si>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</si>
  <si>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</si>
  <si>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</si>
  <si>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</si>
  <si>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</si>
  <si>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</si>
  <si>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</si>
  <si>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</si>
  <si>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</si>
  <si>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</si>
  <si>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</si>
  <si>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</si>
  <si>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</si>
  <si>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</si>
  <si>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</si>
  <si>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</si>
  <si>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</si>
  <si>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</si>
  <si>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</si>
  <si>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</si>
  <si>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</si>
  <si>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</si>
  <si>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</si>
  <si>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</si>
  <si>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</si>
  <si>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</si>
  <si>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</si>
  <si>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</si>
  <si>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</si>
  <si>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</si>
  <si>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</si>
  <si>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</si>
  <si>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</si>
  <si>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</si>
  <si>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</si>
  <si>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</si>
  <si>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</si>
  <si>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</si>
  <si>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</si>
  <si>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</si>
  <si>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</si>
  <si>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</si>
  <si>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</si>
  <si>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</si>
  <si>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</si>
  <si>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</si>
  <si>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</si>
  <si>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</si>
  <si>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</si>
  <si>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</si>
  <si>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</si>
  <si>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</si>
  <si>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</si>
  <si>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</si>
  <si>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</si>
  <si>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</si>
  <si>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</si>
  <si>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</si>
  <si>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</si>
  <si>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</si>
  <si>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</si>
  <si>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</si>
  <si>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</si>
  <si>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</si>
  <si>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</si>
  <si>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</si>
  <si>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</si>
  <si>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</si>
  <si>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</si>
  <si>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</si>
  <si>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</si>
  <si>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</si>
  <si>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</si>
  <si>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</si>
  <si>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</si>
  <si>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</si>
  <si>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</si>
  <si>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</si>
  <si>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</si>
  <si>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</si>
  <si>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</si>
  <si>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</si>
  <si>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</si>
  <si>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</si>
  <si>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</si>
  <si>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</si>
  <si>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</si>
  <si>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</si>
  <si>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</si>
  <si>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</si>
  <si>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</si>
  <si>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</si>
  <si>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</si>
  <si>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</si>
  <si>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</si>
  <si>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</si>
  <si>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</si>
  <si>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</si>
  <si>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</si>
  <si>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</si>
  <si>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</si>
  <si>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</si>
  <si>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</si>
  <si>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</si>
  <si>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</si>
  <si>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</si>
  <si>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</si>
  <si>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</si>
  <si>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</si>
  <si>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</si>
  <si>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</si>
  <si>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</si>
  <si>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</si>
  <si>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</si>
  <si>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</si>
  <si>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</si>
  <si>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</si>
  <si>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</si>
  <si>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</si>
  <si>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</si>
  <si>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</si>
  <si>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</si>
  <si>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</si>
  <si>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</si>
  <si>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</si>
  <si>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</si>
  <si>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</si>
  <si>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</si>
  <si>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</si>
  <si>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</si>
  <si>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</si>
  <si>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</si>
  <si>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</si>
  <si>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</si>
  <si>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</si>
  <si>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</si>
  <si>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</si>
  <si>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</si>
  <si>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</si>
  <si>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</si>
  <si>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</si>
  <si>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</si>
  <si>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</si>
  <si>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</si>
  <si>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</si>
  <si>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</si>
  <si>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</si>
  <si>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</si>
  <si>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</si>
  <si>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</si>
  <si>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</si>
  <si>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</si>
  <si>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</si>
  <si>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</si>
  <si>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</si>
  <si>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</si>
  <si>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</si>
  <si>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</si>
  <si>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</si>
  <si>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</si>
  <si>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</si>
  <si>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</si>
  <si>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</si>
  <si>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</si>
  <si>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</si>
  <si>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</si>
  <si>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</si>
  <si>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</si>
  <si>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</si>
  <si>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</si>
  <si>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</si>
  <si>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</si>
  <si>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</si>
  <si>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</si>
  <si>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</si>
  <si>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</si>
  <si>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</si>
  <si>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</si>
  <si>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</si>
  <si>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</si>
  <si>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</si>
  <si>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</si>
  <si>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</si>
  <si>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</si>
  <si>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</si>
  <si>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</si>
  <si>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</si>
  <si>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</si>
  <si>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</si>
  <si>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</si>
  <si>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</si>
  <si>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</si>
  <si>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</si>
  <si>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</si>
  <si>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</si>
  <si>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</si>
  <si>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</si>
  <si>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</si>
  <si>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</si>
  <si>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</si>
  <si>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</si>
  <si>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</si>
  <si>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</si>
  <si>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</si>
  <si>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</si>
  <si>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</si>
  <si>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</si>
  <si>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</si>
  <si>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</si>
  <si>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</si>
  <si>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</si>
  <si>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</si>
  <si>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</si>
  <si>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</si>
  <si>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</si>
  <si>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</si>
  <si>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</si>
  <si>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</si>
  <si>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</si>
  <si>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</si>
  <si>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</si>
  <si>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</si>
  <si>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</si>
  <si>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</si>
  <si>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</si>
  <si>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</si>
  <si>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</si>
  <si>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</si>
  <si>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</si>
  <si>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</si>
  <si>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</si>
  <si>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</si>
  <si>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</si>
  <si>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</si>
  <si>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</si>
  <si>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</si>
  <si>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</si>
  <si>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</si>
  <si>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</si>
  <si>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</si>
  <si>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</si>
  <si>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</si>
  <si>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</si>
  <si>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</si>
  <si>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</si>
  <si>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</si>
  <si>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</si>
  <si>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</si>
  <si>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</si>
  <si>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</si>
  <si>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</si>
  <si>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</si>
  <si>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</si>
  <si>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</si>
  <si>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</si>
  <si>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</si>
  <si>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</si>
  <si>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</si>
  <si>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</si>
  <si>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</si>
  <si>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</si>
  <si>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</si>
  <si>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</si>
  <si>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</si>
  <si>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</si>
  <si>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</si>
  <si>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</si>
  <si>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</si>
  <si>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</si>
  <si>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</si>
  <si>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</si>
  <si>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</si>
  <si>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</si>
  <si>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</si>
  <si>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</si>
  <si>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</si>
  <si>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</si>
  <si>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</si>
  <si>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</si>
  <si>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</si>
  <si>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</si>
  <si>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</si>
  <si>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</si>
  <si>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</si>
  <si>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</si>
  <si>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</si>
  <si>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</si>
  <si>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</si>
  <si>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</si>
  <si>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</si>
  <si>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</si>
  <si>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</si>
  <si>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</si>
  <si>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</si>
  <si>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</si>
  <si>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</si>
  <si>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</si>
  <si>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</si>
  <si>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</si>
  <si>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</si>
  <si>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</si>
  <si>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</si>
  <si>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</si>
  <si>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</si>
  <si>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</si>
  <si>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</si>
  <si>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</si>
  <si>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</si>
  <si>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</si>
  <si>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</si>
  <si>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</si>
  <si>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</si>
  <si>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</si>
  <si>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</si>
  <si>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</si>
  <si>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</si>
  <si>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</si>
  <si>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</si>
  <si>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</si>
  <si>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</si>
  <si>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</si>
  <si>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</si>
  <si>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</si>
  <si>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</si>
  <si>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</si>
  <si>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</si>
  <si>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</si>
  <si>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</si>
  <si>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</si>
  <si>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</si>
  <si>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</si>
  <si>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</si>
  <si>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</si>
  <si>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</si>
  <si>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</si>
  <si>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</si>
  <si>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</si>
  <si>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</si>
  <si>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</si>
  <si>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</si>
  <si>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</si>
  <si>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</si>
  <si>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</si>
  <si>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</si>
  <si>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</si>
  <si>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</si>
  <si>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</si>
  <si>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</si>
  <si>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</si>
  <si>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</si>
  <si>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</si>
  <si>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</si>
  <si>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</si>
  <si>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</si>
  <si>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</si>
  <si>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</si>
  <si>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</si>
  <si>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</si>
  <si>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</si>
  <si>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</si>
  <si>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</si>
  <si>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</si>
  <si>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</si>
  <si>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</si>
  <si>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</si>
  <si>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</si>
  <si>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</si>
  <si>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</si>
  <si>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</si>
  <si>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</si>
  <si>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</si>
  <si>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</si>
  <si>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</si>
  <si>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</si>
  <si>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</si>
  <si>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</si>
  <si>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</si>
  <si>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</si>
  <si>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</si>
  <si>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</si>
  <si>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</si>
  <si>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</si>
  <si>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</si>
  <si>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</si>
  <si>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</si>
  <si>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</si>
  <si>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</si>
  <si>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</si>
  <si>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</si>
  <si>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</si>
  <si>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</si>
  <si>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</si>
  <si>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</si>
  <si>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</si>
  <si>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</si>
  <si>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</si>
  <si>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</si>
  <si>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</si>
  <si>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</si>
  <si>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</si>
  <si>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</si>
  <si>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</si>
  <si>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</si>
  <si>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</si>
  <si>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</si>
  <si>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</si>
  <si>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</si>
  <si>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</si>
  <si>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</si>
  <si>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</si>
  <si>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</si>
  <si>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</si>
  <si>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</si>
  <si>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</si>
  <si>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</si>
  <si>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</si>
  <si>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</si>
  <si>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</si>
  <si>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</si>
  <si>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</si>
  <si>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</si>
  <si>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</si>
  <si>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</si>
  <si>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</si>
  <si>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</si>
  <si>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</si>
  <si>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</si>
  <si>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</si>
  <si>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</si>
  <si>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</si>
  <si>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</si>
  <si>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</si>
  <si>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</si>
  <si>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</si>
  <si>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</si>
  <si>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</si>
  <si>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</si>
  <si>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</si>
  <si>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</si>
  <si>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</si>
  <si>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</si>
  <si>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</si>
  <si>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</si>
  <si>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</si>
  <si>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</si>
  <si>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</si>
  <si>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</si>
  <si>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</si>
  <si>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</si>
  <si>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</si>
  <si>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</si>
  <si>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</si>
  <si>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</si>
  <si>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</si>
  <si>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</si>
  <si>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</si>
  <si>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</si>
  <si>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</si>
  <si>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</si>
  <si>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</si>
  <si>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</si>
  <si>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</si>
  <si>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</si>
  <si>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</si>
  <si>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</si>
  <si>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</si>
  <si>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</si>
  <si>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</si>
  <si>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</si>
  <si>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</si>
  <si>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</si>
  <si>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</si>
  <si>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</si>
  <si>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</si>
  <si>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</si>
  <si>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</si>
  <si>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</si>
  <si>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</si>
  <si>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</si>
  <si>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</si>
  <si>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</si>
  <si>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</si>
  <si>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</si>
  <si>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</si>
  <si>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</si>
  <si>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</si>
  <si>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</si>
  <si>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</si>
  <si>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</si>
  <si>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</si>
  <si>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</si>
  <si>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</si>
  <si>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</si>
  <si>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</si>
  <si>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</si>
  <si>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</si>
  <si>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</si>
  <si>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</si>
  <si>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</si>
  <si>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</si>
  <si>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</si>
  <si>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</si>
  <si>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</si>
  <si>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</si>
  <si>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</si>
  <si>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</si>
  <si>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</si>
  <si>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</si>
  <si>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</si>
  <si>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</si>
  <si>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</si>
  <si>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</si>
  <si>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</si>
  <si>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</si>
  <si>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</si>
  <si>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</si>
  <si>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</si>
  <si>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</si>
  <si>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</si>
  <si>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</si>
  <si>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</si>
  <si>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</si>
  <si>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</si>
  <si>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</si>
  <si>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</si>
  <si>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</si>
  <si>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</si>
  <si>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</si>
  <si>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</si>
  <si>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</si>
  <si>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</si>
  <si>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</si>
  <si>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</si>
  <si>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</si>
  <si>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</si>
  <si>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</si>
  <si>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</si>
  <si>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</si>
  <si>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</si>
  <si>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</si>
  <si>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</si>
  <si>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</si>
  <si>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</si>
  <si>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</si>
  <si>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</si>
  <si>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</si>
  <si>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</si>
  <si>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</si>
  <si>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</si>
  <si>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</si>
  <si>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</si>
  <si>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</si>
  <si>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</si>
  <si>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</si>
  <si>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</si>
  <si>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</si>
  <si>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</si>
  <si>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</si>
  <si>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</si>
  <si>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</si>
  <si>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</si>
  <si>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</si>
  <si>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</si>
  <si>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</si>
  <si>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</si>
  <si>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</si>
  <si>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</si>
  <si>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</si>
  <si>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</si>
  <si>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</si>
  <si>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</si>
  <si>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</si>
  <si>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</si>
  <si>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</si>
  <si>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</si>
  <si>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</si>
  <si>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</si>
  <si>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</si>
  <si>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</si>
  <si>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</si>
  <si>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</si>
  <si>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</si>
  <si>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</si>
  <si>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</si>
  <si>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</si>
  <si>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</si>
  <si>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</si>
  <si>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</si>
  <si>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</si>
  <si>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</si>
  <si>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</si>
  <si>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</si>
  <si>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</si>
  <si>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</si>
  <si>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</si>
  <si>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</si>
  <si>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</si>
  <si>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</si>
  <si>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</si>
  <si>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</si>
  <si>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</si>
  <si>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</si>
  <si>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</si>
  <si>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</si>
  <si>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</si>
  <si>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</si>
  <si>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</si>
  <si>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</si>
  <si>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</si>
  <si>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</si>
  <si>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</si>
  <si>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</si>
  <si>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</si>
  <si>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</si>
  <si>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</si>
  <si>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</si>
  <si>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</si>
  <si>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</si>
  <si>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</si>
  <si>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</si>
  <si>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</si>
  <si>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</si>
  <si>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</si>
  <si>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</si>
  <si>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</si>
  <si>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</si>
  <si>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</si>
  <si>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</si>
  <si>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</si>
  <si>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</si>
  <si>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</si>
  <si>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</si>
  <si>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</si>
  <si>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</si>
  <si>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</si>
  <si>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</si>
  <si>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</si>
  <si>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</si>
  <si>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</si>
  <si>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</si>
  <si>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</si>
  <si>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</si>
  <si>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</si>
  <si>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</si>
  <si>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</si>
  <si>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</si>
  <si>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</si>
  <si>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</si>
  <si>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</si>
  <si>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</si>
  <si>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</si>
  <si>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</si>
  <si>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</si>
  <si>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</si>
  <si>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</si>
  <si>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</si>
  <si>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</si>
  <si>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</si>
  <si>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</si>
  <si>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</si>
  <si>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</si>
  <si>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</si>
  <si>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</si>
  <si>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</si>
  <si>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</si>
  <si>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</si>
  <si>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</si>
  <si>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</si>
  <si>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</si>
  <si>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</si>
  <si>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</si>
  <si>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</si>
  <si>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</si>
  <si>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</si>
  <si>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</si>
  <si>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</si>
  <si>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</si>
  <si>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</si>
  <si>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</si>
  <si>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</si>
  <si>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</si>
  <si>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</si>
  <si>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</si>
  <si>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</si>
  <si>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</si>
  <si>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</si>
  <si>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</si>
  <si>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</si>
  <si>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</si>
  <si>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</si>
  <si>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</si>
  <si>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</si>
  <si>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</si>
  <si>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</si>
  <si>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</si>
  <si>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</si>
  <si>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</si>
  <si>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</si>
  <si>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</si>
  <si>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</si>
  <si>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</si>
  <si>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</si>
  <si>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</si>
  <si>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</si>
  <si>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</si>
  <si>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</si>
  <si>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</si>
  <si>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</si>
  <si>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</si>
  <si>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</si>
  <si>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</si>
  <si>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</si>
  <si>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</si>
  <si>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</si>
  <si>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</si>
  <si>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</si>
  <si>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</si>
  <si>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</si>
  <si>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</si>
  <si>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</si>
  <si>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</si>
  <si>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</si>
  <si>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</si>
  <si>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</si>
  <si>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</si>
  <si>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</si>
  <si>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</si>
  <si>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</si>
  <si>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</si>
  <si>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</si>
  <si>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</si>
  <si>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</si>
  <si>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</si>
  <si>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</si>
  <si>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</si>
  <si>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</si>
  <si>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</si>
  <si>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</si>
  <si>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</si>
  <si>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</si>
  <si>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</si>
  <si>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</si>
  <si>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</si>
  <si>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</si>
  <si>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</si>
  <si>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</si>
  <si>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</si>
  <si>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</si>
  <si>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</si>
  <si>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</si>
  <si>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</si>
  <si>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</si>
  <si>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</si>
  <si>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</si>
  <si>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</si>
  <si>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</si>
  <si>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</si>
  <si>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</si>
  <si>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</si>
  <si>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</si>
  <si>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</si>
  <si>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</si>
  <si>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</si>
  <si>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</si>
  <si>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</si>
  <si>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</si>
  <si>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</si>
  <si>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</si>
  <si>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</si>
  <si>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</si>
  <si>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</si>
  <si>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</si>
  <si>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</si>
  <si>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</si>
  <si>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</si>
  <si>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</si>
  <si>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</si>
  <si>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</si>
  <si>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</si>
  <si>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</si>
  <si>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</si>
  <si>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</si>
  <si>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</si>
  <si>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</si>
  <si>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</si>
  <si>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</si>
  <si>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</si>
  <si>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</si>
  <si>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</si>
  <si>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</si>
  <si>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</si>
  <si>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</si>
  <si>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</si>
  <si>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</si>
  <si>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</si>
  <si>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</si>
  <si>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</si>
  <si>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</si>
  <si>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</si>
  <si>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</si>
  <si>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</si>
  <si>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</si>
  <si>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</si>
  <si>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</si>
  <si>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</si>
  <si>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</si>
  <si>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</si>
  <si>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</si>
  <si>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</si>
  <si>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</si>
  <si>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</si>
  <si>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</si>
  <si>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</si>
  <si>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</si>
  <si>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</si>
  <si>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</si>
  <si>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</si>
  <si>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</si>
  <si>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</si>
  <si>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</si>
  <si>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</si>
  <si>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</si>
  <si>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</si>
  <si>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</si>
  <si>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</si>
  <si>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</si>
  <si>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</si>
  <si>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</si>
  <si>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</si>
  <si>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</si>
  <si>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</si>
  <si>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</si>
  <si>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</si>
  <si>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</si>
  <si>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</si>
  <si>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</si>
  <si>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</si>
  <si>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</si>
  <si>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</si>
  <si>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</si>
  <si>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</si>
  <si>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</si>
  <si>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</si>
  <si>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</si>
  <si>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</si>
  <si>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</si>
  <si>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</si>
  <si>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</si>
  <si>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</si>
  <si>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</si>
  <si>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</si>
  <si>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</si>
  <si>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</si>
  <si>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</si>
  <si>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</si>
  <si>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</si>
  <si>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</si>
  <si>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</si>
  <si>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</si>
  <si>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</si>
  <si>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</si>
  <si>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</si>
  <si>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</si>
  <si>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</si>
  <si>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</si>
  <si>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</si>
  <si>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</si>
  <si>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</si>
  <si>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</si>
  <si>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</si>
  <si>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</si>
  <si>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</si>
  <si>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</si>
  <si>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</si>
  <si>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</si>
  <si>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</si>
  <si>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</si>
  <si>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</si>
  <si>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</si>
  <si>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</si>
  <si>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</si>
  <si>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</si>
  <si>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</si>
  <si>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</si>
  <si>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</si>
  <si>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</si>
  <si>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</si>
  <si>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</si>
  <si>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</si>
  <si>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</si>
  <si>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</si>
  <si>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</si>
  <si>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</si>
  <si>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</si>
  <si>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</si>
  <si>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</si>
  <si>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</si>
  <si>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</si>
  <si>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</si>
  <si>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</si>
  <si>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</si>
  <si>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</si>
  <si>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</si>
  <si>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</si>
  <si>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</si>
  <si>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</si>
  <si>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</si>
  <si>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</si>
  <si>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</si>
  <si>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</si>
  <si>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</si>
  <si>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</si>
  <si>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</si>
  <si>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</si>
  <si>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</si>
  <si>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</si>
  <si>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</si>
  <si>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</si>
  <si>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</si>
  <si>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</si>
  <si>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</si>
  <si>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</si>
  <si>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</si>
  <si>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</si>
  <si>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</si>
  <si>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</si>
  <si>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</si>
  <si>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</si>
  <si>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</si>
  <si>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</si>
  <si>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</si>
  <si>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</si>
  <si>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</si>
  <si>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</si>
  <si>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</si>
  <si>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</si>
  <si>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</si>
  <si>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</si>
  <si>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</si>
  <si>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</si>
  <si>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</si>
  <si>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</si>
  <si>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</si>
  <si>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</si>
  <si>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</si>
  <si>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</si>
  <si>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</si>
  <si>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</si>
  <si>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</si>
  <si>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</si>
  <si>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</si>
  <si>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</si>
  <si>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</si>
  <si>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</si>
  <si>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</si>
  <si>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</si>
  <si>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</si>
  <si>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</si>
  <si>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</si>
  <si>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</si>
  <si>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</si>
  <si>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</si>
  <si>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</si>
  <si>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</si>
  <si>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</si>
  <si>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</si>
  <si>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</si>
  <si>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</si>
  <si>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</si>
  <si>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</si>
  <si>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</si>
  <si>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</si>
  <si>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</si>
  <si>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</si>
  <si>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</si>
  <si>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</si>
  <si>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</si>
  <si>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</si>
  <si>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</si>
  <si>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</si>
  <si>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</si>
  <si>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</si>
  <si>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</si>
  <si>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</si>
  <si>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</si>
  <si>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</si>
  <si>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</si>
  <si>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</si>
  <si>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</si>
  <si>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</si>
  <si>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</si>
  <si>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</si>
  <si>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</si>
  <si>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</si>
  <si>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</si>
  <si>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</si>
  <si>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</si>
  <si>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</si>
  <si>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</si>
  <si>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</si>
  <si>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</si>
  <si>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</si>
  <si>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</si>
  <si>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</si>
  <si>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</si>
  <si>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</si>
  <si>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</si>
  <si>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</si>
  <si>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</si>
  <si>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</si>
  <si>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</si>
  <si>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</si>
  <si>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</si>
  <si>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</si>
  <si>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</si>
  <si>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</si>
  <si>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</si>
  <si>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</si>
  <si>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</si>
  <si>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</si>
  <si>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</si>
  <si>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</si>
  <si>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</si>
  <si>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</si>
  <si>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</si>
  <si>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</si>
  <si>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</si>
  <si>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</si>
  <si>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</si>
  <si>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</si>
  <si>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</si>
  <si>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</si>
  <si>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</si>
  <si>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</si>
  <si>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</si>
  <si>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</si>
  <si>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</si>
  <si>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</si>
  <si>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</si>
  <si>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</si>
  <si>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</si>
  <si>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</si>
  <si>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</si>
  <si>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</si>
  <si>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</si>
  <si>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</si>
  <si>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</si>
  <si>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</si>
  <si>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</si>
  <si>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</si>
  <si>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</si>
  <si>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</si>
  <si>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</si>
  <si>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</si>
  <si>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</si>
  <si>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</si>
  <si>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</si>
  <si>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</si>
  <si>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</si>
  <si>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</si>
  <si>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</si>
  <si>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</si>
  <si>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</si>
  <si>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</si>
  <si>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</si>
  <si>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</si>
  <si>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</si>
  <si>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</si>
  <si>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</si>
  <si>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</si>
  <si>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</si>
  <si>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</si>
  <si>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</si>
  <si>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</si>
  <si>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</si>
  <si>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</si>
  <si>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</si>
  <si>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</si>
  <si>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</si>
  <si>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</si>
  <si>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</si>
  <si>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</si>
  <si>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</si>
  <si>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</si>
  <si>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</si>
  <si>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</si>
  <si>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</si>
  <si>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</si>
  <si>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</si>
  <si>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</si>
  <si>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</si>
  <si>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</si>
  <si>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</si>
  <si>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</si>
  <si>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</si>
  <si>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</si>
  <si>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</si>
  <si>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</si>
  <si>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</si>
  <si>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</si>
  <si>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</si>
  <si>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</si>
  <si>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</si>
  <si>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</si>
  <si>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</si>
  <si>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</si>
  <si>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</si>
  <si>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</si>
  <si>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</si>
  <si>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</si>
  <si>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</si>
  <si>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</si>
  <si>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</si>
  <si>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</si>
  <si>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</si>
  <si>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</si>
  <si>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</si>
  <si>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</si>
  <si>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</si>
  <si>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</si>
  <si>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</si>
  <si>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</si>
  <si>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</si>
  <si>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</si>
  <si>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</si>
  <si>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</si>
  <si>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</si>
  <si>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</si>
  <si>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</si>
  <si>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</si>
  <si>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</si>
  <si>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</si>
  <si>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</si>
  <si>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</si>
  <si>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</si>
  <si>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</si>
  <si>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</si>
  <si>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</si>
  <si>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</si>
  <si>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</si>
  <si>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</si>
  <si>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</si>
  <si>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</si>
  <si>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</si>
  <si>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5493006UG44TYSIXOB13</t>
  </si>
  <si>
    <t>SE0011670603</t>
  </si>
  <si>
    <t>DTVUFR</t>
  </si>
  <si>
    <t>GRANGES/FRN MTN 20210920</t>
  </si>
  <si>
    <t>GRNG 101</t>
  </si>
  <si>
    <t>GRNG 102</t>
  </si>
  <si>
    <t>SE0011670611</t>
  </si>
  <si>
    <t>GRANGES/FRN MTN 20230920</t>
  </si>
  <si>
    <t>Granges AB</t>
  </si>
  <si>
    <t>GRNG_101</t>
  </si>
  <si>
    <t>GRNG_102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</si>
</sst>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C2" sqref="C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2710</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2709</v>
      </c>
      <c r="Q6" s="303" t="s">
        <v>8</v>
      </c>
      <c r="R6" s="303" t="s">
        <v>2708</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2699</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2687</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2689</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2691</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2698</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2719</v>
      </c>
      <c r="J203" s="239"/>
    </row>
    <row r="204" spans="1:12">
      <c r="A204" s="228" t="s">
        <v>1441</v>
      </c>
      <c r="B204" s="228" t="s">
        <v>1442</v>
      </c>
      <c r="G204" s="228" t="s">
        <v>239</v>
      </c>
    </row>
    <row r="205" spans="1:12">
      <c r="A205" s="228" t="s">
        <v>1475</v>
      </c>
      <c r="B205" s="228" t="s">
        <v>1485</v>
      </c>
      <c r="G205" s="284" t="s">
        <v>2693</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2695</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2699</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2702</v>
      </c>
    </row>
    <row r="265" spans="1:7">
      <c r="A265" s="228" t="s">
        <v>1126</v>
      </c>
      <c r="B265" s="284" t="s">
        <v>2601</v>
      </c>
      <c r="G265" s="284" t="s">
        <v>2704</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2697</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2687</v>
      </c>
      <c r="B278" s="284" t="s">
        <v>2688</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2702</v>
      </c>
      <c r="B327" s="284" t="s">
        <v>2703</v>
      </c>
    </row>
    <row r="328" spans="1:2">
      <c r="A328" s="284" t="s">
        <v>2704</v>
      </c>
      <c r="B328" s="284" t="s">
        <v>2705</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2689</v>
      </c>
      <c r="B344" s="284" t="s">
        <v>2690</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2691</v>
      </c>
      <c r="B361" s="284" t="s">
        <v>2692</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2698</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2719</v>
      </c>
      <c r="B397" s="284" t="s">
        <v>2718</v>
      </c>
    </row>
    <row r="398" spans="1:2">
      <c r="A398" s="284" t="s">
        <v>2693</v>
      </c>
      <c r="B398" s="284" t="s">
        <v>2694</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2695</v>
      </c>
      <c r="B412" s="239" t="s">
        <v>2696</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08" t="s">
        <v>2505</v>
      </c>
      <c r="B5" s="308"/>
      <c r="C5" s="308"/>
      <c r="D5" s="266" t="s">
        <v>2506</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2714</v>
      </c>
      <c r="AJ1" s="10" t="s">
        <v>321</v>
      </c>
      <c r="AK1" s="10" t="s">
        <v>322</v>
      </c>
      <c r="AL1" s="10" t="s">
        <v>398</v>
      </c>
      <c r="AM1" s="10" t="s">
        <v>399</v>
      </c>
      <c r="AN1" s="222" t="s">
        <v>324</v>
      </c>
      <c r="AO1" s="10" t="s">
        <v>403</v>
      </c>
      <c r="AP1" s="10" t="s">
        <v>1379</v>
      </c>
      <c r="AQ1" s="118" t="s">
        <v>2450</v>
      </c>
    </row>
    <row r="2" spans="1:43">
      <c r="A2" s="218" t="s">
        <v>2713</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2715</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2677</v>
      </c>
      <c r="AF4" s="226" t="s">
        <v>2678</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2685</v>
      </c>
      <c r="X6" s="166" t="s">
        <v>2686</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2722</v>
      </c>
      <c r="R7" s="180" t="s">
        <v>2723</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2724</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2706</v>
      </c>
      <c r="AD15" s="288" t="s">
        <v>2707</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2679</v>
      </c>
      <c r="AF17" s="226" t="s">
        <v>2675</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2680</v>
      </c>
      <c r="AF25" s="226" t="s">
        <v>2676</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2711</v>
      </c>
      <c r="AD91" s="288" t="s">
        <v>2712</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2700</v>
      </c>
      <c r="AD99" s="288" t="s">
        <v>2701</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2716</v>
      </c>
      <c r="AD113" s="288" t="s">
        <v>2717</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2681</v>
      </c>
      <c r="AD122" s="288" t="s">
        <v>2682</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2672</v>
      </c>
      <c r="AD139" s="288" t="s">
        <v>2673</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2683</v>
      </c>
      <c r="AD169" s="288" t="s">
        <v>2684</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2726</v>
      </c>
      <c r="AD287" s="232" t="s">
        <v>2725</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2720</v>
      </c>
      <c r="AD293" s="288" t="s">
        <v>2721</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activeCell="A152" sqref="A15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84" t="s">
        <v>2671</v>
      </c>
    </row>
    <row r="60" spans="1:2">
      <c r="B60" s="259" t="s">
        <v>2472</v>
      </c>
    </row>
    <row r="61" spans="1:2">
      <c r="B61" s="259" t="s">
        <v>1887</v>
      </c>
    </row>
    <row r="62" spans="1:2">
      <c r="B62" s="259" t="s">
        <v>2076</v>
      </c>
    </row>
    <row r="63" spans="1:2">
      <c r="B63" s="259" t="s">
        <v>2077</v>
      </c>
    </row>
    <row r="64" spans="1:2">
      <c r="B64" s="259" t="s">
        <v>2473</v>
      </c>
    </row>
    <row r="65" spans="2:2">
      <c r="B65" s="284" t="s">
        <v>2635</v>
      </c>
    </row>
    <row r="66" spans="2:2">
      <c r="B66" s="284" t="s">
        <v>2474</v>
      </c>
    </row>
    <row r="67" spans="2:2">
      <c r="B67" s="259" t="s">
        <v>2475</v>
      </c>
    </row>
    <row r="68" spans="2:2">
      <c r="B68" s="284" t="s">
        <v>2476</v>
      </c>
    </row>
    <row r="69" spans="2:2">
      <c r="B69" s="259" t="s">
        <v>2477</v>
      </c>
    </row>
    <row r="70" spans="2:2">
      <c r="B70" s="284" t="s">
        <v>2636</v>
      </c>
    </row>
    <row r="71" spans="2:2">
      <c r="B71" s="259" t="s">
        <v>2080</v>
      </c>
    </row>
    <row r="72" spans="2:2">
      <c r="B72" s="259" t="s">
        <v>1888</v>
      </c>
    </row>
    <row r="73" spans="2:2">
      <c r="B73" s="259" t="s">
        <v>1889</v>
      </c>
    </row>
    <row r="74" spans="2:2">
      <c r="B74" s="284" t="s">
        <v>2674</v>
      </c>
    </row>
    <row r="75" spans="2:2">
      <c r="B75" s="259" t="s">
        <v>2478</v>
      </c>
    </row>
    <row r="76" spans="2:2">
      <c r="B76" s="259" t="s">
        <v>2479</v>
      </c>
    </row>
    <row r="77" spans="2:2">
      <c r="B77" s="259" t="s">
        <v>2480</v>
      </c>
    </row>
    <row r="78" spans="2:2">
      <c r="B78" s="259" t="s">
        <v>2481</v>
      </c>
    </row>
    <row r="79" spans="2:2">
      <c r="B79" s="259" t="s">
        <v>2482</v>
      </c>
    </row>
    <row r="80" spans="2:2">
      <c r="B80" s="259" t="s">
        <v>2483</v>
      </c>
    </row>
    <row r="81" spans="2:2">
      <c r="B81" s="259" t="s">
        <v>2484</v>
      </c>
    </row>
    <row r="82" spans="2:2">
      <c r="B82" s="259" t="s">
        <v>2485</v>
      </c>
    </row>
    <row r="83" spans="2:2">
      <c r="B83" s="259" t="s">
        <v>2459</v>
      </c>
    </row>
    <row r="84" spans="2:2">
      <c r="B84" s="259" t="s">
        <v>1890</v>
      </c>
    </row>
    <row r="85" spans="2:2">
      <c r="B85" s="259" t="s">
        <v>1891</v>
      </c>
    </row>
    <row r="86" spans="2:2">
      <c r="B86" s="259" t="s">
        <v>1892</v>
      </c>
    </row>
    <row r="87" spans="2:2">
      <c r="B87" s="259" t="s">
        <v>1893</v>
      </c>
    </row>
    <row r="88" spans="2:2">
      <c r="B88" s="259" t="s">
        <v>1894</v>
      </c>
    </row>
    <row r="89" spans="2:2">
      <c r="B89" s="259" t="s">
        <v>2486</v>
      </c>
    </row>
    <row r="90" spans="2:2">
      <c r="B90" s="259" t="s">
        <v>1895</v>
      </c>
    </row>
    <row r="91" spans="2:2">
      <c r="B91" s="259" t="s">
        <v>1896</v>
      </c>
    </row>
    <row r="92" spans="2:2">
      <c r="B92" t="s">
        <v>2727</v>
      </c>
    </row>
    <row r="93" spans="2:2">
      <c r="B93" s="259" t="s">
        <v>2471</v>
      </c>
    </row>
    <row r="94" spans="2:2">
      <c r="B94" s="259" t="s">
        <v>1897</v>
      </c>
    </row>
    <row r="95" spans="2:2">
      <c r="B95" s="259" t="s">
        <v>2487</v>
      </c>
    </row>
    <row r="96" spans="2:2">
      <c r="B96" s="259" t="s">
        <v>2096</v>
      </c>
    </row>
    <row r="97" spans="2:4">
      <c r="B97" s="259" t="s">
        <v>2488</v>
      </c>
    </row>
    <row r="98" spans="2:4">
      <c r="B98" s="259" t="s">
        <v>2100</v>
      </c>
    </row>
    <row r="99" spans="2:4">
      <c r="B99" s="259" t="s">
        <v>2106</v>
      </c>
    </row>
    <row r="100" spans="2:4">
      <c r="B100" s="259" t="s">
        <v>2489</v>
      </c>
    </row>
    <row r="101" spans="2:4">
      <c r="B101" s="259" t="s">
        <v>1899</v>
      </c>
    </row>
    <row r="102" spans="2:4">
      <c r="B102" s="259" t="s">
        <v>2108</v>
      </c>
    </row>
    <row r="103" spans="2:4">
      <c r="B103" s="259" t="s">
        <v>1900</v>
      </c>
    </row>
    <row r="104" spans="2:4">
      <c r="B104" s="259" t="s">
        <v>1901</v>
      </c>
    </row>
    <row r="105" spans="2:4">
      <c r="B105" s="259" t="s">
        <v>1902</v>
      </c>
    </row>
    <row r="106" spans="2:4">
      <c r="B106" s="259" t="s">
        <v>2490</v>
      </c>
    </row>
    <row r="107" spans="2:4">
      <c r="B107" s="259" t="s">
        <v>1903</v>
      </c>
    </row>
    <row r="108" spans="2:4">
      <c r="B108" s="259" t="s">
        <v>2491</v>
      </c>
    </row>
    <row r="109" spans="2:4">
      <c r="B109" s="259" t="s">
        <v>1904</v>
      </c>
      <c r="D109" s="262"/>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s="284" customFormat="1">
      <c r="B146" s="289" t="s">
        <v>716</v>
      </c>
      <c r="D146" s="262"/>
    </row>
    <row r="147" spans="1:4">
      <c r="A147" s="259" t="s">
        <v>1911</v>
      </c>
      <c r="D147" s="262"/>
    </row>
    <row r="148" spans="1:4">
      <c r="B148" s="250" t="s">
        <v>1823</v>
      </c>
      <c r="D148" s="262"/>
    </row>
    <row r="149" spans="1:4">
      <c r="B149" s="250" t="s">
        <v>1910</v>
      </c>
      <c r="D149" s="262"/>
    </row>
    <row r="150" spans="1:4">
      <c r="B150" s="249" t="s">
        <v>2073</v>
      </c>
      <c r="D150" s="262"/>
    </row>
    <row r="151" spans="1:4">
      <c r="D151" s="262"/>
    </row>
    <row r="152" spans="1:4">
      <c r="A152" s="259" t="s">
        <v>2075</v>
      </c>
      <c r="B152" s="284" t="s">
        <v>2671</v>
      </c>
      <c r="D152" s="262"/>
    </row>
    <row r="153" spans="1:4">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row>
    <row r="184" spans="2:4">
      <c r="B184" s="259" t="s">
        <v>2471</v>
      </c>
    </row>
    <row r="185" spans="2:4">
      <c r="B185" t="s">
        <v>2727</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W8" sqref="W8"/>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t="s">
        <v>2507</v>
      </c>
      <c r="B2" s="64" t="s">
        <v>325</v>
      </c>
      <c r="C2" s="64" t="s">
        <v>2716</v>
      </c>
      <c r="D2" s="64" t="s">
        <v>1225</v>
      </c>
      <c r="E2" s="65" t="s">
        <v>34</v>
      </c>
      <c r="F2" s="64" t="s">
        <v>323</v>
      </c>
      <c r="G2" s="4">
        <v>43363</v>
      </c>
      <c r="H2" s="64" t="s">
        <v>2728</v>
      </c>
      <c r="I2" s="95" t="str">
        <f>IF(C2="-","",VLOOKUP(C2,CouponBondIssuersTable,2,0))</f>
        <v>GRNG</v>
      </c>
      <c r="J2" s="95" t="str">
        <f>IF(D2="-","",IFERROR(VLOOKUP(D2,CouponLeadManagersTable,2,0),""))</f>
        <v>CON</v>
      </c>
      <c r="K2" s="95" t="str">
        <f>IF(D2="-","",IFERROR(VLOOKUP(D2,CouponLeadManagersTable,3,0),""))</f>
        <v>ST</v>
      </c>
      <c r="L2" s="64" t="s">
        <v>2455</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t="s">
        <v>2732</v>
      </c>
      <c r="B7" s="83" t="s">
        <v>2736</v>
      </c>
      <c r="C7" s="64">
        <v>101</v>
      </c>
      <c r="D7" s="64" t="s">
        <v>2729</v>
      </c>
      <c r="E7" s="64" t="s">
        <v>2731</v>
      </c>
      <c r="F7" s="64" t="s">
        <v>2730</v>
      </c>
      <c r="G7" s="65">
        <v>2000000</v>
      </c>
      <c r="H7" s="64" t="s">
        <v>34</v>
      </c>
      <c r="I7" s="64" t="s">
        <v>397</v>
      </c>
      <c r="J7" s="64" t="s">
        <v>1089</v>
      </c>
      <c r="K7" s="84">
        <v>1.2</v>
      </c>
      <c r="L7" s="64">
        <v>4</v>
      </c>
      <c r="M7" s="4">
        <v>43454</v>
      </c>
      <c r="N7" s="4">
        <v>44459</v>
      </c>
      <c r="O7" s="4" t="s">
        <v>1086</v>
      </c>
      <c r="P7" s="51" t="s">
        <v>401</v>
      </c>
      <c r="Q7" s="65">
        <v>300000000</v>
      </c>
      <c r="R7" s="4">
        <v>43363</v>
      </c>
      <c r="S7" s="4">
        <f>IF(R7&lt;&gt;"",R7,"")</f>
        <v>43363</v>
      </c>
      <c r="T7" s="4">
        <v>44459</v>
      </c>
      <c r="U7" s="4">
        <v>44448</v>
      </c>
      <c r="V7" s="85" t="s">
        <v>2737</v>
      </c>
      <c r="W7" s="79"/>
      <c r="X7" s="79"/>
      <c r="AA7" s="79"/>
      <c r="AB7" s="79"/>
      <c r="AC7" s="79"/>
      <c r="AD7" s="79"/>
    </row>
    <row r="8" spans="1:30" s="66" customFormat="1">
      <c r="A8" s="83" t="s">
        <v>2733</v>
      </c>
      <c r="B8" s="83" t="s">
        <v>2736</v>
      </c>
      <c r="C8" s="64">
        <v>102</v>
      </c>
      <c r="D8" s="64" t="s">
        <v>2734</v>
      </c>
      <c r="E8" s="64" t="s">
        <v>2735</v>
      </c>
      <c r="F8" s="64" t="s">
        <v>2730</v>
      </c>
      <c r="G8" s="65">
        <v>2000000</v>
      </c>
      <c r="H8" s="64" t="s">
        <v>34</v>
      </c>
      <c r="I8" s="64" t="s">
        <v>397</v>
      </c>
      <c r="J8" s="64" t="s">
        <v>1089</v>
      </c>
      <c r="K8" s="84">
        <v>1.6</v>
      </c>
      <c r="L8" s="64">
        <v>4</v>
      </c>
      <c r="M8" s="4">
        <v>43454</v>
      </c>
      <c r="N8" s="4">
        <v>45189</v>
      </c>
      <c r="O8" s="4" t="s">
        <v>1086</v>
      </c>
      <c r="P8" s="51" t="s">
        <v>401</v>
      </c>
      <c r="Q8" s="65">
        <v>300000000</v>
      </c>
      <c r="R8" s="4">
        <v>43363</v>
      </c>
      <c r="S8" s="4">
        <f t="shared" ref="S8:T71" si="0">IF(R8&lt;&gt;"",R8,"")</f>
        <v>43363</v>
      </c>
      <c r="T8" s="4">
        <v>45189</v>
      </c>
      <c r="U8" s="4">
        <v>45180</v>
      </c>
      <c r="V8" s="85" t="s">
        <v>2738</v>
      </c>
      <c r="X8" s="80"/>
      <c r="Y8" s="80"/>
      <c r="Z8" s="80"/>
      <c r="AA8" s="80"/>
    </row>
    <row r="9" spans="1:30" s="66" customFormat="1">
      <c r="A9" s="83"/>
      <c r="B9" s="83"/>
      <c r="C9" s="64"/>
      <c r="D9" s="64"/>
      <c r="E9" s="64"/>
      <c r="F9" s="64"/>
      <c r="G9" s="64"/>
      <c r="H9" s="64"/>
      <c r="I9" s="64"/>
      <c r="J9" s="64"/>
      <c r="K9" s="84"/>
      <c r="L9" s="64"/>
      <c r="M9" s="4"/>
      <c r="N9" s="4" t="str">
        <f t="shared" ref="N9:O71" si="1">IF(T9&lt;&gt;"",T9,"")</f>
        <v/>
      </c>
      <c r="O9" s="4"/>
      <c r="P9" s="51"/>
      <c r="Q9" s="65"/>
      <c r="R9" s="4"/>
      <c r="S9" s="4" t="str">
        <f t="shared" si="0"/>
        <v/>
      </c>
      <c r="T9" s="4"/>
      <c r="U9" s="4"/>
      <c r="V9" s="85"/>
      <c r="X9" s="80"/>
      <c r="Y9" s="80"/>
      <c r="Z9" s="80"/>
      <c r="AA9" s="80"/>
    </row>
    <row r="10" spans="1:30">
      <c r="A10" s="83"/>
      <c r="B10" s="83"/>
      <c r="C10" s="64"/>
      <c r="D10" s="64"/>
      <c r="E10" s="64"/>
      <c r="F10" s="64"/>
      <c r="G10" s="64"/>
      <c r="H10" s="64"/>
      <c r="I10" s="64"/>
      <c r="J10" s="64"/>
      <c r="K10" s="84"/>
      <c r="L10" s="64"/>
      <c r="M10" s="4"/>
      <c r="N10" s="4" t="str">
        <f t="shared" si="1"/>
        <v/>
      </c>
      <c r="O10" s="4"/>
      <c r="P10" s="51"/>
      <c r="Q10" s="65"/>
      <c r="R10" s="4"/>
      <c r="S10" s="4" t="str">
        <f t="shared" si="0"/>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0"/>
        <v/>
      </c>
      <c r="T18" s="4"/>
      <c r="U18" s="4"/>
      <c r="V18" s="85"/>
      <c r="W18" s="79"/>
    </row>
    <row r="19" spans="1:24">
      <c r="A19" s="83"/>
      <c r="B19" s="83"/>
      <c r="C19" s="64"/>
      <c r="D19" s="64"/>
      <c r="E19" s="64"/>
      <c r="F19" s="64"/>
      <c r="G19" s="64"/>
      <c r="H19" s="64"/>
      <c r="I19" s="64"/>
      <c r="J19" s="64"/>
      <c r="K19" s="84"/>
      <c r="L19" s="64"/>
      <c r="M19" s="4"/>
      <c r="N19" s="4" t="str">
        <f t="shared" si="1"/>
        <v/>
      </c>
      <c r="O19" s="4"/>
      <c r="P19" s="51"/>
      <c r="Q19" s="65"/>
      <c r="R19" s="4"/>
      <c r="S19" s="4" t="str">
        <f t="shared" si="0"/>
        <v/>
      </c>
      <c r="T19" s="4"/>
      <c r="U19" s="4"/>
      <c r="V19" s="85"/>
      <c r="W19" s="79"/>
    </row>
    <row r="20" spans="1:24">
      <c r="A20" s="83"/>
      <c r="B20" s="83"/>
      <c r="C20" s="64"/>
      <c r="D20" s="64"/>
      <c r="E20" s="64"/>
      <c r="F20" s="64"/>
      <c r="G20" s="64"/>
      <c r="H20" s="64"/>
      <c r="I20" s="64"/>
      <c r="J20" s="64"/>
      <c r="K20" s="84"/>
      <c r="L20" s="64"/>
      <c r="M20" s="4"/>
      <c r="N20" s="4" t="str">
        <f t="shared" si="1"/>
        <v/>
      </c>
      <c r="O20" s="4"/>
      <c r="P20" s="51"/>
      <c r="Q20" s="65"/>
      <c r="R20" s="4"/>
      <c r="S20" s="4" t="str">
        <f t="shared" si="0"/>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0"/>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0"/>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0"/>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0"/>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0"/>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t="str">
        <f t="shared" si="0"/>
        <v/>
      </c>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0"/>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0"/>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0"/>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G8">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2018-09-19T11:58:27Z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