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6972" yWindow="1200" windowWidth="20736"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<sst xmlns="http://schemas.openxmlformats.org/spreadsheetml/2006/main" count="4238" uniqueCount="2734">
  <si>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</si>
  <si>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</si>
  <si>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</si>
  <si>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</si>
  <si>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</si>
  <si>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</si>
  <si>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</si>
  <si>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</si>
  <si>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</si>
  <si>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</si>
  <si>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</si>
  <si>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</si>
  <si>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</si>
  <si>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</si>
  <si>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</si>
  <si>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</si>
  <si>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</si>
  <si>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</si>
  <si>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</si>
  <si>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</si>
  <si>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</si>
  <si>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</si>
  <si>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</si>
  <si>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</si>
  <si>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</si>
  <si>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</si>
  <si>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</si>
  <si>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</si>
  <si>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</si>
  <si>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</si>
  <si>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</si>
  <si>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</si>
  <si>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</si>
  <si>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</si>
  <si>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</si>
  <si>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</si>
  <si>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</si>
  <si>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</si>
  <si>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</si>
  <si>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</si>
  <si>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</si>
  <si>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</si>
  <si>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</si>
  <si>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</si>
  <si>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</si>
  <si>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</si>
  <si>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</si>
  <si>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</si>
  <si>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</si>
  <si>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</si>
  <si>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</si>
  <si>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</si>
  <si>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</si>
  <si>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</si>
  <si>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</si>
  <si>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</si>
  <si>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</si>
  <si>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</si>
  <si>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</si>
  <si>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</si>
  <si>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</si>
  <si>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</si>
  <si>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</si>
  <si>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</si>
  <si>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</si>
  <si>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</si>
  <si>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</si>
  <si>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</si>
  <si>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</si>
  <si>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</si>
  <si>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</si>
  <si>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</si>
  <si>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</si>
  <si>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</si>
  <si>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</si>
  <si>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</si>
  <si>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</si>
  <si>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</si>
  <si>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</si>
  <si>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</si>
  <si>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</si>
  <si>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</si>
  <si>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</si>
  <si>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</si>
  <si>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</si>
  <si>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</si>
  <si>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</si>
  <si>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</si>
  <si>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</si>
  <si>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</si>
  <si>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</si>
  <si>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</si>
  <si>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</si>
  <si>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</si>
  <si>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</si>
  <si>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</si>
  <si>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</si>
  <si>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</si>
  <si>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</si>
  <si>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</si>
  <si>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</si>
  <si>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</si>
  <si>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</si>
  <si>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</si>
  <si>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</si>
  <si>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</si>
  <si>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</si>
  <si>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</si>
  <si>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</si>
  <si>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</si>
  <si>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</si>
  <si>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</si>
  <si>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</si>
  <si>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</si>
  <si>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</si>
  <si>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</si>
  <si>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</si>
  <si>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</si>
  <si>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</si>
  <si>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</si>
  <si>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</si>
  <si>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</si>
  <si>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</si>
  <si>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</si>
  <si>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</si>
  <si>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</si>
  <si>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</si>
  <si>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</si>
  <si>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</si>
  <si>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</si>
  <si>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</si>
  <si>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</si>
  <si>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</si>
  <si>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</si>
  <si>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</si>
  <si>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</si>
  <si>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</si>
  <si>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</si>
  <si>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</si>
  <si>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</si>
  <si>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</si>
  <si>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</si>
  <si>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</si>
  <si>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</si>
  <si>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</si>
  <si>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</si>
  <si>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</si>
  <si>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</si>
  <si>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</si>
  <si>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</si>
  <si>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</si>
  <si>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</si>
  <si>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</si>
  <si>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</si>
  <si>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</si>
  <si>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</si>
  <si>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</si>
  <si>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</si>
  <si>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</si>
  <si>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</si>
  <si>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</si>
  <si>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</si>
  <si>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</si>
  <si>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</si>
  <si>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</si>
  <si>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</si>
  <si>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</si>
  <si>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</si>
  <si>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</si>
  <si>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</si>
  <si>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</si>
  <si>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</si>
  <si>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</si>
  <si>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</si>
  <si>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</si>
  <si>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</si>
  <si>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</si>
  <si>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</si>
  <si>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</si>
  <si>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</si>
  <si>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</si>
  <si>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</si>
  <si>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</si>
  <si>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</si>
  <si>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</si>
  <si>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</si>
  <si>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</si>
  <si>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</si>
  <si>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</si>
  <si>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</si>
  <si>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</si>
  <si>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</si>
  <si>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</si>
  <si>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</si>
  <si>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</si>
  <si>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</si>
  <si>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</si>
  <si>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</si>
  <si>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</si>
  <si>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</si>
  <si>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</si>
  <si>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</si>
  <si>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</si>
  <si>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</si>
  <si>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</si>
  <si>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</si>
  <si>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</si>
  <si>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</si>
  <si>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</si>
  <si>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</si>
  <si>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</si>
  <si>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</si>
  <si>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</si>
  <si>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</si>
  <si>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</si>
  <si>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</si>
  <si>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</si>
  <si>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</si>
  <si>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</si>
  <si>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</si>
  <si>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</si>
  <si>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</si>
  <si>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</si>
  <si>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</si>
  <si>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</si>
  <si>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</si>
  <si>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</si>
  <si>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</si>
  <si>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</si>
  <si>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</si>
  <si>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</si>
  <si>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</si>
  <si>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</si>
  <si>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</si>
  <si>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</si>
  <si>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</si>
  <si>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</si>
  <si>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</si>
  <si>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</si>
  <si>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</si>
  <si>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</si>
  <si>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</si>
  <si>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</si>
  <si>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</si>
  <si>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</si>
  <si>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</si>
  <si>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</si>
  <si>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</si>
  <si>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</si>
  <si>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</si>
  <si>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</si>
  <si>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</si>
  <si>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</si>
  <si>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</si>
  <si>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</si>
  <si>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</si>
  <si>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</si>
  <si>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</si>
  <si>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</si>
  <si>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</si>
  <si>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</si>
  <si>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</si>
  <si>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</si>
  <si>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</si>
  <si>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</si>
  <si>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</si>
  <si>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</si>
  <si>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</si>
  <si>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</si>
  <si>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</si>
  <si>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</si>
  <si>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</si>
  <si>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</si>
  <si>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</si>
  <si>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</si>
  <si>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</si>
  <si>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</si>
  <si>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</si>
  <si>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</si>
  <si>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</si>
  <si>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</si>
  <si>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</si>
  <si>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</si>
  <si>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</si>
  <si>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</si>
  <si>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</si>
  <si>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</si>
  <si>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</si>
  <si>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</si>
  <si>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</si>
  <si>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</si>
  <si>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</si>
  <si>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</si>
  <si>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</si>
  <si>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</si>
  <si>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</si>
  <si>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</si>
  <si>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</si>
  <si>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</si>
  <si>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</si>
  <si>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</si>
  <si>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</si>
  <si>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</si>
  <si>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</si>
  <si>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</si>
  <si>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</si>
  <si>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</si>
  <si>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</si>
  <si>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</si>
  <si>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</si>
  <si>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</si>
  <si>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</si>
  <si>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</si>
  <si>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</si>
  <si>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</si>
  <si>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</si>
  <si>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</si>
  <si>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</si>
  <si>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</si>
  <si>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</si>
  <si>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</si>
  <si>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</si>
  <si>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</si>
  <si>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</si>
  <si>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</si>
  <si>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</si>
  <si>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</si>
  <si>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</si>
  <si>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</si>
  <si>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</si>
  <si>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</si>
  <si>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</si>
  <si>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</si>
  <si>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</si>
  <si>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</si>
  <si>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</si>
  <si>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</si>
  <si>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</si>
  <si>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</si>
  <si>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</si>
  <si>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</si>
  <si>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</si>
  <si>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</si>
  <si>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</si>
  <si>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</si>
  <si>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</si>
  <si>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</si>
  <si>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</si>
  <si>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</si>
  <si>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</si>
  <si>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</si>
  <si>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</si>
  <si>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</si>
  <si>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</si>
  <si>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</si>
  <si>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</si>
  <si>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</si>
  <si>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</si>
  <si>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</si>
  <si>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</si>
  <si>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</si>
  <si>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</si>
  <si>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</si>
  <si>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</si>
  <si>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</si>
  <si>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</si>
  <si>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</si>
  <si>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</si>
  <si>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</si>
  <si>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</si>
  <si>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</si>
  <si>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</si>
  <si>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</si>
  <si>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</si>
  <si>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</si>
  <si>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</si>
  <si>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</si>
  <si>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</si>
  <si>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</si>
  <si>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</si>
  <si>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</si>
  <si>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</si>
  <si>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</si>
  <si>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</si>
  <si>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</si>
  <si>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</si>
  <si>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</si>
  <si>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</si>
  <si>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</si>
  <si>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</si>
  <si>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</si>
  <si>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</si>
  <si>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</si>
  <si>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</si>
  <si>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</si>
  <si>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</si>
  <si>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</si>
  <si>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</si>
  <si>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</si>
  <si>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</si>
  <si>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</si>
  <si>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</si>
  <si>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</si>
  <si>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</si>
  <si>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</si>
  <si>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</si>
  <si>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</si>
  <si>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</si>
  <si>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</si>
  <si>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</si>
  <si>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</si>
  <si>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</si>
  <si>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</si>
  <si>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</si>
  <si>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</si>
  <si>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</si>
  <si>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</si>
  <si>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</si>
  <si>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</si>
  <si>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</si>
  <si>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</si>
  <si>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</si>
  <si>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</si>
  <si>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</si>
  <si>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</si>
  <si>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</si>
  <si>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</si>
  <si>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</si>
  <si>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</si>
  <si>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</si>
  <si>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</si>
  <si>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</si>
  <si>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</si>
  <si>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</si>
  <si>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</si>
  <si>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</si>
  <si>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</si>
  <si>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</si>
  <si>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</si>
  <si>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</si>
  <si>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</si>
  <si>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</si>
  <si>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</si>
  <si>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</si>
  <si>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</si>
  <si>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</si>
  <si>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</si>
  <si>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</si>
  <si>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</si>
  <si>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</si>
  <si>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</si>
  <si>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</si>
  <si>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</si>
  <si>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</si>
  <si>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</si>
  <si>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</si>
  <si>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</si>
  <si>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</si>
  <si>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</si>
  <si>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</si>
  <si>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</si>
  <si>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</si>
  <si>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</si>
  <si>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</si>
  <si>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</si>
  <si>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</si>
  <si>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</si>
  <si>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</si>
  <si>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</si>
  <si>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</si>
  <si>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</si>
  <si>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</si>
  <si>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</si>
  <si>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</si>
  <si>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</si>
  <si>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</si>
  <si>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</si>
  <si>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</si>
  <si>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</si>
  <si>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</si>
  <si>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</si>
  <si>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</si>
  <si>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</si>
  <si>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</si>
  <si>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</si>
  <si>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</si>
  <si>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</si>
  <si>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</si>
  <si>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</si>
  <si>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</si>
  <si>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</si>
  <si>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</si>
  <si>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</si>
  <si>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</si>
  <si>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</si>
  <si>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</si>
  <si>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</si>
  <si>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</si>
  <si>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</si>
  <si>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</si>
  <si>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</si>
  <si>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</si>
  <si>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</si>
  <si>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</si>
  <si>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</si>
  <si>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</si>
  <si>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</si>
  <si>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</si>
  <si>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</si>
  <si>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</si>
  <si>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</si>
  <si>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</si>
  <si>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</si>
  <si>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</si>
  <si>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</si>
  <si>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</si>
  <si>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</si>
  <si>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</si>
  <si>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</si>
  <si>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</si>
  <si>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</si>
  <si>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</si>
  <si>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</si>
  <si>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</si>
  <si>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</si>
  <si>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</si>
  <si>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</si>
  <si>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</si>
  <si>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</si>
  <si>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</si>
  <si>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</si>
  <si>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</si>
  <si>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</si>
  <si>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</si>
  <si>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</si>
  <si>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</si>
  <si>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</si>
  <si>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</si>
  <si>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</si>
  <si>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</si>
  <si>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</si>
  <si>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</si>
  <si>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</si>
  <si>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</si>
  <si>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</si>
  <si>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</si>
  <si>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</si>
  <si>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</si>
  <si>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</si>
  <si>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</si>
  <si>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</si>
  <si>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</si>
  <si>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</si>
  <si>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</si>
  <si>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</si>
  <si>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</si>
  <si>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</si>
  <si>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</si>
  <si>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</si>
  <si>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</si>
  <si>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</si>
  <si>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</si>
  <si>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</si>
  <si>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</si>
  <si>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</si>
  <si>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</si>
  <si>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</si>
  <si>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</si>
  <si>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</si>
  <si>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</si>
  <si>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</si>
  <si>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</si>
  <si>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</si>
  <si>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</si>
  <si>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</si>
  <si>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</si>
  <si>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</si>
  <si>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</si>
  <si>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</si>
  <si>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</si>
  <si>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</si>
  <si>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</si>
  <si>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</si>
  <si>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</si>
  <si>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</si>
  <si>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</si>
  <si>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</si>
  <si>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</si>
  <si>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</si>
  <si>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</si>
  <si>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</si>
  <si>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</si>
  <si>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</si>
  <si>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</si>
  <si>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</si>
  <si>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</si>
  <si>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</si>
  <si>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</si>
  <si>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</si>
  <si>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</si>
  <si>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</si>
  <si>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</si>
  <si>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</si>
  <si>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</si>
  <si>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</si>
  <si>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</si>
  <si>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</si>
  <si>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</si>
  <si>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</si>
  <si>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</si>
  <si>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</si>
  <si>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</si>
  <si>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</si>
  <si>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</si>
  <si>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</si>
  <si>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</si>
  <si>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</si>
  <si>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</si>
  <si>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</si>
  <si>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</si>
  <si>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</si>
  <si>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</si>
  <si>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</si>
  <si>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</si>
  <si>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</si>
  <si>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</si>
  <si>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</si>
  <si>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</si>
  <si>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</si>
  <si>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</si>
  <si>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</si>
  <si>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</si>
  <si>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</si>
  <si>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</si>
  <si>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</si>
  <si>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</si>
  <si>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</si>
  <si>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</si>
  <si>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</si>
  <si>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</si>
  <si>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</si>
  <si>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</si>
  <si>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</si>
  <si>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</si>
  <si>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</si>
  <si>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</si>
  <si>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</si>
  <si>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</si>
  <si>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</si>
  <si>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</si>
  <si>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</si>
  <si>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</si>
  <si>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</si>
  <si>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</si>
  <si>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</si>
  <si>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</si>
  <si>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</si>
  <si>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</si>
  <si>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</si>
  <si>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</si>
  <si>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</si>
  <si>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</si>
  <si>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</si>
  <si>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</si>
  <si>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</si>
  <si>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</si>
  <si>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</si>
  <si>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</si>
  <si>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</si>
  <si>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</si>
  <si>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</si>
  <si>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</si>
  <si>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</si>
  <si>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</si>
  <si>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</si>
  <si>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</si>
  <si>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</si>
  <si>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</si>
  <si>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</si>
  <si>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</si>
  <si>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</si>
  <si>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</si>
  <si>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</si>
  <si>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</si>
  <si>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</si>
  <si>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</si>
  <si>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</si>
  <si>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</si>
  <si>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</si>
  <si>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</si>
  <si>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</si>
  <si>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</si>
  <si>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</si>
  <si>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</si>
  <si>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</si>
  <si>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</si>
  <si>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</si>
  <si>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</si>
  <si>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</si>
  <si>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</si>
  <si>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</si>
  <si>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</si>
  <si>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</si>
  <si>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</si>
  <si>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</si>
  <si>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</si>
  <si>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</si>
  <si>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</si>
  <si>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</si>
  <si>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</si>
  <si>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</si>
  <si>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</si>
  <si>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</si>
  <si>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</si>
  <si>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</si>
  <si>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</si>
  <si>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</si>
  <si>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</si>
  <si>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</si>
  <si>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</si>
  <si>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</si>
  <si>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</si>
  <si>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</si>
  <si>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</si>
  <si>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</si>
  <si>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</si>
  <si>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</si>
  <si>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</si>
  <si>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</si>
  <si>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</si>
  <si>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</si>
  <si>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</si>
  <si>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</si>
  <si>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</si>
  <si>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</si>
  <si>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</si>
  <si>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</si>
  <si>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</si>
  <si>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</si>
  <si>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</si>
  <si>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</si>
  <si>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</si>
  <si>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</si>
  <si>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</si>
  <si>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</si>
  <si>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</si>
  <si>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</si>
  <si>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</si>
  <si>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</si>
  <si>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</si>
  <si>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</si>
  <si>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</si>
  <si>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</si>
  <si>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</si>
  <si>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</si>
  <si>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</si>
  <si>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</si>
  <si>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</si>
  <si>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</si>
  <si>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</si>
  <si>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</si>
  <si>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</si>
  <si>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</si>
  <si>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</si>
  <si>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</si>
  <si>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</si>
  <si>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</si>
  <si>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</si>
  <si>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</si>
  <si>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</si>
  <si>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</si>
  <si>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</si>
  <si>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</si>
  <si>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</si>
  <si>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</si>
  <si>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</si>
  <si>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</si>
  <si>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</si>
  <si>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</si>
  <si>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</si>
  <si>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</si>
  <si>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</si>
  <si>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</si>
  <si>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</si>
  <si>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</si>
  <si>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</si>
  <si>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</si>
  <si>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</si>
  <si>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</si>
  <si>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</si>
  <si>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</si>
  <si>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</si>
  <si>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</si>
  <si>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</si>
  <si>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</si>
  <si>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</si>
  <si>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</si>
  <si>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</si>
  <si>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</si>
  <si>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</si>
  <si>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</si>
  <si>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</si>
  <si>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</si>
  <si>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</si>
  <si>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</si>
  <si>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</si>
  <si>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</si>
  <si>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</si>
  <si>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</si>
  <si>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</si>
  <si>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</si>
  <si>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</si>
  <si>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</si>
  <si>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</si>
  <si>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</si>
  <si>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</si>
  <si>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</si>
  <si>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</si>
  <si>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</si>
  <si>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</si>
  <si>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</si>
  <si>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</si>
  <si>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</si>
  <si>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</si>
  <si>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</si>
  <si>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</si>
  <si>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</si>
  <si>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</si>
  <si>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</si>
  <si>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</si>
  <si>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</si>
  <si>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</si>
  <si>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</si>
  <si>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</si>
  <si>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</si>
  <si>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</si>
  <si>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</si>
  <si>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</si>
  <si>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</si>
  <si>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</si>
  <si>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</si>
  <si>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</si>
  <si>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</si>
  <si>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</si>
  <si>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</si>
  <si>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</si>
  <si>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</si>
  <si>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</si>
  <si>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</si>
  <si>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</si>
  <si>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</si>
  <si>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</si>
  <si>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</si>
  <si>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</si>
  <si>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</si>
  <si>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</si>
  <si>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</si>
  <si>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</si>
  <si>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</si>
  <si>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</si>
  <si>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</si>
  <si>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</si>
  <si>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</si>
  <si>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</si>
  <si>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</si>
  <si>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</si>
  <si>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</si>
  <si>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</si>
  <si>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</si>
  <si>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</si>
  <si>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</si>
  <si>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</si>
  <si>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</si>
  <si>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</si>
  <si>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</si>
  <si>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</si>
  <si>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</si>
  <si>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</si>
  <si>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</si>
  <si>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</si>
  <si>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</si>
  <si>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</si>
  <si>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</si>
  <si>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</si>
  <si>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</si>
  <si>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</si>
  <si>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</si>
  <si>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</si>
  <si>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</si>
  <si>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</si>
  <si>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</si>
  <si>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</si>
  <si>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</si>
  <si>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</si>
  <si>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</si>
  <si>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</si>
  <si>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</si>
  <si>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</si>
  <si>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</si>
  <si>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</si>
  <si>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</si>
  <si>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</si>
  <si>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</si>
  <si>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</si>
  <si>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</si>
  <si>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</si>
  <si>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</si>
  <si>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</si>
  <si>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</si>
  <si>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</si>
  <si>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</si>
  <si>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</si>
  <si>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</si>
  <si>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</si>
  <si>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</si>
  <si>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</si>
  <si>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</si>
  <si>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</si>
  <si>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</si>
  <si>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</si>
  <si>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</si>
  <si>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</si>
  <si>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</si>
  <si>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</si>
  <si>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</si>
  <si>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</si>
  <si>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</si>
  <si>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</si>
  <si>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</si>
  <si>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</si>
  <si>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</si>
  <si>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</si>
  <si>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</si>
  <si>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</si>
  <si>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</si>
  <si>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</si>
  <si>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</si>
  <si>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</si>
  <si>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</si>
  <si>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</si>
  <si>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</si>
  <si>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</si>
  <si>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</si>
  <si>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</si>
  <si>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</si>
  <si>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</si>
  <si>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</si>
  <si>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</si>
  <si>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</si>
  <si>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</si>
  <si>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</si>
  <si>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</si>
  <si>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</si>
  <si>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</si>
  <si>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</si>
  <si>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</si>
  <si>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</si>
  <si>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</si>
  <si>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</si>
  <si>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</si>
  <si>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</si>
  <si>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</si>
  <si>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</si>
  <si>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</si>
  <si>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</si>
  <si>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</si>
  <si>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</si>
  <si>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</si>
  <si>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</si>
  <si>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</si>
  <si>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</si>
  <si>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</si>
  <si>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</si>
  <si>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</si>
  <si>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</si>
  <si>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</si>
  <si>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</si>
  <si>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</si>
  <si>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</si>
  <si>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</si>
  <si>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</si>
  <si>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</si>
  <si>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</si>
  <si>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</si>
  <si>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</si>
  <si>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</si>
  <si>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</si>
  <si>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</si>
  <si>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</si>
  <si>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</si>
  <si>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</si>
  <si>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</si>
  <si>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</si>
  <si>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</si>
  <si>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</si>
  <si>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</si>
  <si>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</si>
  <si>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</si>
  <si>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</si>
  <si>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</si>
  <si>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</si>
  <si>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</si>
  <si>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</si>
  <si>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</si>
  <si>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</si>
  <si>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</si>
  <si>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</si>
  <si>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</si>
  <si>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</si>
  <si>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</si>
  <si>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</si>
  <si>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</si>
  <si>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</si>
  <si>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</si>
  <si>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</si>
  <si>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</si>
  <si>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</si>
  <si>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</si>
  <si>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</si>
  <si>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</si>
  <si>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</si>
  <si>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</si>
  <si>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</si>
  <si>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</si>
  <si>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</si>
  <si>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</si>
  <si>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</si>
  <si>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</si>
  <si>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</si>
  <si>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</si>
  <si>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</si>
  <si>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</si>
  <si>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</si>
  <si>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</si>
  <si>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</si>
  <si>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</si>
  <si>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</si>
  <si>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</si>
  <si>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</si>
  <si>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</si>
  <si>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</si>
  <si>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</si>
  <si>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</si>
  <si>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</si>
  <si>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</si>
  <si>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</si>
  <si>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</si>
  <si>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</si>
  <si>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</si>
  <si>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</si>
  <si>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</si>
  <si>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</si>
  <si>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</si>
  <si>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</si>
  <si>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</si>
  <si>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</si>
  <si>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</si>
  <si>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</si>
  <si>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</si>
  <si>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</si>
  <si>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</si>
  <si>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</si>
  <si>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</si>
  <si>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</si>
  <si>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</si>
  <si>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</si>
  <si>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</si>
  <si>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</si>
  <si>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</si>
  <si>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</si>
  <si>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</si>
  <si>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</si>
  <si>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</si>
  <si>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</si>
  <si>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</si>
  <si>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</si>
  <si>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</si>
  <si>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</si>
  <si>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</si>
  <si>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</si>
  <si>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</si>
  <si>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</si>
  <si>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</si>
  <si>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</si>
  <si>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</si>
  <si>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</si>
  <si>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</si>
  <si>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</si>
  <si>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</si>
  <si>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</si>
  <si>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</si>
  <si>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</si>
  <si>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</si>
  <si>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</si>
  <si>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</si>
  <si>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</si>
  <si>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</si>
  <si>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</si>
  <si>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</si>
  <si>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</si>
  <si>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</si>
  <si>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</si>
  <si>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</si>
  <si>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</si>
  <si>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</si>
  <si>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</si>
  <si>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</si>
  <si>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</si>
  <si>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</si>
  <si>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</si>
  <si>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</si>
  <si>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</si>
  <si>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</si>
  <si>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</si>
  <si>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</si>
  <si>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</si>
  <si>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</si>
  <si>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</si>
  <si>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</si>
  <si>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</si>
  <si>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</si>
  <si>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</si>
  <si>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</si>
  <si>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</si>
  <si>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</si>
  <si>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</si>
  <si>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</si>
  <si>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</si>
  <si>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</si>
  <si>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</si>
  <si>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</si>
  <si>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</si>
  <si>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</si>
  <si>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</si>
  <si>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</si>
  <si>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</si>
  <si>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</si>
  <si>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</si>
  <si>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</si>
  <si>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</si>
  <si>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</si>
  <si>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</si>
  <si>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</si>
  <si>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</si>
  <si>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</si>
  <si>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</si>
  <si>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</si>
  <si>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</si>
  <si>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</si>
  <si>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</si>
  <si>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</si>
  <si>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</si>
  <si>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</si>
  <si>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</si>
  <si>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</si>
  <si>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</si>
  <si>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</si>
  <si>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</si>
  <si>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</si>
  <si>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</si>
  <si>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</si>
  <si>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</si>
  <si>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</si>
  <si>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</si>
  <si>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</si>
  <si>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</si>
  <si>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</si>
  <si>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</si>
  <si>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</si>
  <si>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</si>
  <si>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</si>
  <si>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</si>
  <si>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</si>
  <si>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</si>
  <si>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</si>
  <si>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</si>
  <si>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</si>
  <si>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</si>
  <si>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</si>
  <si>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</si>
  <si>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</si>
  <si>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</si>
  <si>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</si>
  <si>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</si>
  <si>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</si>
  <si>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</si>
  <si>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</si>
  <si>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</si>
  <si>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</si>
  <si>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</si>
  <si>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</si>
  <si>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</si>
  <si>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</si>
  <si>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</si>
  <si>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</si>
  <si>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</si>
  <si>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</si>
  <si>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</si>
  <si>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</si>
  <si>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</si>
  <si>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</si>
  <si>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</si>
  <si>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</si>
  <si>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</si>
  <si>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</si>
  <si>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</si>
  <si>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</si>
  <si>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</si>
  <si>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</si>
  <si>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</si>
  <si>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</si>
  <si>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</si>
  <si>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</si>
  <si>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</si>
  <si>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</si>
  <si>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</si>
  <si>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</si>
  <si>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</si>
  <si>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</si>
  <si>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</si>
  <si>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</si>
  <si>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</si>
  <si>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</si>
  <si>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</si>
  <si>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</si>
  <si>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</si>
  <si>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</si>
  <si>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</si>
  <si>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</si>
  <si>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</si>
  <si>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</si>
  <si>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</si>
  <si>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</si>
  <si>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</si>
  <si>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</si>
  <si>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</si>
  <si>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</si>
  <si>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</si>
  <si>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</si>
  <si>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</si>
  <si>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</si>
  <si>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</si>
  <si>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</si>
  <si>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</si>
  <si>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</si>
  <si>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</si>
  <si>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</si>
  <si>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</si>
  <si>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</si>
  <si>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</si>
  <si>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</si>
  <si>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</si>
  <si>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</si>
  <si>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</si>
  <si>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</si>
  <si>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</si>
  <si>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</si>
  <si>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</si>
  <si>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</si>
  <si>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</si>
  <si>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</si>
  <si>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</si>
  <si>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</si>
  <si>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</si>
  <si>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</si>
  <si>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</si>
  <si>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</si>
  <si>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</si>
  <si>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</si>
  <si>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</si>
  <si>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</si>
  <si>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</si>
  <si>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</si>
  <si>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</si>
  <si>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</si>
  <si>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</si>
  <si>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</si>
  <si>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</si>
  <si>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</si>
  <si>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</si>
  <si>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</si>
  <si>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</si>
  <si>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</si>
  <si>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</si>
  <si>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</si>
  <si>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</si>
  <si>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</si>
  <si>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</si>
  <si>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</si>
  <si>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</si>
  <si>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</si>
  <si>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</si>
  <si>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</si>
  <si>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</si>
  <si>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</si>
  <si>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</si>
  <si>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</si>
  <si>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</si>
  <si>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</si>
  <si>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</si>
  <si>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</si>
  <si>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</si>
  <si>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</si>
  <si>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</si>
  <si>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</si>
  <si>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</si>
  <si>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</si>
  <si>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</si>
  <si>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</si>
  <si>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</si>
  <si>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</si>
  <si>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</si>
  <si>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</si>
  <si>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</si>
  <si>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</si>
  <si>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</si>
  <si>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</si>
  <si>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</si>
  <si>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</si>
  <si>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</si>
  <si>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</si>
  <si>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</si>
  <si>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</si>
  <si>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</si>
  <si>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</si>
  <si>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</si>
  <si>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</si>
  <si>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</si>
  <si>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</si>
  <si>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</si>
  <si>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</si>
  <si>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</si>
  <si>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</si>
  <si>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</si>
  <si>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</si>
  <si>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</si>
  <si>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</si>
  <si>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</si>
  <si>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</si>
  <si>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</si>
  <si>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</si>
  <si>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</si>
  <si>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</si>
  <si>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</si>
  <si>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</si>
  <si>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</si>
  <si>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</si>
  <si>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</si>
  <si>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</si>
  <si>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</si>
  <si>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</si>
  <si>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</si>
  <si>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</si>
  <si>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</si>
  <si>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</si>
  <si>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</si>
  <si>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</si>
  <si>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</si>
  <si>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</si>
  <si>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</si>
  <si>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</si>
  <si>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</si>
  <si>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</si>
  <si>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</si>
  <si>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</si>
  <si>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</si>
  <si>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</si>
  <si>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</si>
  <si>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</si>
  <si>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</si>
  <si>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</si>
  <si>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</si>
  <si>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</si>
  <si>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</si>
  <si>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</si>
  <si>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</si>
  <si>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</si>
  <si>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</si>
  <si>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</si>
  <si>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</si>
  <si>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</si>
  <si>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</si>
  <si>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</si>
  <si>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</si>
  <si>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</si>
  <si>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</si>
  <si>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</si>
  <si>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</si>
  <si>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</si>
  <si>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</si>
  <si>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</si>
  <si>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</si>
  <si>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</si>
  <si>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</si>
  <si>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</si>
  <si>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</si>
  <si>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</si>
  <si>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</si>
  <si>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</si>
  <si>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</si>
  <si>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</si>
  <si>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</si>
  <si>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</si>
  <si>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</si>
  <si>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</si>
  <si>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</si>
  <si>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</si>
  <si>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</si>
  <si>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</si>
  <si>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</si>
  <si>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</si>
  <si>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</si>
  <si>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</si>
  <si>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</si>
  <si>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</si>
  <si>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</si>
  <si>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</si>
  <si>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</si>
  <si>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</si>
  <si>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</si>
  <si>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</si>
  <si>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</si>
  <si>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</si>
  <si>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</si>
  <si>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</si>
  <si>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</si>
  <si>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</si>
  <si>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</si>
  <si>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</si>
  <si>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</si>
  <si>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</si>
  <si>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</si>
  <si>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</si>
  <si>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</si>
  <si>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</si>
  <si>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</si>
  <si>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</si>
  <si>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</si>
  <si>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</si>
  <si>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</si>
  <si>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</si>
  <si>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</si>
  <si>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</si>
  <si>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</si>
  <si>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</si>
  <si>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</si>
  <si>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</si>
  <si>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</si>
  <si>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</si>
  <si>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</si>
  <si>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</si>
  <si>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</si>
  <si>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</si>
  <si>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</si>
  <si>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</si>
  <si>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</si>
  <si>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</si>
  <si>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</si>
  <si>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</si>
  <si>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</si>
  <si>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</si>
  <si>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</si>
  <si>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</si>
  <si>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</si>
  <si>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</si>
  <si>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</si>
  <si>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</si>
  <si>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</si>
  <si>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</si>
  <si>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</si>
  <si>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</si>
  <si>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</si>
  <si>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</si>
  <si>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</si>
  <si>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</si>
  <si>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</si>
  <si>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</si>
  <si>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</si>
  <si>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</si>
  <si>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</si>
  <si>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</si>
  <si>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</si>
  <si>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</si>
  <si>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</si>
  <si>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</si>
  <si>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</si>
  <si>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</si>
  <si>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</si>
  <si>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</si>
  <si>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</si>
  <si>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</si>
  <si>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</si>
  <si>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</si>
  <si>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</si>
  <si>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</si>
  <si>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</si>
  <si>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</si>
  <si>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</si>
  <si>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</si>
  <si>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</si>
  <si>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</si>
  <si>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</si>
  <si>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</si>
  <si>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</si>
  <si>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</si>
  <si>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</si>
  <si>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</si>
  <si>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</si>
  <si>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</si>
  <si>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</si>
  <si>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</si>
  <si>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</si>
  <si>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</si>
  <si>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</si>
  <si>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</si>
  <si>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</si>
  <si>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</si>
  <si>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</si>
  <si>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</si>
  <si>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</si>
  <si>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</si>
  <si>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</si>
  <si>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</si>
  <si>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</si>
  <si>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</si>
  <si>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</si>
  <si>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</si>
  <si>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</si>
  <si>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</si>
  <si>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</si>
  <si>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</si>
  <si>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</si>
  <si>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</si>
  <si>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</si>
  <si>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</si>
  <si>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</si>
  <si>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</si>
  <si>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</si>
  <si>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</si>
  <si>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</si>
  <si>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</si>
  <si>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</si>
  <si>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</si>
  <si>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</si>
  <si>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</si>
  <si>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</si>
  <si>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</si>
  <si>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</si>
  <si>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</si>
  <si>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</si>
  <si>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</si>
  <si>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</si>
  <si>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</si>
  <si>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</si>
  <si>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</si>
  <si>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</si>
  <si>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</si>
  <si>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</si>
  <si>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</si>
  <si>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</si>
  <si>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</si>
  <si>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</si>
  <si>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</si>
  <si>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</si>
  <si>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</si>
  <si>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</si>
  <si>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</si>
  <si>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</si>
  <si>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</si>
  <si>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</si>
  <si>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</si>
  <si>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</si>
  <si>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</si>
  <si>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</si>
  <si>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</si>
  <si>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</si>
  <si>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</si>
  <si>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</si>
  <si>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</si>
  <si>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</si>
  <si>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</si>
  <si>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</si>
  <si>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</si>
  <si>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</si>
  <si>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</si>
  <si>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</si>
  <si>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</si>
  <si>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</si>
  <si>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</si>
  <si>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</si>
  <si>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</si>
  <si>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</si>
  <si>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</si>
  <si>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</si>
  <si>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</si>
  <si>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</si>
  <si>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</si>
  <si>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</si>
  <si>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</si>
  <si>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</si>
  <si>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</si>
  <si>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</si>
  <si>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</si>
  <si>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</si>
  <si>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</si>
  <si>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</si>
  <si>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</si>
  <si>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</si>
  <si>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</si>
  <si>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</si>
  <si>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</si>
  <si>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</si>
  <si>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</si>
  <si>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</si>
  <si>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</si>
  <si>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</si>
  <si>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</si>
  <si>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</si>
  <si>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</si>
  <si>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</si>
  <si>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</si>
  <si>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</si>
  <si>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</si>
  <si>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</si>
  <si>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</si>
  <si>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</si>
  <si>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</si>
  <si>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</si>
  <si>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</si>
  <si>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</si>
  <si>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</si>
  <si>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</si>
  <si>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</si>
  <si>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</si>
  <si>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</si>
  <si>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</si>
  <si>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</si>
  <si>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</si>
  <si>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</si>
  <si>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</si>
  <si>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</si>
  <si>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</si>
  <si>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</si>
  <si>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</si>
  <si>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</si>
  <si>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</si>
  <si>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</si>
  <si>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</si>
  <si>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</si>
  <si>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</si>
  <si>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</si>
  <si>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</si>
  <si>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</si>
  <si>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</si>
  <si>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</si>
  <si>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</si>
  <si>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</si>
  <si>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</si>
  <si>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</si>
  <si>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</si>
  <si>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</si>
  <si>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</si>
  <si>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</si>
  <si>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</si>
  <si>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</si>
  <si>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</si>
  <si>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</si>
  <si>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</si>
  <si>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</si>
  <si>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</si>
  <si>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</si>
  <si>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</si>
  <si>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</si>
  <si>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</si>
  <si>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</si>
  <si>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</si>
  <si>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</si>
  <si>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</si>
  <si>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</si>
  <si>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</si>
  <si>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</si>
  <si>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</si>
  <si>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</si>
  <si>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</si>
  <si>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</si>
  <si>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</si>
  <si>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</si>
  <si>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</si>
  <si>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</si>
  <si>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</si>
  <si>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</si>
  <si>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</si>
  <si>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</si>
  <si>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</si>
  <si>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</si>
  <si>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</si>
  <si>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</si>
  <si>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</si>
  <si>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</si>
  <si>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</si>
  <si>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</si>
  <si>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</si>
  <si>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</si>
  <si>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</si>
  <si>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</si>
  <si>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</si>
  <si>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</si>
  <si>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</si>
  <si>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</si>
  <si>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</si>
  <si>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</si>
  <si>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</si>
  <si>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</si>
  <si>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</si>
  <si>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</si>
  <si>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</si>
  <si>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</si>
  <si>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</si>
  <si>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</si>
  <si>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</si>
  <si>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</si>
  <si>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</si>
  <si>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</si>
  <si>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</si>
  <si>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</si>
  <si>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</si>
  <si>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</si>
  <si>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</si>
  <si>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</si>
  <si>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</si>
  <si>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</si>
  <si>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</si>
  <si>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</si>
  <si>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</si>
  <si>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</si>
  <si>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</si>
  <si>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</si>
  <si>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</si>
  <si>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</si>
  <si>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</si>
  <si>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</si>
  <si>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</si>
  <si>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</si>
  <si>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</si>
  <si>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</si>
  <si>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</si>
  <si>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</si>
  <si>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</si>
  <si>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</si>
  <si>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</si>
  <si>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</si>
  <si>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</si>
  <si>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</si>
  <si>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</si>
  <si>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</si>
  <si>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</si>
  <si>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</si>
  <si>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</si>
  <si>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</si>
  <si>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</si>
  <si>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</si>
  <si>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</si>
  <si>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</si>
  <si>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</si>
  <si>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</si>
  <si>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</si>
  <si>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</si>
  <si>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</si>
  <si>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</si>
  <si>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</si>
  <si>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</si>
  <si>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</si>
  <si>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</si>
  <si>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</si>
  <si>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</si>
  <si>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</si>
  <si>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</si>
  <si>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</si>
  <si>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</si>
  <si>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</si>
  <si>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</si>
  <si>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</si>
  <si>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</si>
  <si>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</si>
  <si>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</si>
  <si>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</si>
  <si>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</si>
  <si>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</si>
  <si>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</si>
  <si>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</si>
  <si>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</si>
  <si>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</si>
  <si>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</si>
  <si>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</si>
  <si>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</si>
  <si>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</si>
  <si>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</si>
  <si>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</si>
  <si>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</si>
  <si>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</si>
  <si>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</si>
  <si>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</si>
  <si>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</si>
  <si>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</si>
  <si>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</si>
  <si>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</si>
  <si>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</si>
  <si>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</si>
  <si>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</si>
  <si>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</si>
  <si>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</si>
  <si>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</si>
  <si>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</si>
  <si>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</si>
  <si>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</si>
  <si>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</si>
  <si>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</si>
  <si>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</si>
  <si>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</si>
  <si>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</si>
  <si>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</si>
  <si>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</si>
  <si>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</si>
  <si>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</si>
  <si>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</si>
  <si>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</si>
  <si>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</si>
  <si>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</si>
  <si>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</si>
  <si>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</si>
  <si>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</si>
  <si>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</si>
  <si>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</si>
  <si>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</si>
  <si>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</si>
  <si>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</si>
  <si>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</si>
  <si>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</si>
  <si>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</si>
  <si>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</si>
  <si>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</si>
  <si>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</si>
  <si>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</si>
  <si>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</si>
  <si>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</si>
  <si>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</si>
  <si>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</si>
  <si>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</si>
  <si>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</si>
  <si>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</si>
  <si>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</si>
  <si>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</si>
  <si>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</si>
  <si>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</si>
  <si>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</si>
  <si>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</si>
  <si>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</si>
  <si>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</si>
  <si>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</si>
  <si>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</si>
  <si>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</si>
  <si>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</si>
  <si>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</si>
  <si>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</si>
  <si>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</si>
  <si>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</si>
  <si>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</si>
  <si>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</si>
  <si>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</si>
  <si>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</si>
  <si>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</si>
  <si>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</si>
  <si>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</si>
  <si>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</si>
  <si>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</si>
  <si>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</si>
  <si>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</si>
  <si>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</si>
  <si>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</si>
  <si>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</si>
  <si>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</si>
  <si>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</si>
  <si>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</si>
  <si>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</si>
  <si>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</si>
  <si>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</si>
  <si>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</si>
  <si>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</si>
  <si>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</si>
  <si>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</si>
  <si>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</si>
  <si>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</si>
  <si>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</si>
  <si>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</si>
  <si>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</si>
  <si>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</si>
  <si>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</si>
  <si>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</si>
  <si>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</si>
  <si>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</si>
  <si>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</si>
  <si>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</si>
  <si>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</si>
  <si>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</si>
  <si>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</si>
  <si>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</si>
  <si>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</si>
  <si>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</si>
  <si>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</si>
  <si>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</si>
  <si>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</si>
  <si>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</si>
  <si>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</si>
  <si>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</si>
  <si>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</si>
  <si>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</si>
  <si>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</si>
  <si>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</si>
  <si>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</si>
  <si>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</si>
  <si>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</si>
  <si>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</si>
  <si>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</si>
  <si>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</si>
  <si>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</si>
  <si>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</si>
  <si>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</si>
  <si>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</si>
  <si>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</si>
  <si>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</si>
  <si>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</si>
  <si>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</si>
  <si>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</si>
  <si>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</si>
  <si>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</si>
  <si>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</si>
  <si>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</si>
  <si>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</si>
  <si>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</si>
  <si>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</si>
  <si>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</si>
  <si>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</si>
  <si>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</si>
  <si>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</si>
  <si>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</si>
  <si>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</si>
  <si>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</si>
  <si>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</si>
  <si>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</si>
  <si>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</si>
  <si>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</si>
  <si>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</si>
  <si>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</si>
  <si>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</si>
  <si>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</si>
  <si>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</si>
  <si>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</si>
  <si>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</si>
  <si>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</si>
  <si>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</si>
  <si>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</si>
  <si>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</si>
  <si>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</si>
  <si>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</si>
  <si>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</si>
  <si>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</si>
  <si>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</si>
  <si>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</si>
  <si>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</si>
  <si>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</si>
  <si>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</si>
  <si>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</si>
  <si>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</si>
  <si>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</si>
  <si>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</si>
  <si>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</si>
  <si>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</si>
  <si>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</si>
  <si>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</si>
  <si>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</si>
  <si>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</si>
  <si>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</si>
  <si>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</si>
  <si>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</si>
  <si>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</si>
  <si>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</si>
  <si>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</si>
  <si>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</si>
  <si>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</si>
  <si>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</si>
  <si>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</si>
  <si>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</si>
  <si>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</si>
  <si>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</si>
  <si>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</si>
  <si>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</si>
  <si>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</si>
  <si>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</si>
  <si>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</si>
  <si>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</si>
  <si>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</si>
  <si>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</si>
  <si>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</si>
  <si>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</si>
  <si>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</si>
  <si>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</si>
  <si>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</si>
  <si>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</si>
  <si>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</si>
  <si>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</si>
  <si>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</si>
  <si>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</si>
  <si>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</si>
  <si>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</si>
  <si>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</si>
  <si>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</si>
  <si>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</si>
  <si>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</si>
  <si>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</si>
  <si>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</si>
  <si>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</si>
  <si>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</si>
  <si>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</si>
  <si>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</si>
  <si>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</si>
  <si>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</si>
  <si>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</si>
  <si>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</si>
  <si>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</si>
  <si>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</si>
  <si>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</si>
  <si>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</si>
  <si>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</si>
  <si>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</si>
  <si>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</si>
  <si>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</si>
  <si>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</si>
  <si>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</si>
  <si>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</si>
  <si>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</si>
  <si>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</si>
  <si>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</si>
  <si>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</si>
  <si>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</si>
  <si>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</si>
  <si>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</si>
  <si>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</si>
  <si>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</si>
  <si>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</si>
  <si>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</si>
  <si>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</si>
  <si>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</si>
  <si>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</si>
  <si>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</si>
  <si>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</si>
  <si>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</si>
  <si>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</si>
  <si>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</si>
  <si>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</si>
  <si>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</si>
  <si>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</si>
  <si>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</si>
  <si>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</si>
  <si>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</si>
  <si>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</si>
  <si>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</si>
  <si>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</si>
  <si>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</si>
  <si>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</si>
  <si>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</si>
  <si>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</si>
  <si>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</si>
  <si>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</si>
  <si>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</si>
  <si>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</si>
  <si>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</si>
  <si>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</si>
  <si>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</si>
  <si>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</si>
  <si>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</si>
  <si>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</si>
  <si>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</si>
  <si>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</si>
  <si>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</si>
  <si>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</si>
  <si>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</si>
  <si>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</si>
  <si>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</si>
  <si>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</si>
  <si>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</si>
  <si>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</si>
  <si>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</si>
  <si>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</si>
  <si>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</si>
  <si>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</si>
  <si>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</si>
  <si>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</si>
  <si>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</si>
  <si>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</si>
  <si>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</si>
  <si>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</si>
  <si>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</si>
  <si>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</si>
  <si>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</si>
  <si>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</si>
  <si>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</si>
  <si>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</si>
  <si>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</si>
  <si>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</si>
  <si>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</si>
  <si>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</si>
  <si>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</si>
  <si>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</si>
  <si>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</si>
  <si>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</si>
  <si>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</si>
  <si>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</si>
  <si>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</si>
  <si>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</si>
  <si>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</si>
  <si>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</si>
  <si>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</si>
  <si>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</si>
  <si>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</si>
  <si>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</si>
  <si>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</si>
  <si>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</si>
  <si>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</si>
  <si>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</si>
  <si>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</si>
  <si>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</si>
  <si>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</si>
  <si>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</si>
  <si>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</si>
  <si>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</si>
  <si>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</si>
  <si>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</si>
  <si>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</si>
  <si>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</si>
  <si>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</si>
  <si>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</si>
  <si>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</si>
  <si>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</si>
  <si>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</si>
  <si>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</si>
  <si>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</si>
  <si>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</si>
  <si>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</si>
  <si>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</si>
  <si>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</si>
  <si>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</si>
  <si>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</si>
  <si>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</si>
  <si>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</si>
  <si>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</si>
  <si>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</si>
  <si>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</si>
  <si>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</si>
  <si>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</si>
  <si>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</si>
  <si>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</si>
  <si>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</si>
  <si>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</si>
  <si>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</si>
  <si>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</si>
  <si>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</si>
  <si>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</si>
  <si>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</si>
  <si>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</si>
  <si>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</si>
  <si>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</si>
  <si>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</si>
  <si>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</si>
  <si>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</si>
  <si>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</si>
  <si>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</si>
  <si>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</si>
  <si>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</si>
  <si>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</si>
  <si>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</si>
  <si>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</si>
  <si>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</si>
  <si>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</si>
  <si>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</si>
  <si>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</si>
  <si>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</si>
  <si>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</si>
  <si>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</si>
  <si>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</si>
  <si>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</si>
  <si>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</si>
  <si>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</si>
  <si>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</si>
  <si>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</si>
  <si>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</si>
  <si>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</si>
  <si>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</si>
  <si>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</si>
  <si>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</si>
  <si>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</si>
  <si>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</si>
  <si>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</si>
  <si>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</si>
  <si>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</si>
  <si>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</si>
  <si>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</si>
  <si>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</si>
  <si>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</si>
  <si>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</si>
  <si>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</si>
  <si>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</si>
  <si>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</si>
  <si>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</si>
  <si>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</si>
  <si>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</si>
  <si>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</si>
  <si>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</si>
  <si>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</si>
  <si>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</si>
  <si>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</si>
  <si>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</si>
  <si>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</si>
  <si>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</si>
  <si>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</si>
  <si>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</si>
  <si>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</si>
  <si>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</si>
  <si>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</si>
  <si>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</si>
  <si>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</si>
  <si>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</si>
  <si>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</si>
  <si>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</si>
  <si>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</si>
  <si>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</si>
  <si>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</si>
  <si>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</si>
  <si>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</si>
  <si>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</si>
  <si>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</si>
  <si>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</si>
  <si>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</si>
  <si>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</si>
  <si>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</si>
  <si>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</si>
  <si>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</si>
  <si>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</si>
  <si>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</si>
  <si>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</si>
  <si>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</si>
  <si>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</si>
  <si>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</si>
  <si>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</si>
  <si>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</si>
  <si>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</si>
  <si>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</si>
  <si>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</si>
  <si>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</si>
  <si>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</si>
  <si>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</si>
  <si>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</si>
  <si>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</si>
  <si>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</si>
  <si>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</si>
  <si>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</si>
  <si>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</si>
  <si>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</si>
  <si>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</si>
  <si>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</si>
  <si>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</si>
  <si>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</si>
  <si>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</si>
  <si>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</si>
  <si>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</si>
  <si>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</si>
  <si>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</si>
  <si>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</si>
  <si>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</si>
  <si>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</si>
  <si>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</si>
  <si>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</si>
  <si>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</si>
  <si>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</si>
  <si>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</si>
  <si>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</si>
  <si>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</si>
  <si>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</si>
  <si>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</si>
  <si>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</si>
  <si>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</si>
  <si>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</si>
  <si>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</si>
  <si>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</si>
  <si>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</si>
  <si>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</si>
  <si>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</si>
  <si>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</si>
  <si>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</si>
  <si>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</si>
  <si>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</si>
  <si>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</si>
  <si>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</si>
  <si>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</si>
  <si>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</si>
  <si>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</si>
  <si>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</si>
  <si>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</si>
  <si>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</si>
  <si>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</si>
  <si>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</si>
  <si>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</si>
  <si>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</si>
  <si>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</si>
  <si>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</si>
  <si>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</si>
  <si>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</si>
  <si>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</si>
  <si>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</si>
  <si>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</si>
  <si>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</si>
  <si>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</si>
  <si>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</si>
  <si>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</si>
  <si>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</si>
  <si>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</si>
  <si>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</si>
  <si>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</si>
  <si>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</si>
  <si>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</si>
  <si>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</si>
  <si>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</si>
  <si>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</si>
  <si>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</si>
  <si>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</si>
  <si>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</si>
  <si>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</si>
  <si>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</si>
  <si>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</si>
  <si>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</si>
  <si>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</si>
  <si>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</si>
  <si>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</si>
  <si>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</si>
  <si>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</si>
  <si>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</si>
  <si>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</si>
  <si>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</si>
  <si>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</si>
  <si>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</si>
  <si>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</si>
  <si>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</si>
  <si>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</si>
  <si>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</si>
  <si>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</si>
  <si>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</si>
  <si>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</si>
  <si>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</si>
  <si>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</si>
  <si>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</si>
  <si>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</si>
  <si>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</si>
  <si>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</si>
  <si>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</si>
  <si>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</si>
  <si>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</si>
  <si>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</si>
  <si>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</si>
  <si>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</si>
  <si>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</si>
  <si>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</si>
  <si>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</si>
  <si>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</si>
  <si>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</si>
  <si>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</si>
  <si>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</si>
  <si>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</si>
  <si>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</si>
  <si>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</si>
  <si>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</si>
  <si>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</si>
  <si>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</si>
  <si>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</si>
  <si>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</si>
  <si>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</si>
  <si>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</si>
  <si>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</si>
  <si>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</si>
  <si>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</si>
  <si>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</si>
  <si>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</si>
  <si>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</si>
  <si>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</si>
  <si>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</si>
  <si>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</si>
  <si>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</si>
  <si>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</si>
  <si>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</si>
  <si>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</si>
  <si>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</si>
  <si>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</si>
  <si>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</si>
  <si>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</si>
  <si>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</si>
  <si>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</si>
  <si>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</si>
  <si>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</si>
  <si>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</si>
  <si>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</si>
  <si>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</si>
  <si>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</si>
  <si>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</si>
  <si>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</si>
  <si>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</si>
  <si>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</si>
  <si>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</si>
  <si>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</si>
  <si>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</si>
  <si>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</si>
  <si>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</si>
  <si>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</si>
  <si>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</si>
  <si>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</si>
  <si>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</si>
  <si>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</si>
  <si>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</si>
  <si>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</si>
  <si>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</si>
  <si>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</si>
  <si>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</si>
  <si>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</si>
  <si>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</si>
  <si>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</si>
  <si>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</si>
  <si>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</si>
  <si>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</si>
  <si>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</si>
  <si>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</si>
  <si>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</si>
  <si>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</si>
  <si>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</si>
  <si>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</si>
  <si>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</si>
  <si>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</si>
  <si>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</si>
  <si>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</si>
  <si>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</si>
  <si>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</si>
  <si>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</si>
  <si>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</si>
  <si>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</si>
  <si>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</si>
  <si>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</si>
  <si>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</si>
  <si>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</si>
  <si>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</si>
  <si>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</si>
  <si>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</si>
  <si>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</si>
  <si>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</si>
  <si>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</si>
  <si>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</si>
  <si>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</si>
  <si>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</si>
  <si>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</si>
  <si>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</si>
  <si>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</si>
  <si>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</si>
  <si>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</si>
  <si>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</si>
  <si>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</si>
  <si>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</si>
  <si>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</si>
  <si>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</si>
  <si>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</si>
  <si>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</si>
  <si>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</si>
  <si>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</si>
  <si>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</si>
  <si>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</si>
  <si>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</si>
  <si>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</si>
  <si>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</si>
  <si>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</si>
  <si>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</si>
  <si>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</si>
  <si>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</si>
  <si>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</si>
  <si>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</si>
  <si>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</si>
  <si>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</si>
  <si>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</si>
  <si>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</si>
  <si>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</si>
  <si>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</si>
  <si>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</si>
  <si>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</si>
  <si>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</si>
  <si>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</si>
  <si>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</si>
  <si>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</si>
  <si>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</si>
  <si>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</si>
  <si>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</si>
  <si>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</si>
  <si>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</si>
  <si>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</si>
  <si>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</si>
  <si>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</si>
  <si>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</si>
  <si>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</si>
  <si>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</si>
  <si>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</si>
  <si>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</si>
  <si>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</si>
  <si>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</si>
  <si>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</si>
  <si>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</si>
  <si>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</si>
  <si>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</si>
  <si>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</si>
  <si>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</si>
  <si>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</si>
  <si>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</si>
  <si>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</si>
  <si>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</si>
  <si>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</si>
  <si>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</si>
  <si>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</si>
  <si>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</si>
  <si>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</si>
  <si>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</si>
  <si>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</si>
  <si>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</si>
  <si>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</si>
  <si>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</si>
  <si>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</si>
  <si>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</si>
  <si>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</si>
  <si>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</si>
  <si>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</si>
  <si>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</si>
  <si>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</si>
  <si>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</si>
  <si>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</si>
  <si>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</si>
  <si>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</si>
  <si>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</si>
  <si>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</si>
  <si>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</si>
  <si>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</si>
  <si>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</si>
  <si>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</si>
  <si>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</si>
  <si>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</si>
  <si>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</si>
  <si>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</si>
  <si>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</si>
  <si>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</si>
  <si>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</si>
  <si>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</si>
  <si>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</si>
  <si>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</si>
  <si>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</si>
  <si>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</si>
  <si>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</si>
  <si>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</si>
  <si>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</si>
  <si>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</si>
  <si>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</si>
  <si>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</si>
  <si>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</si>
  <si>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</si>
  <si>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</si>
  <si>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</si>
  <si>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</si>
  <si>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</si>
  <si>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</si>
  <si>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</si>
  <si>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</si>
  <si>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</si>
  <si>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</si>
  <si>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</si>
  <si>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</si>
  <si>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</si>
  <si>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</si>
  <si>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</si>
  <si>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</si>
  <si>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</si>
  <si>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</si>
  <si>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</si>
  <si>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</si>
  <si>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</si>
  <si>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</si>
  <si>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</si>
  <si>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</si>
  <si>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</si>
  <si>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</si>
  <si>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</si>
  <si>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</si>
  <si>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</si>
  <si>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</si>
  <si>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</si>
  <si>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</si>
  <si>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</si>
  <si>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</si>
  <si>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</si>
  <si>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</si>
  <si>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</si>
  <si>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</si>
  <si>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</si>
  <si>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</si>
  <si>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</si>
  <si>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</si>
  <si>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</si>
  <si>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</si>
  <si>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</si>
  <si>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</si>
  <si>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</si>
  <si>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</si>
  <si>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</si>
  <si>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</si>
  <si>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</si>
  <si>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</si>
  <si>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</si>
  <si>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</si>
  <si>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</si>
  <si>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</si>
  <si>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</si>
  <si>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</si>
  <si>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</si>
  <si>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</si>
  <si>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</si>
  <si>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</si>
  <si>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</si>
  <si>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</si>
  <si>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</si>
  <si>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</si>
  <si>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</si>
  <si>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</si>
  <si>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</si>
  <si>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</si>
  <si>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</si>
  <si>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</si>
  <si>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</si>
  <si>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</si>
  <si>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</si>
  <si>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</si>
  <si>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</si>
  <si>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</si>
  <si>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</si>
  <si>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</si>
  <si>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</si>
  <si>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</si>
  <si>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</si>
  <si>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</si>
  <si>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</si>
  <si>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</si>
  <si>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</si>
  <si>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</si>
  <si>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</si>
  <si>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</si>
  <si>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</si>
  <si>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</si>
  <si>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</si>
  <si>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</si>
  <si>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</si>
  <si>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</si>
  <si>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</si>
  <si>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</si>
  <si>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</si>
  <si>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</si>
  <si>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</si>
  <si>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</si>
  <si>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</si>
  <si>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</si>
  <si>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</si>
  <si>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</si>
  <si>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</si>
  <si>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</si>
  <si>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</si>
  <si>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</si>
  <si>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</si>
  <si>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</si>
  <si>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</si>
  <si>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</si>
  <si>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</si>
  <si>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</si>
  <si>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</si>
  <si>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</si>
  <si>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</si>
  <si>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</si>
  <si>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</si>
  <si>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</si>
  <si>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</si>
  <si>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</si>
  <si>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</si>
  <si>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</si>
  <si>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</si>
  <si>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</si>
  <si>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</si>
  <si>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</si>
  <si>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</si>
  <si>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</si>
  <si>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</si>
  <si>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</si>
  <si>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</si>
  <si>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</si>
  <si>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</si>
  <si>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</si>
  <si>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</si>
  <si>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</si>
  <si>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</si>
  <si>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</si>
  <si>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</si>
  <si>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</si>
  <si>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</si>
  <si>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</si>
  <si>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</si>
  <si>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</si>
  <si>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</si>
  <si>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</si>
  <si>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</si>
  <si>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</si>
  <si>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</si>
  <si>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</si>
  <si>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</si>
  <si>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</si>
  <si>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549300ZHO4JCQQI13M69</t>
  </si>
  <si>
    <t>DTVUFR</t>
  </si>
  <si>
    <t>SAAB 120</t>
  </si>
  <si>
    <t>SAAB AB 120</t>
  </si>
  <si>
    <t>SE0010833053</t>
  </si>
  <si>
    <t>SAAB/FRN MTN 20230927</t>
  </si>
  <si>
    <t>SAAB_120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</si>
</sst>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4.4">
      <c r="D5" s="250"/>
      <c r="F5" s="183"/>
    </row>
    <row r="6" spans="1:19" s="252" customFormat="1" ht="26.4">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ht="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ht="15">
      <c r="A29" s="227" t="s">
        <v>2509</v>
      </c>
      <c r="B29" s="227" t="s">
        <v>2510</v>
      </c>
      <c r="F29" s="259" t="s">
        <v>2407</v>
      </c>
      <c r="G29" s="228" t="s">
        <v>1995</v>
      </c>
    </row>
    <row r="30" spans="1:10" ht="15">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8"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8" t="s">
        <v>957</v>
      </c>
      <c r="T5" s="309"/>
      <c r="U5" s="309"/>
      <c r="V5" s="309"/>
      <c r="W5" s="309"/>
    </row>
    <row r="6" spans="1:24" ht="39.6">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4.4">
      <c r="S28" s="117" t="s">
        <v>864</v>
      </c>
      <c r="T28" s="117" t="s">
        <v>934</v>
      </c>
    </row>
    <row r="29" spans="1:21" ht="14.4">
      <c r="S29" s="117" t="s">
        <v>865</v>
      </c>
      <c r="T29" s="117" t="s">
        <v>935</v>
      </c>
    </row>
    <row r="30" spans="1:21" ht="14.4">
      <c r="S30" s="117" t="s">
        <v>866</v>
      </c>
      <c r="T30" s="117" t="s">
        <v>939</v>
      </c>
    </row>
    <row r="31" spans="1:21" ht="14.4">
      <c r="S31" s="117" t="s">
        <v>867</v>
      </c>
      <c r="T31" s="117" t="s">
        <v>938</v>
      </c>
    </row>
    <row r="32" spans="1:21" ht="14.4">
      <c r="S32" s="117" t="s">
        <v>868</v>
      </c>
      <c r="T32" s="117" t="s">
        <v>937</v>
      </c>
    </row>
    <row r="33" spans="19:20" ht="14.4">
      <c r="S33" s="117" t="s">
        <v>869</v>
      </c>
      <c r="T33" s="117" t="s">
        <v>936</v>
      </c>
    </row>
    <row r="34" spans="19:20" ht="14.4">
      <c r="S34" s="117" t="s">
        <v>871</v>
      </c>
      <c r="T34" s="117" t="s">
        <v>924</v>
      </c>
    </row>
    <row r="35" spans="19:20" ht="14.4">
      <c r="S35" s="117" t="s">
        <v>872</v>
      </c>
      <c r="T35" s="117" t="s">
        <v>922</v>
      </c>
    </row>
    <row r="36" spans="19:20" ht="14.4">
      <c r="S36" s="117" t="s">
        <v>873</v>
      </c>
      <c r="T36" s="117" t="s">
        <v>923</v>
      </c>
    </row>
    <row r="37" spans="19:20" ht="14.4">
      <c r="S37" s="117" t="s">
        <v>874</v>
      </c>
      <c r="T37" s="117" t="s">
        <v>926</v>
      </c>
    </row>
    <row r="38" spans="19:20" ht="14.4">
      <c r="S38" s="117" t="s">
        <v>875</v>
      </c>
      <c r="T38" s="117" t="s">
        <v>927</v>
      </c>
    </row>
    <row r="39" spans="19:20" ht="14.4">
      <c r="S39" s="117" t="s">
        <v>876</v>
      </c>
      <c r="T39" s="117" t="s">
        <v>928</v>
      </c>
    </row>
    <row r="40" spans="19:20" ht="14.4">
      <c r="S40" s="117" t="s">
        <v>877</v>
      </c>
      <c r="T40" s="117" t="s">
        <v>925</v>
      </c>
    </row>
    <row r="41" spans="19:20" ht="14.4">
      <c r="S41" s="117" t="s">
        <v>878</v>
      </c>
      <c r="T41" s="117" t="s">
        <v>910</v>
      </c>
    </row>
    <row r="42" spans="19:20" ht="14.4">
      <c r="S42" s="117" t="s">
        <v>879</v>
      </c>
      <c r="T42" s="117" t="s">
        <v>915</v>
      </c>
    </row>
    <row r="43" spans="19:20" ht="14.4">
      <c r="S43" s="117" t="s">
        <v>880</v>
      </c>
      <c r="T43" s="117" t="s">
        <v>918</v>
      </c>
    </row>
    <row r="44" spans="19:20" ht="14.4">
      <c r="S44" s="117" t="s">
        <v>881</v>
      </c>
      <c r="T44" s="117" t="s">
        <v>917</v>
      </c>
    </row>
    <row r="45" spans="19:20" ht="14.4">
      <c r="S45" s="117" t="s">
        <v>882</v>
      </c>
      <c r="T45" s="117" t="s">
        <v>912</v>
      </c>
    </row>
    <row r="46" spans="19:20" ht="14.4">
      <c r="S46" s="117" t="s">
        <v>884</v>
      </c>
      <c r="T46" s="117" t="s">
        <v>914</v>
      </c>
    </row>
    <row r="47" spans="19:20" ht="14.4">
      <c r="S47" s="117" t="s">
        <v>886</v>
      </c>
      <c r="T47" s="117" t="s">
        <v>913</v>
      </c>
    </row>
    <row r="48" spans="19:20" ht="14.4">
      <c r="S48" s="117" t="s">
        <v>887</v>
      </c>
      <c r="T48" s="117" t="s">
        <v>911</v>
      </c>
    </row>
    <row r="49" spans="19:20" ht="14.4">
      <c r="S49" s="117" t="s">
        <v>888</v>
      </c>
      <c r="T49" s="117" t="s">
        <v>916</v>
      </c>
    </row>
    <row r="50" spans="19:20" ht="14.4">
      <c r="S50" s="117" t="s">
        <v>94</v>
      </c>
      <c r="T50" s="117" t="s">
        <v>946</v>
      </c>
    </row>
    <row r="51" spans="19:20" ht="14.4">
      <c r="S51" s="117" t="s">
        <v>180</v>
      </c>
      <c r="T51" s="117" t="s">
        <v>945</v>
      </c>
    </row>
    <row r="52" spans="19:20" ht="14.4">
      <c r="S52" s="117" t="s">
        <v>889</v>
      </c>
      <c r="T52" s="117" t="s">
        <v>930</v>
      </c>
    </row>
    <row r="53" spans="19:20" ht="14.4">
      <c r="S53" s="117" t="s">
        <v>890</v>
      </c>
      <c r="T53" s="117" t="s">
        <v>933</v>
      </c>
    </row>
    <row r="54" spans="19:20" ht="14.4">
      <c r="S54" s="117" t="s">
        <v>891</v>
      </c>
      <c r="T54" s="117" t="s">
        <v>932</v>
      </c>
    </row>
    <row r="55" spans="19:20" ht="14.4">
      <c r="S55" s="117" t="s">
        <v>892</v>
      </c>
      <c r="T55" s="117" t="s">
        <v>929</v>
      </c>
    </row>
    <row r="56" spans="19:20" ht="14.4">
      <c r="S56" s="117" t="s">
        <v>894</v>
      </c>
      <c r="T56" s="117" t="s">
        <v>931</v>
      </c>
    </row>
    <row r="57" spans="19:20" ht="14.4">
      <c r="S57" s="117" t="s">
        <v>895</v>
      </c>
      <c r="T57" s="117" t="s">
        <v>921</v>
      </c>
    </row>
    <row r="58" spans="19:20" ht="14.4">
      <c r="S58" s="117" t="s">
        <v>896</v>
      </c>
      <c r="T58" s="117" t="s">
        <v>919</v>
      </c>
    </row>
    <row r="59" spans="19:20" ht="14.4">
      <c r="S59" s="117" t="s">
        <v>897</v>
      </c>
      <c r="T59" s="117" t="s">
        <v>920</v>
      </c>
    </row>
    <row r="60" spans="19:20" ht="14.4">
      <c r="S60" s="117" t="s">
        <v>898</v>
      </c>
      <c r="T60" s="117" t="s">
        <v>941</v>
      </c>
    </row>
    <row r="61" spans="19:20" ht="14.4">
      <c r="S61" s="117" t="s">
        <v>899</v>
      </c>
      <c r="T61" s="117" t="s">
        <v>940</v>
      </c>
    </row>
    <row r="62" spans="19:20" ht="14.4">
      <c r="S62" s="117" t="s">
        <v>900</v>
      </c>
      <c r="T62" s="117" t="s">
        <v>943</v>
      </c>
    </row>
    <row r="63" spans="19:20" ht="14.4">
      <c r="S63" s="117" t="s">
        <v>901</v>
      </c>
      <c r="T63" s="117" t="s">
        <v>942</v>
      </c>
    </row>
    <row r="64" spans="19:20" ht="14.4">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2549</v>
      </c>
      <c r="B4" s="214"/>
      <c r="C4" s="214"/>
      <c r="D4" s="214"/>
      <c r="E4" s="214"/>
      <c r="F4" s="214"/>
      <c r="G4" s="214"/>
      <c r="H4" s="214"/>
      <c r="I4" s="214"/>
      <c r="J4" s="214"/>
      <c r="K4" s="214"/>
      <c r="S4" s="63"/>
      <c r="T4" s="212"/>
      <c r="U4" s="212"/>
      <c r="V4" s="63"/>
    </row>
    <row r="5" spans="1:71" ht="145.5" customHeight="1">
      <c r="A5" s="310" t="s">
        <v>2505</v>
      </c>
      <c r="B5" s="310"/>
      <c r="C5" s="310"/>
      <c r="D5" s="266" t="s">
        <v>2506</v>
      </c>
      <c r="E5" s="93"/>
      <c r="F5" s="93"/>
      <c r="G5" s="93"/>
      <c r="H5" s="93"/>
      <c r="I5" s="93"/>
      <c r="J5" s="93"/>
      <c r="K5" s="213"/>
      <c r="L5" s="213"/>
      <c r="M5" s="213"/>
      <c r="N5" s="213"/>
      <c r="O5" s="213"/>
      <c r="P5" s="213"/>
      <c r="Q5" s="213"/>
      <c r="R5" s="213"/>
      <c r="S5" s="213"/>
      <c r="T5" s="213"/>
      <c r="V5" s="308" t="s">
        <v>957</v>
      </c>
      <c r="W5" s="309"/>
      <c r="X5" s="309"/>
      <c r="Y5" s="309"/>
      <c r="Z5" s="309"/>
      <c r="AA5" s="308" t="s">
        <v>1009</v>
      </c>
      <c r="AB5" s="309"/>
      <c r="AC5" s="309"/>
      <c r="AD5" s="309"/>
      <c r="AE5" s="309"/>
      <c r="AF5" s="308" t="s">
        <v>1010</v>
      </c>
      <c r="AG5" s="309"/>
      <c r="AH5" s="309"/>
      <c r="AI5" s="309"/>
      <c r="AJ5" s="309"/>
      <c r="AK5" s="308" t="s">
        <v>1011</v>
      </c>
      <c r="AL5" s="309"/>
      <c r="AM5" s="309"/>
      <c r="AN5" s="309"/>
      <c r="AO5" s="309"/>
      <c r="AP5" s="308" t="s">
        <v>1012</v>
      </c>
      <c r="AQ5" s="309"/>
      <c r="AR5" s="309"/>
      <c r="AS5" s="309"/>
      <c r="AT5" s="309"/>
      <c r="AU5" s="308" t="s">
        <v>1013</v>
      </c>
      <c r="AV5" s="309"/>
      <c r="AW5" s="309"/>
      <c r="AX5" s="309"/>
      <c r="AY5" s="309"/>
      <c r="AZ5" s="308" t="s">
        <v>1014</v>
      </c>
      <c r="BA5" s="309"/>
      <c r="BB5" s="309"/>
      <c r="BC5" s="309"/>
      <c r="BD5" s="309"/>
      <c r="BE5" s="308" t="s">
        <v>1015</v>
      </c>
      <c r="BF5" s="309"/>
      <c r="BG5" s="309"/>
      <c r="BH5" s="309"/>
      <c r="BI5" s="309"/>
      <c r="BJ5" s="308" t="s">
        <v>1016</v>
      </c>
      <c r="BK5" s="309"/>
      <c r="BL5" s="309"/>
      <c r="BM5" s="309"/>
      <c r="BN5" s="309"/>
      <c r="BO5" s="308" t="s">
        <v>1017</v>
      </c>
      <c r="BP5" s="309"/>
      <c r="BQ5" s="309"/>
      <c r="BR5" s="309"/>
      <c r="BS5" s="309"/>
    </row>
    <row r="6" spans="1:71" ht="79.2">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32.88671875" style="284" customWidth="1"/>
    <col min="36" max="36" width="13.109375" style="8" bestFit="1" customWidth="1"/>
    <col min="37" max="37" width="24.88671875" style="8" customWidth="1"/>
    <col min="38" max="38" width="22.109375" style="8" bestFit="1" customWidth="1"/>
    <col min="39" max="39" width="15.88671875" style="8" bestFit="1" customWidth="1"/>
    <col min="40" max="40" width="16.88671875" style="8" bestFit="1" customWidth="1"/>
    <col min="41" max="41" width="27.33203125" style="8" customWidth="1"/>
    <col min="42" max="42" width="13" style="8" customWidth="1"/>
    <col min="43" max="16384" width="5.88671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W14" sqref="W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2" width="18.5546875" style="55"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t="s">
        <v>2507</v>
      </c>
      <c r="B2" s="64" t="s">
        <v>325</v>
      </c>
      <c r="C2" s="64" t="s">
        <v>508</v>
      </c>
      <c r="D2" s="64" t="s">
        <v>1231</v>
      </c>
      <c r="E2" s="65" t="s">
        <v>34</v>
      </c>
      <c r="F2" s="64" t="s">
        <v>323</v>
      </c>
      <c r="G2" s="4">
        <v>43370</v>
      </c>
      <c r="H2" s="64" t="s">
        <v>2727</v>
      </c>
      <c r="I2" s="95" t="str">
        <f>IF(C2="-","",VLOOKUP(C2,CouponBondIssuersTable,2,0))</f>
        <v>SAAB</v>
      </c>
      <c r="J2" s="95" t="str">
        <f>IF(D2="-","",IFERROR(VLOOKUP(D2,CouponLeadManagersTable,2,0),""))</f>
        <v>NDS</v>
      </c>
      <c r="K2" s="95" t="str">
        <f>IF(D2="-","",IFERROR(VLOOKUP(D2,CouponLeadManagersTable,3,0),""))</f>
        <v>ST</v>
      </c>
      <c r="L2" s="64" t="s">
        <v>2455</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t="s">
        <v>2729</v>
      </c>
      <c r="B7" s="83" t="s">
        <v>2730</v>
      </c>
      <c r="C7" s="64">
        <v>120</v>
      </c>
      <c r="D7" s="64" t="s">
        <v>2731</v>
      </c>
      <c r="E7" s="64" t="s">
        <v>2732</v>
      </c>
      <c r="F7" s="64" t="s">
        <v>2728</v>
      </c>
      <c r="G7" s="65">
        <v>2000000</v>
      </c>
      <c r="H7" s="64" t="s">
        <v>34</v>
      </c>
      <c r="I7" s="64" t="s">
        <v>397</v>
      </c>
      <c r="J7" s="64" t="s">
        <v>1089</v>
      </c>
      <c r="K7" s="84">
        <v>1.25</v>
      </c>
      <c r="L7" s="64">
        <v>4</v>
      </c>
      <c r="M7" s="4">
        <v>43461</v>
      </c>
      <c r="N7" s="4">
        <v>45196</v>
      </c>
      <c r="O7" s="4" t="s">
        <v>1086</v>
      </c>
      <c r="P7" s="51" t="s">
        <v>401</v>
      </c>
      <c r="Q7" s="65">
        <v>120000000</v>
      </c>
      <c r="R7" s="4">
        <v>43370</v>
      </c>
      <c r="S7" s="4">
        <f>IF(R7&lt;&gt;"",R7,"")</f>
        <v>43370</v>
      </c>
      <c r="T7" s="4">
        <v>45196</v>
      </c>
      <c r="U7" s="4">
        <v>45184</v>
      </c>
      <c r="V7" s="85" t="s">
        <v>2733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3.2">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2">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2018-09-26T09:26:01Z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