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<sst xmlns="http://schemas.openxmlformats.org/spreadsheetml/2006/main" count="4241" uniqueCount="2739">
  <si>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</si>
  <si>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</si>
  <si>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</si>
  <si>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</si>
  <si>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</si>
  <si>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</si>
  <si>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</si>
  <si>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</si>
  <si>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</si>
  <si>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</si>
  <si>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</si>
  <si>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</si>
  <si>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</si>
  <si>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</si>
  <si>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</si>
  <si>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</si>
  <si>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</si>
  <si>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</si>
  <si>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</si>
  <si>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</si>
  <si>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</si>
  <si>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</si>
  <si>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</si>
  <si>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</si>
  <si>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</si>
  <si>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</si>
  <si>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</si>
  <si>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</si>
  <si>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</si>
  <si>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</si>
  <si>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</si>
  <si>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</si>
  <si>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</si>
  <si>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</si>
  <si>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</si>
  <si>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</si>
  <si>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</si>
  <si>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</si>
  <si>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</si>
  <si>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</si>
  <si>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</si>
  <si>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</si>
  <si>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</si>
  <si>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</si>
  <si>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</si>
  <si>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</si>
  <si>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</si>
  <si>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</si>
  <si>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</si>
  <si>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</si>
  <si>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</si>
  <si>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</si>
  <si>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</si>
  <si>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</si>
  <si>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</si>
  <si>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</si>
  <si>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</si>
  <si>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</si>
  <si>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</si>
  <si>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</si>
  <si>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</si>
  <si>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</si>
  <si>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</si>
  <si>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</si>
  <si>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</si>
  <si>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</si>
  <si>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</si>
  <si>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</si>
  <si>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</si>
  <si>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</si>
  <si>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</si>
  <si>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</si>
  <si>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</si>
  <si>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</si>
  <si>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</si>
  <si>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</si>
  <si>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</si>
  <si>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</si>
  <si>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</si>
  <si>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</si>
  <si>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</si>
  <si>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</si>
  <si>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</si>
  <si>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</si>
  <si>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</si>
  <si>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</si>
  <si>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</si>
  <si>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</si>
  <si>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</si>
  <si>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</si>
  <si>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</si>
  <si>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</si>
  <si>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</si>
  <si>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</si>
  <si>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</si>
  <si>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</si>
  <si>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</si>
  <si>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</si>
  <si>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</si>
  <si>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</si>
  <si>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</si>
  <si>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</si>
  <si>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</si>
  <si>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</si>
  <si>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</si>
  <si>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</si>
  <si>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</si>
  <si>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</si>
  <si>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</si>
  <si>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</si>
  <si>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</si>
  <si>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</si>
  <si>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</si>
  <si>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</si>
  <si>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</si>
  <si>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</si>
  <si>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</si>
  <si>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</si>
  <si>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</si>
  <si>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</si>
  <si>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</si>
  <si>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</si>
  <si>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</si>
  <si>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</si>
  <si>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</si>
  <si>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</si>
  <si>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</si>
  <si>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</si>
  <si>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</si>
  <si>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</si>
  <si>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</si>
  <si>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</si>
  <si>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</si>
  <si>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</si>
  <si>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</si>
  <si>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</si>
  <si>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</si>
  <si>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</si>
  <si>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</si>
  <si>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</si>
  <si>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</si>
  <si>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</si>
  <si>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</si>
  <si>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</si>
  <si>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</si>
  <si>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</si>
  <si>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</si>
  <si>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</si>
  <si>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</si>
  <si>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</si>
  <si>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</si>
  <si>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</si>
  <si>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</si>
  <si>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</si>
  <si>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</si>
  <si>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</si>
  <si>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</si>
  <si>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</si>
  <si>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</si>
  <si>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</si>
  <si>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</si>
  <si>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</si>
  <si>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</si>
  <si>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</si>
  <si>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</si>
  <si>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</si>
  <si>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</si>
  <si>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</si>
  <si>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</si>
  <si>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</si>
  <si>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</si>
  <si>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</si>
  <si>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</si>
  <si>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</si>
  <si>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</si>
  <si>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</si>
  <si>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</si>
  <si>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</si>
  <si>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</si>
  <si>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</si>
  <si>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</si>
  <si>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</si>
  <si>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</si>
  <si>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</si>
  <si>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</si>
  <si>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</si>
  <si>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</si>
  <si>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</si>
  <si>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</si>
  <si>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</si>
  <si>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</si>
  <si>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</si>
  <si>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</si>
  <si>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</si>
  <si>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</si>
  <si>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</si>
  <si>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</si>
  <si>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</si>
  <si>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</si>
  <si>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</si>
  <si>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</si>
  <si>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</si>
  <si>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</si>
  <si>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</si>
  <si>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</si>
  <si>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</si>
  <si>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</si>
  <si>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</si>
  <si>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</si>
  <si>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</si>
  <si>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</si>
  <si>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</si>
  <si>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</si>
  <si>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</si>
  <si>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</si>
  <si>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</si>
  <si>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</si>
  <si>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</si>
  <si>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</si>
  <si>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</si>
  <si>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</si>
  <si>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</si>
  <si>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</si>
  <si>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</si>
  <si>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</si>
  <si>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</si>
  <si>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</si>
  <si>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</si>
  <si>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</si>
  <si>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</si>
  <si>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</si>
  <si>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</si>
  <si>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</si>
  <si>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</si>
  <si>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</si>
  <si>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</si>
  <si>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</si>
  <si>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</si>
  <si>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</si>
  <si>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</si>
  <si>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</si>
  <si>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</si>
  <si>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</si>
  <si>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</si>
  <si>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</si>
  <si>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</si>
  <si>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</si>
  <si>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</si>
  <si>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</si>
  <si>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</si>
  <si>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</si>
  <si>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</si>
  <si>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</si>
  <si>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</si>
  <si>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</si>
  <si>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</si>
  <si>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</si>
  <si>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</si>
  <si>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</si>
  <si>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</si>
  <si>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</si>
  <si>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</si>
  <si>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</si>
  <si>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</si>
  <si>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</si>
  <si>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</si>
  <si>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</si>
  <si>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</si>
  <si>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</si>
  <si>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</si>
  <si>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</si>
  <si>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</si>
  <si>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</si>
  <si>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</si>
  <si>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</si>
  <si>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</si>
  <si>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</si>
  <si>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</si>
  <si>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</si>
  <si>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</si>
  <si>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</si>
  <si>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</si>
  <si>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</si>
  <si>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</si>
  <si>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</si>
  <si>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</si>
  <si>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</si>
  <si>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</si>
  <si>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</si>
  <si>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</si>
  <si>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</si>
  <si>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</si>
  <si>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</si>
  <si>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</si>
  <si>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</si>
  <si>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</si>
  <si>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</si>
  <si>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</si>
  <si>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</si>
  <si>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</si>
  <si>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</si>
  <si>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</si>
  <si>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</si>
  <si>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</si>
  <si>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</si>
  <si>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</si>
  <si>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</si>
  <si>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</si>
  <si>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</si>
  <si>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</si>
  <si>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</si>
  <si>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</si>
  <si>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</si>
  <si>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</si>
  <si>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</si>
  <si>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</si>
  <si>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</si>
  <si>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</si>
  <si>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</si>
  <si>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</si>
  <si>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</si>
  <si>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</si>
  <si>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</si>
  <si>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</si>
  <si>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</si>
  <si>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</si>
  <si>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</si>
  <si>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</si>
  <si>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</si>
  <si>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</si>
  <si>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</si>
  <si>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</si>
  <si>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</si>
  <si>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</si>
  <si>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</si>
  <si>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</si>
  <si>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</si>
  <si>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</si>
  <si>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</si>
  <si>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</si>
  <si>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</si>
  <si>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</si>
  <si>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</si>
  <si>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</si>
  <si>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</si>
  <si>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</si>
  <si>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</si>
  <si>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</si>
  <si>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</si>
  <si>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</si>
  <si>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</si>
  <si>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</si>
  <si>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</si>
  <si>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</si>
  <si>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</si>
  <si>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</si>
  <si>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</si>
  <si>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</si>
  <si>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</si>
  <si>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</si>
  <si>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</si>
  <si>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</si>
  <si>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</si>
  <si>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</si>
  <si>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</si>
  <si>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</si>
  <si>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</si>
  <si>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</si>
  <si>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</si>
  <si>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</si>
  <si>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</si>
  <si>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</si>
  <si>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</si>
  <si>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</si>
  <si>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</si>
  <si>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</si>
  <si>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</si>
  <si>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</si>
  <si>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</si>
  <si>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</si>
  <si>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</si>
  <si>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</si>
  <si>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</si>
  <si>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</si>
  <si>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</si>
  <si>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</si>
  <si>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</si>
  <si>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</si>
  <si>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</si>
  <si>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</si>
  <si>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</si>
  <si>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</si>
  <si>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</si>
  <si>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</si>
  <si>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</si>
  <si>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</si>
  <si>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</si>
  <si>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</si>
  <si>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</si>
  <si>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</si>
  <si>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</si>
  <si>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</si>
  <si>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</si>
  <si>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</si>
  <si>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</si>
  <si>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</si>
  <si>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</si>
  <si>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</si>
  <si>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</si>
  <si>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</si>
  <si>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</si>
  <si>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</si>
  <si>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</si>
  <si>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</si>
  <si>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</si>
  <si>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</si>
  <si>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</si>
  <si>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</si>
  <si>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</si>
  <si>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</si>
  <si>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</si>
  <si>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</si>
  <si>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</si>
  <si>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</si>
  <si>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</si>
  <si>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</si>
  <si>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</si>
  <si>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</si>
  <si>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</si>
  <si>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</si>
  <si>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</si>
  <si>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</si>
  <si>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</si>
  <si>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</si>
  <si>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</si>
  <si>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</si>
  <si>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</si>
  <si>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</si>
  <si>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</si>
  <si>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</si>
  <si>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</si>
  <si>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</si>
  <si>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</si>
  <si>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</si>
  <si>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</si>
  <si>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</si>
  <si>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</si>
  <si>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</si>
  <si>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</si>
  <si>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</si>
  <si>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</si>
  <si>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</si>
  <si>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</si>
  <si>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</si>
  <si>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</si>
  <si>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</si>
  <si>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</si>
  <si>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</si>
  <si>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</si>
  <si>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</si>
  <si>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</si>
  <si>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</si>
  <si>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</si>
  <si>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</si>
  <si>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</si>
  <si>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</si>
  <si>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</si>
  <si>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</si>
  <si>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</si>
  <si>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</si>
  <si>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</si>
  <si>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</si>
  <si>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</si>
  <si>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</si>
  <si>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</si>
  <si>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</si>
  <si>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</si>
  <si>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</si>
  <si>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</si>
  <si>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</si>
  <si>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</si>
  <si>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</si>
  <si>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</si>
  <si>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</si>
  <si>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</si>
  <si>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</si>
  <si>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</si>
  <si>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</si>
  <si>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</si>
  <si>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</si>
  <si>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</si>
  <si>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</si>
  <si>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</si>
  <si>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</si>
  <si>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</si>
  <si>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</si>
  <si>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</si>
  <si>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</si>
  <si>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</si>
  <si>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</si>
  <si>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</si>
  <si>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</si>
  <si>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</si>
  <si>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</si>
  <si>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</si>
  <si>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</si>
  <si>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</si>
  <si>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</si>
  <si>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</si>
  <si>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</si>
  <si>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</si>
  <si>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</si>
  <si>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</si>
  <si>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</si>
  <si>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</si>
  <si>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</si>
  <si>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</si>
  <si>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</si>
  <si>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</si>
  <si>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</si>
  <si>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</si>
  <si>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</si>
  <si>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</si>
  <si>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</si>
  <si>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</si>
  <si>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</si>
  <si>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</si>
  <si>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</si>
  <si>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</si>
  <si>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</si>
  <si>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</si>
  <si>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</si>
  <si>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</si>
  <si>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</si>
  <si>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</si>
  <si>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</si>
  <si>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</si>
  <si>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</si>
  <si>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</si>
  <si>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</si>
  <si>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</si>
  <si>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</si>
  <si>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</si>
  <si>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</si>
  <si>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</si>
  <si>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</si>
  <si>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</si>
  <si>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</si>
  <si>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</si>
  <si>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</si>
  <si>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</si>
  <si>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</si>
  <si>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</si>
  <si>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</si>
  <si>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</si>
  <si>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</si>
  <si>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</si>
  <si>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</si>
  <si>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</si>
  <si>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</si>
  <si>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</si>
  <si>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</si>
  <si>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</si>
  <si>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</si>
  <si>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</si>
  <si>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</si>
  <si>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</si>
  <si>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</si>
  <si>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</si>
  <si>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</si>
  <si>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</si>
  <si>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</si>
  <si>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</si>
  <si>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</si>
  <si>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</si>
  <si>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</si>
  <si>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</si>
  <si>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</si>
  <si>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</si>
  <si>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</si>
  <si>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</si>
  <si>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</si>
  <si>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</si>
  <si>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</si>
  <si>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</si>
  <si>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</si>
  <si>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</si>
  <si>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</si>
  <si>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</si>
  <si>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</si>
  <si>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</si>
  <si>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</si>
  <si>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</si>
  <si>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</si>
  <si>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</si>
  <si>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</si>
  <si>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</si>
  <si>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</si>
  <si>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</si>
  <si>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</si>
  <si>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</si>
  <si>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</si>
  <si>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</si>
  <si>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</si>
  <si>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</si>
  <si>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</si>
  <si>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</si>
  <si>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</si>
  <si>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</si>
  <si>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</si>
  <si>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</si>
  <si>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</si>
  <si>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</si>
  <si>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</si>
  <si>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</si>
  <si>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</si>
  <si>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</si>
  <si>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</si>
  <si>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</si>
  <si>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</si>
  <si>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</si>
  <si>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</si>
  <si>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</si>
  <si>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</si>
  <si>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</si>
  <si>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</si>
  <si>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</si>
  <si>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</si>
  <si>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</si>
  <si>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</si>
  <si>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</si>
  <si>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</si>
  <si>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</si>
  <si>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</si>
  <si>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</si>
  <si>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</si>
  <si>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</si>
  <si>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</si>
  <si>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</si>
  <si>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</si>
  <si>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</si>
  <si>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</si>
  <si>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</si>
  <si>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</si>
  <si>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</si>
  <si>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</si>
  <si>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</si>
  <si>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</si>
  <si>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</si>
  <si>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</si>
  <si>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</si>
  <si>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</si>
  <si>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</si>
  <si>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</si>
  <si>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</si>
  <si>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</si>
  <si>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</si>
  <si>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</si>
  <si>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</si>
  <si>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</si>
  <si>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</si>
  <si>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</si>
  <si>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</si>
  <si>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</si>
  <si>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</si>
  <si>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</si>
  <si>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</si>
  <si>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</si>
  <si>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</si>
  <si>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</si>
  <si>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</si>
  <si>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</si>
  <si>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</si>
  <si>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</si>
  <si>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</si>
  <si>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</si>
  <si>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</si>
  <si>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</si>
  <si>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</si>
  <si>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</si>
  <si>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</si>
  <si>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</si>
  <si>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</si>
  <si>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</si>
  <si>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</si>
  <si>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</si>
  <si>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</si>
  <si>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</si>
  <si>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</si>
  <si>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</si>
  <si>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</si>
  <si>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</si>
  <si>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</si>
  <si>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</si>
  <si>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</si>
  <si>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</si>
  <si>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</si>
  <si>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</si>
  <si>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</si>
  <si>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</si>
  <si>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</si>
  <si>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</si>
  <si>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</si>
  <si>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</si>
  <si>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</si>
  <si>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</si>
  <si>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</si>
  <si>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</si>
  <si>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</si>
  <si>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</si>
  <si>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</si>
  <si>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</si>
  <si>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</si>
  <si>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</si>
  <si>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</si>
  <si>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</si>
  <si>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</si>
  <si>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</si>
  <si>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</si>
  <si>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</si>
  <si>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</si>
  <si>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</si>
  <si>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</si>
  <si>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</si>
  <si>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</si>
  <si>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</si>
  <si>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</si>
  <si>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</si>
  <si>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</si>
  <si>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</si>
  <si>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</si>
  <si>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</si>
  <si>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</si>
  <si>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</si>
  <si>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</si>
  <si>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</si>
  <si>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</si>
  <si>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</si>
  <si>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</si>
  <si>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</si>
  <si>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</si>
  <si>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</si>
  <si>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</si>
  <si>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</si>
  <si>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</si>
  <si>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</si>
  <si>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</si>
  <si>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</si>
  <si>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</si>
  <si>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</si>
  <si>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</si>
  <si>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</si>
  <si>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</si>
  <si>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</si>
  <si>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</si>
  <si>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</si>
  <si>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</si>
  <si>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</si>
  <si>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</si>
  <si>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</si>
  <si>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</si>
  <si>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</si>
  <si>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</si>
  <si>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</si>
  <si>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</si>
  <si>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</si>
  <si>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</si>
  <si>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</si>
  <si>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</si>
  <si>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</si>
  <si>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</si>
  <si>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</si>
  <si>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</si>
  <si>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</si>
  <si>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</si>
  <si>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</si>
  <si>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</si>
  <si>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</si>
  <si>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</si>
  <si>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</si>
  <si>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</si>
  <si>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</si>
  <si>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</si>
  <si>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</si>
  <si>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</si>
  <si>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</si>
  <si>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</si>
  <si>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</si>
  <si>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</si>
  <si>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</si>
  <si>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</si>
  <si>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</si>
  <si>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</si>
  <si>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</si>
  <si>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</si>
  <si>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</si>
  <si>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</si>
  <si>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</si>
  <si>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</si>
  <si>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</si>
  <si>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</si>
  <si>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</si>
  <si>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</si>
  <si>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</si>
  <si>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</si>
  <si>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</si>
  <si>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</si>
  <si>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</si>
  <si>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</si>
  <si>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</si>
  <si>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</si>
  <si>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</si>
  <si>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</si>
  <si>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</si>
  <si>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</si>
  <si>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</si>
  <si>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</si>
  <si>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</si>
  <si>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</si>
  <si>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</si>
  <si>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</si>
  <si>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</si>
  <si>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</si>
  <si>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</si>
  <si>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</si>
  <si>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</si>
  <si>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</si>
  <si>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</si>
  <si>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</si>
  <si>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</si>
  <si>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</si>
  <si>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</si>
  <si>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</si>
  <si>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</si>
  <si>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</si>
  <si>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</si>
  <si>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</si>
  <si>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</si>
  <si>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</si>
  <si>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</si>
  <si>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</si>
  <si>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</si>
  <si>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</si>
  <si>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</si>
  <si>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</si>
  <si>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</si>
  <si>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</si>
  <si>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</si>
  <si>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</si>
  <si>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</si>
  <si>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</si>
  <si>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</si>
  <si>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</si>
  <si>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</si>
  <si>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</si>
  <si>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</si>
  <si>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</si>
  <si>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</si>
  <si>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</si>
  <si>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</si>
  <si>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</si>
  <si>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</si>
  <si>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</si>
  <si>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</si>
  <si>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</si>
  <si>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</si>
  <si>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</si>
  <si>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</si>
  <si>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</si>
  <si>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</si>
  <si>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</si>
  <si>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</si>
  <si>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</si>
  <si>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</si>
  <si>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</si>
  <si>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</si>
  <si>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</si>
  <si>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</si>
  <si>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</si>
  <si>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</si>
  <si>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</si>
  <si>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</si>
  <si>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</si>
  <si>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</si>
  <si>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</si>
  <si>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</si>
  <si>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</si>
  <si>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</si>
  <si>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</si>
  <si>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</si>
  <si>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</si>
  <si>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</si>
  <si>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</si>
  <si>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</si>
  <si>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</si>
  <si>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</si>
  <si>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</si>
  <si>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</si>
  <si>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</si>
  <si>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</si>
  <si>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</si>
  <si>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</si>
  <si>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</si>
  <si>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</si>
  <si>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</si>
  <si>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</si>
  <si>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</si>
  <si>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</si>
  <si>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</si>
  <si>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</si>
  <si>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</si>
  <si>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</si>
  <si>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</si>
  <si>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</si>
  <si>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</si>
  <si>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</si>
  <si>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</si>
  <si>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</si>
  <si>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</si>
  <si>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</si>
  <si>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</si>
  <si>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</si>
  <si>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</si>
  <si>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</si>
  <si>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</si>
  <si>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</si>
  <si>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</si>
  <si>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</si>
  <si>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</si>
  <si>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</si>
  <si>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</si>
  <si>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</si>
  <si>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</si>
  <si>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</si>
  <si>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</si>
  <si>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</si>
  <si>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</si>
  <si>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</si>
  <si>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</si>
  <si>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</si>
  <si>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</si>
  <si>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</si>
  <si>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</si>
  <si>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</si>
  <si>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</si>
  <si>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</si>
  <si>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</si>
  <si>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</si>
  <si>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</si>
  <si>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</si>
  <si>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</si>
  <si>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</si>
  <si>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</si>
  <si>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</si>
  <si>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</si>
  <si>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</si>
  <si>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</si>
  <si>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</si>
  <si>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</si>
  <si>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</si>
  <si>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</si>
  <si>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</si>
  <si>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</si>
  <si>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</si>
  <si>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</si>
  <si>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</si>
  <si>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</si>
  <si>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</si>
  <si>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</si>
  <si>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</si>
  <si>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</si>
  <si>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</si>
  <si>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</si>
  <si>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</si>
  <si>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</si>
  <si>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</si>
  <si>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</si>
  <si>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</si>
  <si>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</si>
  <si>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</si>
  <si>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</si>
  <si>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</si>
  <si>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</si>
  <si>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</si>
  <si>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</si>
  <si>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</si>
  <si>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</si>
  <si>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</si>
  <si>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</si>
  <si>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</si>
  <si>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</si>
  <si>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</si>
  <si>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</si>
  <si>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</si>
  <si>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</si>
  <si>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</si>
  <si>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</si>
  <si>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</si>
  <si>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</si>
  <si>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</si>
  <si>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</si>
  <si>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</si>
  <si>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</si>
  <si>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</si>
  <si>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</si>
  <si>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</si>
  <si>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</si>
  <si>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</si>
  <si>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</si>
  <si>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</si>
  <si>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</si>
  <si>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</si>
  <si>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</si>
  <si>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</si>
  <si>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</si>
  <si>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</si>
  <si>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</si>
  <si>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</si>
  <si>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</si>
  <si>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</si>
  <si>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</si>
  <si>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</si>
  <si>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</si>
  <si>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</si>
  <si>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</si>
  <si>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</si>
  <si>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</si>
  <si>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</si>
  <si>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</si>
  <si>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</si>
  <si>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</si>
  <si>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</si>
  <si>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</si>
  <si>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</si>
  <si>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</si>
  <si>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</si>
  <si>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</si>
  <si>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</si>
  <si>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</si>
  <si>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</si>
  <si>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</si>
  <si>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</si>
  <si>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</si>
  <si>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</si>
  <si>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</si>
  <si>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</si>
  <si>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</si>
  <si>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</si>
  <si>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</si>
  <si>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</si>
  <si>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</si>
  <si>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</si>
  <si>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</si>
  <si>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</si>
  <si>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</si>
  <si>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</si>
  <si>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</si>
  <si>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</si>
  <si>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</si>
  <si>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</si>
  <si>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</si>
  <si>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</si>
  <si>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</si>
  <si>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</si>
  <si>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</si>
  <si>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</si>
  <si>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</si>
  <si>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</si>
  <si>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</si>
  <si>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</si>
  <si>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</si>
  <si>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</si>
  <si>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</si>
  <si>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</si>
  <si>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</si>
  <si>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</si>
  <si>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</si>
  <si>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</si>
  <si>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</si>
  <si>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</si>
  <si>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</si>
  <si>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</si>
  <si>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</si>
  <si>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</si>
  <si>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</si>
  <si>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</si>
  <si>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</si>
  <si>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</si>
  <si>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</si>
  <si>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</si>
  <si>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</si>
  <si>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</si>
  <si>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</si>
  <si>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</si>
  <si>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</si>
  <si>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</si>
  <si>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</si>
  <si>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</si>
  <si>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</si>
  <si>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</si>
  <si>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</si>
  <si>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</si>
  <si>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</si>
  <si>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</si>
  <si>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</si>
  <si>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</si>
  <si>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</si>
  <si>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</si>
  <si>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</si>
  <si>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</si>
  <si>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</si>
  <si>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</si>
  <si>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</si>
  <si>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</si>
  <si>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</si>
  <si>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</si>
  <si>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</si>
  <si>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</si>
  <si>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</si>
  <si>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</si>
  <si>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</si>
  <si>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</si>
  <si>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</si>
  <si>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</si>
  <si>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</si>
  <si>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</si>
  <si>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</si>
  <si>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</si>
  <si>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</si>
  <si>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</si>
  <si>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</si>
  <si>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</si>
  <si>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</si>
  <si>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</si>
  <si>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</si>
  <si>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</si>
  <si>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</si>
  <si>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</si>
  <si>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</si>
  <si>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</si>
  <si>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</si>
  <si>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</si>
  <si>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</si>
  <si>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</si>
  <si>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</si>
  <si>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</si>
  <si>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</si>
  <si>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</si>
  <si>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</si>
  <si>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</si>
  <si>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</si>
  <si>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</si>
  <si>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</si>
  <si>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</si>
  <si>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</si>
  <si>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</si>
  <si>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</si>
  <si>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</si>
  <si>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</si>
  <si>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</si>
  <si>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</si>
  <si>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</si>
  <si>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</si>
  <si>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</si>
  <si>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</si>
  <si>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</si>
  <si>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</si>
  <si>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</si>
  <si>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</si>
  <si>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</si>
  <si>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</si>
  <si>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</si>
  <si>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</si>
  <si>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</si>
  <si>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</si>
  <si>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</si>
  <si>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</si>
  <si>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</si>
  <si>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</si>
  <si>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</si>
  <si>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</si>
  <si>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</si>
  <si>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</si>
  <si>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</si>
  <si>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</si>
  <si>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</si>
  <si>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</si>
  <si>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</si>
  <si>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</si>
  <si>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</si>
  <si>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</si>
  <si>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</si>
  <si>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</si>
  <si>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</si>
  <si>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</si>
  <si>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</si>
  <si>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</si>
  <si>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</si>
  <si>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</si>
  <si>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</si>
  <si>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</si>
  <si>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</si>
  <si>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</si>
  <si>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</si>
  <si>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</si>
  <si>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</si>
  <si>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</si>
  <si>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</si>
  <si>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</si>
  <si>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</si>
  <si>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</si>
  <si>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</si>
  <si>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</si>
  <si>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</si>
  <si>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</si>
  <si>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</si>
  <si>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</si>
  <si>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</si>
  <si>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</si>
  <si>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</si>
  <si>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</si>
  <si>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</si>
  <si>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</si>
  <si>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</si>
  <si>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</si>
  <si>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</si>
  <si>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</si>
  <si>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</si>
  <si>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</si>
  <si>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</si>
  <si>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</si>
  <si>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</si>
  <si>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</si>
  <si>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</si>
  <si>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</si>
  <si>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</si>
  <si>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</si>
  <si>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</si>
  <si>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</si>
  <si>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</si>
  <si>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</si>
  <si>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</si>
  <si>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</si>
  <si>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</si>
  <si>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</si>
  <si>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</si>
  <si>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</si>
  <si>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</si>
  <si>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</si>
  <si>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</si>
  <si>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</si>
  <si>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</si>
  <si>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</si>
  <si>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</si>
  <si>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</si>
  <si>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</si>
  <si>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</si>
  <si>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</si>
  <si>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</si>
  <si>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</si>
  <si>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</si>
  <si>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</si>
  <si>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</si>
  <si>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</si>
  <si>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</si>
  <si>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</si>
  <si>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</si>
  <si>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</si>
  <si>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</si>
  <si>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</si>
  <si>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</si>
  <si>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</si>
  <si>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</si>
  <si>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</si>
  <si>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</si>
  <si>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</si>
  <si>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</si>
  <si>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</si>
  <si>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</si>
  <si>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</si>
  <si>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</si>
  <si>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</si>
  <si>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</si>
  <si>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</si>
  <si>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</si>
  <si>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</si>
  <si>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</si>
  <si>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</si>
  <si>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</si>
  <si>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</si>
  <si>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</si>
  <si>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</si>
  <si>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</si>
  <si>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</si>
  <si>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</si>
  <si>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</si>
  <si>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</si>
  <si>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</si>
  <si>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</si>
  <si>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</si>
  <si>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</si>
  <si>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</si>
  <si>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</si>
  <si>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</si>
  <si>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</si>
  <si>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</si>
  <si>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</si>
  <si>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</si>
  <si>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</si>
  <si>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</si>
  <si>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</si>
  <si>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</si>
  <si>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</si>
  <si>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</si>
  <si>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</si>
  <si>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</si>
  <si>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</si>
  <si>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</si>
  <si>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</si>
  <si>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</si>
  <si>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</si>
  <si>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</si>
  <si>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</si>
  <si>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</si>
  <si>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</si>
  <si>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</si>
  <si>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</si>
  <si>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</si>
  <si>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</si>
  <si>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</si>
  <si>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</si>
  <si>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</si>
  <si>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</si>
  <si>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</si>
  <si>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</si>
  <si>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</si>
  <si>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</si>
  <si>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</si>
  <si>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</si>
  <si>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</si>
  <si>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</si>
  <si>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</si>
  <si>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</si>
  <si>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</si>
  <si>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</si>
  <si>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</si>
  <si>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</si>
  <si>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</si>
  <si>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</si>
  <si>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</si>
  <si>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</si>
  <si>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</si>
  <si>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</si>
  <si>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</si>
  <si>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</si>
  <si>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</si>
  <si>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</si>
  <si>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</si>
  <si>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</si>
  <si>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</si>
  <si>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</si>
  <si>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</si>
  <si>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</si>
  <si>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</si>
  <si>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</si>
  <si>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</si>
  <si>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</si>
  <si>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</si>
  <si>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</si>
  <si>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</si>
  <si>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</si>
  <si>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</si>
  <si>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</si>
  <si>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</si>
  <si>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</si>
  <si>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</si>
  <si>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</si>
  <si>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</si>
  <si>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</si>
  <si>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</si>
  <si>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</si>
  <si>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</si>
  <si>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</si>
  <si>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</si>
  <si>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</si>
  <si>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</si>
  <si>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</si>
  <si>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</si>
  <si>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</si>
  <si>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</si>
  <si>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</si>
  <si>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</si>
  <si>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</si>
  <si>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</si>
  <si>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</si>
  <si>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</si>
  <si>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</si>
  <si>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</si>
  <si>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</si>
  <si>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</si>
  <si>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</si>
  <si>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</si>
  <si>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</si>
  <si>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</si>
  <si>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</si>
  <si>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</si>
  <si>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</si>
  <si>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</si>
  <si>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</si>
  <si>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</si>
  <si>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</si>
  <si>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</si>
  <si>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</si>
  <si>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</si>
  <si>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</si>
  <si>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</si>
  <si>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</si>
  <si>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</si>
  <si>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</si>
  <si>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</si>
  <si>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</si>
  <si>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</si>
  <si>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</si>
  <si>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</si>
  <si>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</si>
  <si>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</si>
  <si>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</si>
  <si>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</si>
  <si>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</si>
  <si>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</si>
  <si>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</si>
  <si>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</si>
  <si>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</si>
  <si>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</si>
  <si>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</si>
  <si>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</si>
  <si>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</si>
  <si>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</si>
  <si>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</si>
  <si>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</si>
  <si>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</si>
  <si>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</si>
  <si>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</si>
  <si>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</si>
  <si>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</si>
  <si>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</si>
  <si>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</si>
  <si>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</si>
  <si>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</si>
  <si>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</si>
  <si>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</si>
  <si>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</si>
  <si>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</si>
  <si>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</si>
  <si>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</si>
  <si>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</si>
  <si>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</si>
  <si>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</si>
  <si>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</si>
  <si>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</si>
  <si>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</si>
  <si>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</si>
  <si>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</si>
  <si>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</si>
  <si>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</si>
  <si>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</si>
  <si>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</si>
  <si>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</si>
  <si>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</si>
  <si>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</si>
  <si>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</si>
  <si>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</si>
  <si>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</si>
  <si>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</si>
  <si>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</si>
  <si>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</si>
  <si>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</si>
  <si>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</si>
  <si>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</si>
  <si>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</si>
  <si>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</si>
  <si>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</si>
  <si>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</si>
  <si>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</si>
  <si>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</si>
  <si>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</si>
  <si>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</si>
  <si>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</si>
  <si>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</si>
  <si>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</si>
  <si>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</si>
  <si>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</si>
  <si>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</si>
  <si>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</si>
  <si>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</si>
  <si>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</si>
  <si>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</si>
  <si>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</si>
  <si>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</si>
  <si>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</si>
  <si>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</si>
  <si>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</si>
  <si>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</si>
  <si>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</si>
  <si>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</si>
  <si>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</si>
  <si>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</si>
  <si>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</si>
  <si>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</si>
  <si>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</si>
  <si>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</si>
  <si>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</si>
  <si>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</si>
  <si>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</si>
  <si>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</si>
  <si>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</si>
  <si>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</si>
  <si>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</si>
  <si>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</si>
  <si>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</si>
  <si>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</si>
  <si>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</si>
  <si>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</si>
  <si>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</si>
  <si>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</si>
  <si>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</si>
  <si>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</si>
  <si>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</si>
  <si>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</si>
  <si>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</si>
  <si>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</si>
  <si>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</si>
  <si>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</si>
  <si>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</si>
  <si>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</si>
  <si>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</si>
  <si>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</si>
  <si>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</si>
  <si>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</si>
  <si>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</si>
  <si>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</si>
  <si>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</si>
  <si>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</si>
  <si>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</si>
  <si>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</si>
  <si>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</si>
  <si>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</si>
  <si>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</si>
  <si>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</si>
  <si>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</si>
  <si>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</si>
  <si>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</si>
  <si>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</si>
  <si>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</si>
  <si>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</si>
  <si>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</si>
  <si>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</si>
  <si>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</si>
  <si>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</si>
  <si>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</si>
  <si>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</si>
  <si>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</si>
  <si>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</si>
  <si>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</si>
  <si>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</si>
  <si>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</si>
  <si>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</si>
  <si>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</si>
  <si>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</si>
  <si>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</si>
  <si>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</si>
  <si>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</si>
  <si>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</si>
  <si>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</si>
  <si>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</si>
  <si>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</si>
  <si>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</si>
  <si>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</si>
  <si>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</si>
  <si>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</si>
  <si>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</si>
  <si>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</si>
  <si>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</si>
  <si>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</si>
  <si>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</si>
  <si>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</si>
  <si>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</si>
  <si>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</si>
  <si>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</si>
  <si>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</si>
  <si>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</si>
  <si>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</si>
  <si>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</si>
  <si>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</si>
  <si>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</si>
  <si>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</si>
  <si>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</si>
  <si>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</si>
  <si>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</si>
  <si>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</si>
  <si>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</si>
  <si>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</si>
  <si>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</si>
  <si>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</si>
  <si>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</si>
  <si>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</si>
  <si>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</si>
  <si>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</si>
  <si>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</si>
  <si>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</si>
  <si>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</si>
  <si>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</si>
  <si>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</si>
  <si>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</si>
  <si>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</si>
  <si>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</si>
  <si>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</si>
  <si>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</si>
  <si>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</si>
  <si>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</si>
  <si>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</si>
  <si>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</si>
  <si>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</si>
  <si>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</si>
  <si>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</si>
  <si>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</si>
  <si>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</si>
  <si>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</si>
  <si>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</si>
  <si>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</si>
  <si>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</si>
  <si>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</si>
  <si>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</si>
  <si>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</si>
  <si>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</si>
  <si>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</si>
  <si>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</si>
  <si>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</si>
  <si>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</si>
  <si>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</si>
  <si>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</si>
  <si>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</si>
  <si>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</si>
  <si>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</si>
  <si>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</si>
  <si>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</si>
  <si>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</si>
  <si>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</si>
  <si>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</si>
  <si>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</si>
  <si>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</si>
  <si>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</si>
  <si>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</si>
  <si>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</si>
  <si>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</si>
  <si>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</si>
  <si>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</si>
  <si>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</si>
  <si>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</si>
  <si>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</si>
  <si>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</si>
  <si>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</si>
  <si>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</si>
  <si>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</si>
  <si>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</si>
  <si>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</si>
  <si>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</si>
  <si>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</si>
  <si>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</si>
  <si>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</si>
  <si>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</si>
  <si>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</si>
  <si>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</si>
  <si>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</si>
  <si>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</si>
  <si>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</si>
  <si>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</si>
  <si>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</si>
  <si>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</si>
  <si>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</si>
  <si>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</si>
  <si>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</si>
  <si>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</si>
  <si>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</si>
  <si>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</si>
  <si>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</si>
  <si>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</si>
  <si>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</si>
  <si>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</si>
  <si>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</si>
  <si>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</si>
  <si>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</si>
  <si>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</si>
  <si>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</si>
  <si>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</si>
  <si>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</si>
  <si>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</si>
  <si>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</si>
  <si>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</si>
  <si>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</si>
  <si>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</si>
  <si>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</si>
  <si>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</si>
  <si>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</si>
  <si>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</si>
  <si>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</si>
  <si>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</si>
  <si>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</si>
  <si>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</si>
  <si>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</si>
  <si>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</si>
  <si>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</si>
  <si>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</si>
  <si>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</si>
  <si>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</si>
  <si>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</si>
  <si>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</si>
  <si>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</si>
  <si>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</si>
  <si>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</si>
  <si>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</si>
  <si>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</si>
  <si>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</si>
  <si>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</si>
  <si>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</si>
  <si>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</si>
  <si>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</si>
  <si>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</si>
  <si>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</si>
  <si>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</si>
  <si>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</si>
  <si>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</si>
  <si>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</si>
  <si>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</si>
  <si>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</si>
  <si>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</si>
  <si>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</si>
  <si>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</si>
  <si>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</si>
  <si>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</si>
  <si>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</si>
  <si>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</si>
  <si>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</si>
  <si>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</si>
  <si>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</si>
  <si>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</si>
  <si>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</si>
  <si>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</si>
  <si>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</si>
  <si>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</si>
  <si>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</si>
  <si>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</si>
  <si>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</si>
  <si>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</si>
  <si>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</si>
  <si>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</si>
  <si>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</si>
  <si>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</si>
  <si>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</si>
  <si>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</si>
  <si>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</si>
  <si>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</si>
  <si>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</si>
  <si>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</si>
  <si>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</si>
  <si>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</si>
  <si>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</si>
  <si>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</si>
  <si>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</si>
  <si>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</si>
  <si>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</si>
  <si>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</si>
  <si>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</si>
  <si>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</si>
  <si>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</si>
  <si>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</si>
  <si>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</si>
  <si>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</si>
  <si>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</si>
  <si>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</si>
  <si>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</si>
  <si>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</si>
  <si>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</si>
  <si>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</si>
  <si>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</si>
  <si>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</si>
  <si>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</si>
  <si>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</si>
  <si>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</si>
  <si>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</si>
  <si>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</si>
  <si>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</si>
  <si>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</si>
  <si>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</si>
  <si>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</si>
  <si>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</si>
  <si>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</si>
  <si>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</si>
  <si>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</si>
  <si>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</si>
  <si>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</si>
  <si>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</si>
  <si>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</si>
  <si>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</si>
  <si>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</si>
  <si>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</si>
  <si>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</si>
  <si>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</si>
  <si>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</si>
  <si>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</si>
  <si>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</si>
  <si>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</si>
  <si>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</si>
  <si>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</si>
  <si>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</si>
  <si>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</si>
  <si>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</si>
  <si>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</si>
  <si>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</si>
  <si>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</si>
  <si>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</si>
  <si>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</si>
  <si>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</si>
  <si>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</si>
  <si>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</si>
  <si>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</si>
  <si>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</si>
  <si>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</si>
  <si>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</si>
  <si>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</si>
  <si>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</si>
  <si>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</si>
  <si>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</si>
  <si>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</si>
  <si>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</si>
  <si>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</si>
  <si>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</si>
  <si>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</si>
  <si>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</si>
  <si>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</si>
  <si>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</si>
  <si>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</si>
  <si>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</si>
  <si>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</si>
  <si>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</si>
  <si>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</si>
  <si>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</si>
  <si>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</si>
  <si>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</si>
  <si>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</si>
  <si>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</si>
  <si>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</si>
  <si>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</si>
  <si>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</si>
  <si>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</si>
  <si>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</si>
  <si>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</si>
  <si>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</si>
  <si>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</si>
  <si>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</si>
  <si>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</si>
  <si>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</si>
  <si>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</si>
  <si>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</si>
  <si>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</si>
  <si>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</si>
  <si>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</si>
  <si>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</si>
  <si>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</si>
  <si>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</si>
  <si>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</si>
  <si>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</si>
  <si>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</si>
  <si>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</si>
  <si>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</si>
  <si>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</si>
  <si>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</si>
  <si>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</si>
  <si>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</si>
  <si>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</si>
  <si>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</si>
  <si>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</si>
  <si>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</si>
  <si>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</si>
  <si>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</si>
  <si>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</si>
  <si>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</si>
  <si>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</si>
  <si>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</si>
  <si>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</si>
  <si>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</si>
  <si>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</si>
  <si>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</si>
  <si>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</si>
  <si>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</si>
  <si>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</si>
  <si>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</si>
  <si>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</si>
  <si>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</si>
  <si>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</si>
  <si>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</si>
  <si>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</si>
  <si>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</si>
  <si>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</si>
  <si>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</si>
  <si>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</si>
  <si>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</si>
  <si>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</si>
  <si>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</si>
  <si>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</si>
  <si>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</si>
  <si>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</si>
  <si>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</si>
  <si>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</si>
  <si>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</si>
  <si>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</si>
  <si>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</si>
  <si>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</si>
  <si>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</si>
  <si>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</si>
  <si>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</si>
  <si>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</si>
  <si>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</si>
  <si>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</si>
  <si>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</si>
  <si>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</si>
  <si>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</si>
  <si>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</si>
  <si>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</si>
  <si>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</si>
  <si>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</si>
  <si>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</si>
  <si>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</si>
  <si>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</si>
  <si>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</si>
  <si>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</si>
  <si>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</si>
  <si>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</si>
  <si>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</si>
  <si>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</si>
  <si>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</si>
  <si>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</si>
  <si>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</si>
  <si>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</si>
  <si>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</si>
  <si>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</si>
  <si>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</si>
  <si>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</si>
  <si>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</si>
  <si>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</si>
  <si>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</si>
  <si>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</si>
  <si>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</si>
  <si>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</si>
  <si>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</si>
  <si>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</si>
  <si>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</si>
  <si>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</si>
  <si>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</si>
  <si>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</si>
  <si>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</si>
  <si>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</si>
  <si>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</si>
  <si>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</si>
  <si>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</si>
  <si>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</si>
  <si>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</si>
  <si>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</si>
  <si>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</si>
  <si>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</si>
  <si>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</si>
  <si>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</si>
  <si>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</si>
  <si>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</si>
  <si>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</si>
  <si>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</si>
  <si>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</si>
  <si>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</si>
  <si>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</si>
  <si>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</si>
  <si>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</si>
  <si>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</si>
  <si>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</si>
  <si>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</si>
  <si>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</si>
  <si>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</si>
  <si>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</si>
  <si>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</si>
  <si>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</si>
  <si>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</si>
  <si>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</si>
  <si>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</si>
  <si>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</si>
  <si>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</si>
  <si>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</si>
  <si>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</si>
  <si>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</si>
  <si>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</si>
  <si>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</si>
  <si>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</si>
  <si>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</si>
  <si>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</si>
  <si>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</si>
  <si>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</si>
  <si>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</si>
  <si>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</si>
  <si>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</si>
  <si>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</si>
  <si>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</si>
  <si>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</si>
  <si>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</si>
  <si>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</si>
  <si>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</si>
  <si>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</si>
  <si>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</si>
  <si>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</si>
  <si>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</si>
  <si>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</si>
  <si>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</si>
  <si>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</si>
  <si>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</si>
  <si>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</si>
  <si>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</si>
  <si>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</si>
  <si>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</si>
  <si>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</si>
  <si>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</si>
  <si>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</si>
  <si>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</si>
  <si>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</si>
  <si>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</si>
  <si>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</si>
  <si>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</si>
  <si>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</si>
  <si>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</si>
  <si>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</si>
  <si>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</si>
  <si>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</si>
  <si>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</si>
  <si>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</si>
  <si>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</si>
  <si>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</si>
  <si>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</si>
  <si>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</si>
  <si>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</si>
  <si>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</si>
  <si>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</si>
  <si>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</si>
  <si>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</si>
  <si>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</si>
  <si>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</si>
  <si>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</si>
  <si>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</si>
  <si>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</si>
  <si>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</si>
  <si>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</si>
  <si>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</si>
  <si>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</si>
  <si>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</si>
  <si>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</si>
  <si>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</si>
  <si>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</si>
  <si>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</si>
  <si>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</si>
  <si>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</si>
  <si>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</si>
  <si>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</si>
  <si>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</si>
  <si>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</si>
  <si>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</si>
  <si>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</si>
  <si>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</si>
  <si>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</si>
  <si>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</si>
  <si>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</si>
  <si>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</si>
  <si>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</si>
  <si>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</si>
  <si>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</si>
  <si>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</si>
  <si>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</si>
  <si>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</si>
  <si>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</si>
  <si>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</si>
  <si>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</si>
  <si>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</si>
  <si>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</si>
  <si>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</si>
  <si>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</si>
  <si>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</si>
  <si>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</si>
  <si>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</si>
  <si>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</si>
  <si>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</si>
  <si>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</si>
  <si>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</si>
  <si>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</si>
  <si>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</si>
  <si>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</si>
  <si>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</si>
  <si>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</si>
  <si>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</si>
  <si>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</si>
  <si>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</si>
  <si>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</si>
  <si>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</si>
  <si>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</si>
  <si>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</si>
  <si>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</si>
  <si>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</si>
  <si>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</si>
  <si>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</si>
  <si>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</si>
  <si>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</si>
  <si>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</si>
  <si>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</si>
  <si>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</si>
  <si>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</si>
  <si>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</si>
  <si>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</si>
  <si>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</si>
  <si>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</si>
  <si>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</si>
  <si>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</si>
  <si>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</si>
  <si>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</si>
  <si>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</si>
  <si>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</si>
  <si>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</si>
  <si>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</si>
  <si>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</si>
  <si>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</si>
  <si>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</si>
  <si>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</si>
  <si>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</si>
  <si>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</si>
  <si>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</si>
  <si>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</si>
  <si>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</si>
  <si>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</si>
  <si>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</si>
  <si>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</si>
  <si>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</si>
  <si>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</si>
  <si>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</si>
  <si>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</si>
  <si>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</si>
  <si>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</si>
  <si>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</si>
  <si>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</si>
  <si>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</si>
  <si>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</si>
  <si>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</si>
  <si>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</si>
  <si>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</si>
  <si>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</si>
  <si>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</si>
  <si>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</si>
  <si>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</si>
  <si>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</si>
  <si>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</si>
  <si>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</si>
  <si>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</si>
  <si>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</si>
  <si>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</si>
  <si>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</si>
  <si>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</si>
  <si>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</si>
  <si>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</si>
  <si>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</si>
  <si>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</si>
  <si>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</si>
  <si>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</si>
  <si>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</si>
  <si>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</si>
  <si>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</si>
  <si>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</si>
  <si>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</si>
  <si>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</si>
  <si>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</si>
  <si>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</si>
  <si>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</si>
  <si>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</si>
  <si>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</si>
  <si>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</si>
  <si>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</si>
  <si>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</si>
  <si>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</si>
  <si>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</si>
  <si>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</si>
  <si>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</si>
  <si>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</si>
  <si>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</si>
  <si>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</si>
  <si>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</si>
  <si>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</si>
  <si>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</si>
  <si>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</si>
  <si>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</si>
  <si>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</si>
  <si>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</si>
  <si>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</si>
  <si>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</si>
  <si>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</si>
  <si>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</si>
  <si>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</si>
  <si>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</si>
  <si>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</si>
  <si>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</si>
  <si>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</si>
  <si>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</si>
  <si>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</si>
  <si>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</si>
  <si>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</si>
  <si>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</si>
  <si>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</si>
  <si>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</si>
  <si>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</si>
  <si>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</si>
  <si>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</si>
  <si>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</si>
  <si>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</si>
  <si>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</si>
  <si>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</si>
  <si>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</si>
  <si>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</si>
  <si>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</si>
  <si>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</si>
  <si>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</si>
  <si>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</si>
  <si>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</si>
  <si>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</si>
  <si>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</si>
  <si>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</si>
  <si>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</si>
  <si>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</si>
  <si>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</si>
  <si>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</si>
  <si>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</si>
  <si>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</si>
  <si>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</si>
  <si>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</si>
  <si>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</si>
  <si>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</si>
  <si>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</si>
  <si>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</si>
  <si>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</si>
  <si>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</si>
  <si>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</si>
  <si>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</si>
  <si>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</si>
  <si>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</si>
  <si>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</si>
  <si>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</si>
  <si>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</si>
  <si>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</si>
  <si>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</si>
  <si>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</si>
  <si>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</si>
  <si>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</si>
  <si>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</si>
  <si>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</si>
  <si>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</si>
  <si>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</si>
  <si>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</si>
  <si>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</si>
  <si>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</si>
  <si>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</si>
  <si>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</si>
  <si>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</si>
  <si>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</si>
  <si>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</si>
  <si>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</si>
  <si>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</si>
  <si>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</si>
  <si>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</si>
  <si>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</si>
  <si>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</si>
  <si>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</si>
  <si>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</si>
  <si>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</si>
  <si>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</si>
  <si>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</si>
  <si>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</si>
  <si>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</si>
  <si>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</si>
  <si>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</si>
  <si>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</si>
  <si>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</si>
  <si>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</si>
  <si>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</si>
  <si>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</si>
  <si>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</si>
  <si>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</si>
  <si>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</si>
  <si>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</si>
  <si>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</si>
  <si>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</si>
  <si>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</si>
  <si>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</si>
  <si>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</si>
  <si>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</si>
  <si>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</si>
  <si>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</si>
  <si>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</si>
  <si>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</si>
  <si>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</si>
  <si>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</si>
  <si>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</si>
  <si>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</si>
  <si>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</si>
  <si>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</si>
  <si>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</si>
  <si>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</si>
  <si>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</si>
  <si>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</si>
  <si>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</si>
  <si>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</si>
  <si>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</si>
  <si>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</si>
  <si>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</si>
  <si>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</si>
  <si>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</si>
  <si>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</si>
  <si>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</si>
  <si>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</si>
  <si>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</si>
  <si>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</si>
  <si>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</si>
  <si>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</si>
  <si>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</si>
  <si>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</si>
  <si>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</si>
  <si>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</si>
  <si>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</si>
  <si>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</si>
  <si>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</si>
  <si>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</si>
  <si>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</si>
  <si>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</si>
  <si>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</si>
  <si>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</si>
  <si>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</si>
  <si>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</si>
  <si>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</si>
  <si>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</si>
  <si>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</si>
  <si>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</si>
  <si>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</si>
  <si>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</si>
  <si>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</si>
  <si>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</si>
  <si>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</si>
  <si>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</si>
  <si>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</si>
  <si>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</si>
  <si>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</si>
  <si>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</si>
  <si>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</si>
  <si>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</si>
  <si>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</si>
  <si>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</si>
  <si>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</si>
  <si>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</si>
  <si>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</si>
  <si>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</si>
  <si>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</si>
  <si>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</si>
  <si>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</si>
  <si>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</si>
  <si>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</si>
  <si>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</si>
  <si>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</si>
  <si>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</si>
  <si>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</si>
  <si>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</si>
  <si>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</si>
  <si>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</si>
  <si>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</si>
  <si>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</si>
  <si>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</si>
  <si>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</si>
  <si>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</si>
  <si>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</si>
  <si>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</si>
  <si>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</si>
  <si>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</si>
  <si>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</si>
  <si>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</si>
  <si>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</si>
  <si>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</si>
  <si>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</si>
  <si>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</si>
  <si>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</si>
  <si>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</si>
  <si>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</si>
  <si>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</si>
  <si>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</si>
  <si>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</si>
  <si>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</si>
  <si>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</si>
  <si>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</si>
  <si>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</si>
  <si>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</si>
  <si>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</si>
  <si>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</si>
  <si>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</si>
  <si>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</si>
  <si>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</si>
  <si>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</si>
  <si>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</si>
  <si>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</si>
  <si>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</si>
  <si>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</si>
  <si>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</si>
  <si>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</si>
  <si>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</si>
  <si>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</si>
  <si>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</si>
  <si>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</si>
  <si>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</si>
  <si>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</si>
  <si>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</si>
  <si>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</si>
  <si>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</si>
  <si>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</si>
  <si>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</si>
  <si>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</si>
  <si>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</si>
  <si>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</si>
  <si>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</si>
  <si>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</si>
  <si>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</si>
  <si>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</si>
  <si>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</si>
  <si>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</si>
  <si>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</si>
  <si>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</si>
  <si>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</si>
  <si>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</si>
  <si>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</si>
  <si>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</si>
  <si>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</si>
  <si>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</si>
  <si>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</si>
  <si>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</si>
  <si>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</si>
  <si>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</si>
  <si>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</si>
  <si>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</si>
  <si>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</si>
  <si>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</si>
  <si>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</si>
  <si>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</si>
  <si>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</si>
  <si>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</si>
  <si>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</si>
  <si>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</si>
  <si>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</si>
  <si>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</si>
  <si>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</si>
  <si>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</si>
  <si>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</si>
  <si>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</si>
  <si>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</si>
  <si>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</si>
  <si>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</si>
  <si>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</si>
  <si>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</si>
  <si>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</si>
  <si>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</si>
  <si>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</si>
  <si>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</si>
  <si>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</si>
  <si>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</si>
  <si>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</si>
  <si>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</si>
  <si>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</si>
  <si>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</si>
  <si>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</si>
  <si>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</si>
  <si>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</si>
  <si>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</si>
  <si>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</si>
  <si>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</si>
  <si>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</si>
  <si>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</si>
  <si>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</si>
  <si>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</si>
  <si>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</si>
  <si>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</si>
  <si>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</si>
  <si>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</si>
  <si>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</si>
  <si>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</si>
  <si>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</si>
  <si>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</si>
  <si>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</si>
  <si>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</si>
  <si>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</si>
  <si>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</si>
  <si>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</si>
  <si>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</si>
  <si>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</si>
  <si>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</si>
  <si>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</si>
  <si>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</si>
  <si>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</si>
  <si>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</si>
  <si>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</si>
  <si>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</si>
  <si>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</si>
  <si>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</si>
  <si>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</si>
  <si>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</si>
  <si>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</si>
  <si>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</si>
  <si>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</si>
  <si>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</si>
  <si>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</si>
  <si>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</si>
  <si>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</si>
  <si>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</si>
  <si>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</si>
  <si>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</si>
  <si>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</si>
  <si>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</si>
  <si>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</si>
  <si>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</si>
  <si>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</si>
  <si>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</si>
  <si>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</si>
  <si>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</si>
  <si>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</si>
  <si>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</si>
  <si>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</si>
  <si>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</si>
  <si>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</si>
  <si>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</si>
  <si>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</si>
  <si>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</si>
  <si>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</si>
  <si>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</si>
  <si>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</si>
  <si>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</si>
  <si>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</si>
  <si>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</si>
  <si>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</si>
  <si>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</si>
  <si>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</si>
  <si>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</si>
  <si>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</si>
  <si>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</si>
  <si>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</si>
  <si>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</si>
  <si>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</si>
  <si>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</si>
  <si>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</si>
  <si>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</si>
  <si>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</si>
  <si>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</si>
  <si>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</si>
  <si>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</si>
  <si>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</si>
  <si>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</si>
  <si>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</si>
  <si>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</si>
  <si>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</si>
  <si>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</si>
  <si>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</si>
  <si>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</si>
  <si>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</si>
  <si>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</si>
  <si>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</si>
  <si>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</si>
  <si>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</si>
  <si>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</si>
  <si>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</si>
  <si>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</si>
  <si>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</si>
  <si>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</si>
  <si>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</si>
  <si>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</si>
  <si>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</si>
  <si>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</si>
  <si>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</si>
  <si>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</si>
  <si>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</si>
  <si>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</si>
  <si>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</si>
  <si>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</si>
  <si>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</si>
  <si>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</si>
  <si>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</si>
  <si>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</si>
  <si>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</si>
  <si>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</si>
  <si>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</si>
  <si>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</si>
  <si>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</si>
  <si>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</si>
  <si>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</si>
  <si>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</si>
  <si>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</si>
  <si>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</si>
  <si>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</si>
  <si>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</si>
  <si>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</si>
  <si>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</si>
  <si>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</si>
  <si>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</si>
  <si>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</si>
  <si>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</si>
  <si>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</si>
  <si>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</si>
  <si>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</si>
  <si>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</si>
  <si>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</si>
  <si>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</si>
  <si>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</si>
  <si>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</si>
  <si>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</si>
  <si>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</si>
  <si>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</si>
  <si>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</si>
  <si>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</si>
  <si>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</si>
  <si>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</si>
  <si>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</si>
  <si>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</si>
  <si>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</si>
  <si>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</si>
  <si>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</si>
  <si>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</si>
  <si>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</si>
  <si>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</si>
  <si>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</si>
  <si>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</si>
  <si>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</si>
  <si>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</si>
  <si>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</si>
  <si>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</si>
  <si>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</si>
  <si>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</si>
  <si>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</si>
  <si>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</si>
  <si>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</si>
  <si>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</si>
  <si>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</si>
  <si>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</si>
  <si>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</si>
  <si>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</si>
  <si>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</si>
  <si>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</si>
  <si>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</si>
  <si>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</si>
  <si>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</si>
  <si>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</si>
  <si>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</si>
  <si>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</si>
  <si>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</si>
  <si>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</si>
  <si>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</si>
  <si>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</si>
  <si>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</si>
  <si>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</si>
  <si>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</si>
  <si>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</si>
  <si>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</si>
  <si>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</si>
  <si>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</si>
  <si>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</si>
  <si>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</si>
  <si>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</si>
  <si>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</si>
  <si>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</si>
  <si>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</si>
  <si>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</si>
  <si>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</si>
  <si>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</si>
  <si>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</si>
  <si>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</si>
  <si>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</si>
  <si>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</si>
  <si>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</si>
  <si>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</si>
  <si>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</si>
  <si>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</si>
  <si>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</si>
  <si>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</si>
  <si>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</si>
  <si>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</si>
  <si>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</si>
  <si>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</si>
  <si>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</si>
  <si>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</si>
  <si>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</si>
  <si>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</si>
  <si>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</si>
  <si>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</si>
  <si>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</si>
  <si>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</si>
  <si>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</si>
  <si>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</si>
  <si>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</si>
  <si>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</si>
  <si>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</si>
  <si>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</si>
  <si>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</si>
  <si>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</si>
  <si>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</si>
  <si>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</si>
  <si>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</si>
  <si>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</si>
  <si>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</si>
  <si>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</si>
  <si>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</si>
  <si>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</si>
  <si>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</si>
  <si>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</si>
  <si>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</si>
  <si>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</si>
  <si>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</si>
  <si>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</si>
  <si>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</si>
  <si>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</si>
  <si>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</si>
  <si>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</si>
  <si>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ANGGYXNX0JLX3X63JN86</t>
  </si>
  <si>
    <t>AC TURN OS FK</t>
  </si>
  <si>
    <t>SE0011615624</t>
  </si>
  <si>
    <t>CSLB/FRN DEBT 20231004</t>
  </si>
  <si>
    <t>DEMVRB</t>
  </si>
  <si>
    <t>Not Applicable</t>
  </si>
  <si>
    <t>JM SS Equity</t>
  </si>
  <si>
    <t>GETIB SS Equity</t>
  </si>
  <si>
    <t>SWEDA SS Equity</t>
  </si>
  <si>
    <t>BILL SS Equity</t>
  </si>
  <si>
    <t>AC_TURN_OS_FK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</si>
</sst>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7" sqref="D7"/>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301" t="s">
        <v>2507</v>
      </c>
      <c r="B2" s="64" t="s">
        <v>272</v>
      </c>
      <c r="C2" s="64" t="s">
        <v>445</v>
      </c>
      <c r="D2" s="64" t="s">
        <v>1230</v>
      </c>
      <c r="E2" s="65">
        <v>10000</v>
      </c>
      <c r="F2" s="65" t="s">
        <v>34</v>
      </c>
      <c r="G2" s="64" t="s">
        <v>267</v>
      </c>
      <c r="H2" s="3">
        <v>43371</v>
      </c>
      <c r="I2" s="64" t="s">
        <v>2728</v>
      </c>
      <c r="J2" s="219" t="str">
        <f>IF(C2="-","",VLOOKUP(C2,BondIssuerTable,2,0))</f>
        <v>CSLB</v>
      </c>
      <c r="K2" s="219" t="str">
        <f>IF(D2="-","",VLOOKUP(D2,BondIssuingAgentsTable,2,0))</f>
        <v>MGF</v>
      </c>
      <c r="L2" s="95" t="str">
        <f>IF(D2="-","",VLOOKUP(D2,BondIssuingAgentsTable,3,0))</f>
        <v>ST</v>
      </c>
      <c r="M2" s="190" t="s">
        <v>2456</v>
      </c>
      <c r="N2" s="190" t="s">
        <v>727</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2729</v>
      </c>
      <c r="B7" s="64" t="s">
        <v>2729</v>
      </c>
      <c r="C7" s="64">
        <v>226</v>
      </c>
      <c r="D7" s="64" t="s">
        <v>2730</v>
      </c>
      <c r="E7" s="64" t="s">
        <v>2731</v>
      </c>
      <c r="F7" s="64" t="s">
        <v>2732</v>
      </c>
      <c r="G7" s="69">
        <v>100</v>
      </c>
      <c r="H7" s="69" t="s">
        <v>1380</v>
      </c>
      <c r="I7" s="65">
        <v>4640000</v>
      </c>
      <c r="J7" s="3">
        <v>43369</v>
      </c>
      <c r="K7" s="70">
        <v>45203</v>
      </c>
      <c r="L7" s="70">
        <v>45189</v>
      </c>
      <c r="M7" s="244">
        <v>1299</v>
      </c>
      <c r="N7" s="244" t="s">
        <v>2733</v>
      </c>
      <c r="O7" s="245" t="str">
        <f t="shared" ref="O7:O38" si="0">IF(M7="-","",VLOOKUP(M7,EUSIPA_Table,2,0))</f>
        <v>Miscellaneous Yield Enhancement</v>
      </c>
      <c r="P7" s="72" t="s">
        <v>2738</v>
      </c>
      <c r="Q7" s="104" t="s">
        <v>2734</v>
      </c>
      <c r="R7" s="71">
        <v>25</v>
      </c>
      <c r="S7" s="104" t="s">
        <v>2735</v>
      </c>
      <c r="T7" s="71">
        <v>25</v>
      </c>
      <c r="U7" s="104" t="s">
        <v>2736</v>
      </c>
      <c r="V7" s="71">
        <v>25</v>
      </c>
      <c r="W7" s="104" t="s">
        <v>2737</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8" t="s">
        <v>957</v>
      </c>
      <c r="T5" s="309"/>
      <c r="U5" s="309"/>
      <c r="V5" s="309"/>
      <c r="W5" s="309"/>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08" t="s">
        <v>957</v>
      </c>
      <c r="W5" s="309"/>
      <c r="X5" s="309"/>
      <c r="Y5" s="309"/>
      <c r="Z5" s="309"/>
      <c r="AA5" s="308" t="s">
        <v>1009</v>
      </c>
      <c r="AB5" s="309"/>
      <c r="AC5" s="309"/>
      <c r="AD5" s="309"/>
      <c r="AE5" s="309"/>
      <c r="AF5" s="308" t="s">
        <v>1010</v>
      </c>
      <c r="AG5" s="309"/>
      <c r="AH5" s="309"/>
      <c r="AI5" s="309"/>
      <c r="AJ5" s="309"/>
      <c r="AK5" s="308" t="s">
        <v>1011</v>
      </c>
      <c r="AL5" s="309"/>
      <c r="AM5" s="309"/>
      <c r="AN5" s="309"/>
      <c r="AO5" s="309"/>
      <c r="AP5" s="308" t="s">
        <v>1012</v>
      </c>
      <c r="AQ5" s="309"/>
      <c r="AR5" s="309"/>
      <c r="AS5" s="309"/>
      <c r="AT5" s="309"/>
      <c r="AU5" s="308" t="s">
        <v>1013</v>
      </c>
      <c r="AV5" s="309"/>
      <c r="AW5" s="309"/>
      <c r="AX5" s="309"/>
      <c r="AY5" s="309"/>
      <c r="AZ5" s="308" t="s">
        <v>1014</v>
      </c>
      <c r="BA5" s="309"/>
      <c r="BB5" s="309"/>
      <c r="BC5" s="309"/>
      <c r="BD5" s="309"/>
      <c r="BE5" s="308" t="s">
        <v>1015</v>
      </c>
      <c r="BF5" s="309"/>
      <c r="BG5" s="309"/>
      <c r="BH5" s="309"/>
      <c r="BI5" s="309"/>
      <c r="BJ5" s="308" t="s">
        <v>1016</v>
      </c>
      <c r="BK5" s="309"/>
      <c r="BL5" s="309"/>
      <c r="BM5" s="309"/>
      <c r="BN5" s="309"/>
      <c r="BO5" s="308" t="s">
        <v>1017</v>
      </c>
      <c r="BP5" s="309"/>
      <c r="BQ5" s="309"/>
      <c r="BR5" s="309"/>
      <c r="BS5" s="309"/>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s="284" customFormat="1">
      <c r="B109" s="284" t="s">
        <v>2727</v>
      </c>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c r="B146" s="289" t="s">
        <v>716</v>
      </c>
      <c r="D146" s="262"/>
    </row>
    <row r="147" spans="1:4" s="284" customFormat="1">
      <c r="B147" s="259"/>
      <c r="D147" s="262"/>
    </row>
    <row r="148" spans="1:4">
      <c r="A148" s="259" t="s">
        <v>1911</v>
      </c>
      <c r="B148" s="250" t="s">
        <v>1823</v>
      </c>
      <c r="D148" s="262"/>
    </row>
    <row r="149" spans="1:4">
      <c r="B149" s="250" t="s">
        <v>1910</v>
      </c>
      <c r="D149" s="262"/>
    </row>
    <row r="150" spans="1:4">
      <c r="B150" s="249" t="s">
        <v>2073</v>
      </c>
      <c r="D150" s="262"/>
    </row>
    <row r="151" spans="1:4">
      <c r="D151" s="262"/>
    </row>
    <row r="152" spans="1:4">
      <c r="B152" s="284"/>
      <c r="D152" s="262"/>
    </row>
    <row r="153" spans="1:4">
      <c r="A153" s="259" t="s">
        <v>2075</v>
      </c>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c r="D183" s="262"/>
    </row>
    <row r="184" spans="2:4">
      <c r="B184" s="259" t="s">
        <v>2471</v>
      </c>
    </row>
    <row r="185" spans="2:4">
      <c r="B185" t="s">
        <v>2726</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2018-09-27T09:03:43Z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