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8145" windowHeight="3705"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<sst xmlns="http://schemas.openxmlformats.org/spreadsheetml/2006/main" count="4250" uniqueCount="2741">
  <si>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</si>
  <si>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</si>
  <si>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</si>
  <si>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</si>
  <si>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</si>
  <si>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</si>
  <si>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</si>
  <si>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</si>
  <si>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</si>
  <si>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</si>
  <si>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</si>
  <si>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</si>
  <si>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</si>
  <si>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</si>
  <si>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</si>
  <si>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</si>
  <si>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</si>
  <si>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</si>
  <si>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</si>
  <si>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</si>
  <si>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</si>
  <si>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</si>
  <si>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</si>
  <si>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</si>
  <si>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</si>
  <si>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</si>
  <si>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</si>
  <si>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</si>
  <si>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</si>
  <si>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</si>
  <si>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</si>
  <si>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</si>
  <si>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</si>
  <si>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</si>
  <si>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</si>
  <si>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</si>
  <si>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</si>
  <si>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</si>
  <si>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</si>
  <si>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</si>
  <si>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</si>
  <si>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</si>
  <si>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</si>
  <si>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</si>
  <si>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</si>
  <si>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</si>
  <si>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</si>
  <si>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</si>
  <si>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</si>
  <si>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</si>
  <si>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</si>
  <si>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</si>
  <si>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</si>
  <si>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</si>
  <si>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</si>
  <si>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</si>
  <si>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</si>
  <si>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</si>
  <si>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</si>
  <si>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</si>
  <si>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</si>
  <si>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</si>
  <si>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</si>
  <si>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</si>
  <si>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</si>
  <si>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</si>
  <si>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</si>
  <si>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</si>
  <si>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</si>
  <si>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</si>
  <si>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</si>
  <si>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</si>
  <si>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</si>
  <si>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</si>
  <si>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</si>
  <si>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</si>
  <si>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</si>
  <si>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</si>
  <si>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</si>
  <si>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</si>
  <si>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</si>
  <si>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</si>
  <si>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</si>
  <si>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</si>
  <si>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</si>
  <si>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</si>
  <si>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</si>
  <si>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</si>
  <si>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</si>
  <si>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</si>
  <si>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</si>
  <si>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</si>
  <si>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</si>
  <si>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</si>
  <si>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</si>
  <si>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</si>
  <si>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</si>
  <si>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</si>
  <si>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</si>
  <si>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</si>
  <si>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</si>
  <si>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</si>
  <si>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</si>
  <si>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</si>
  <si>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</si>
  <si>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</si>
  <si>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</si>
  <si>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</si>
  <si>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</si>
  <si>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</si>
  <si>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</si>
  <si>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</si>
  <si>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</si>
  <si>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</si>
  <si>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</si>
  <si>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</si>
  <si>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</si>
  <si>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</si>
  <si>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</si>
  <si>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</si>
  <si>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</si>
  <si>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</si>
  <si>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</si>
  <si>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</si>
  <si>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</si>
  <si>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</si>
  <si>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</si>
  <si>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</si>
  <si>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</si>
  <si>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</si>
  <si>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</si>
  <si>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</si>
  <si>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</si>
  <si>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</si>
  <si>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</si>
  <si>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</si>
  <si>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</si>
  <si>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</si>
  <si>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</si>
  <si>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</si>
  <si>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</si>
  <si>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</si>
  <si>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</si>
  <si>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</si>
  <si>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</si>
  <si>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</si>
  <si>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</si>
  <si>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</si>
  <si>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</si>
  <si>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</si>
  <si>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</si>
  <si>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</si>
  <si>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</si>
  <si>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</si>
  <si>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</si>
  <si>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</si>
  <si>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</si>
  <si>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</si>
  <si>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</si>
  <si>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</si>
  <si>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</si>
  <si>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</si>
  <si>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</si>
  <si>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</si>
  <si>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</si>
  <si>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</si>
  <si>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</si>
  <si>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</si>
  <si>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</si>
  <si>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</si>
  <si>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</si>
  <si>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</si>
  <si>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</si>
  <si>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</si>
  <si>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</si>
  <si>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</si>
  <si>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</si>
  <si>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</si>
  <si>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</si>
  <si>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</si>
  <si>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</si>
  <si>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</si>
  <si>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</si>
  <si>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</si>
  <si>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</si>
  <si>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</si>
  <si>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</si>
  <si>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</si>
  <si>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</si>
  <si>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</si>
  <si>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</si>
  <si>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</si>
  <si>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</si>
  <si>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</si>
  <si>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</si>
  <si>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</si>
  <si>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</si>
  <si>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</si>
  <si>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</si>
  <si>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</si>
  <si>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</si>
  <si>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</si>
  <si>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</si>
  <si>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</si>
  <si>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</si>
  <si>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</si>
  <si>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</si>
  <si>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</si>
  <si>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</si>
  <si>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</si>
  <si>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</si>
  <si>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</si>
  <si>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</si>
  <si>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</si>
  <si>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</si>
  <si>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</si>
  <si>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</si>
  <si>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</si>
  <si>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</si>
  <si>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</si>
  <si>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</si>
  <si>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</si>
  <si>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</si>
  <si>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</si>
  <si>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</si>
  <si>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</si>
  <si>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</si>
  <si>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</si>
  <si>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</si>
  <si>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</si>
  <si>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</si>
  <si>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</si>
  <si>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</si>
  <si>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</si>
  <si>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</si>
  <si>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</si>
  <si>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</si>
  <si>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</si>
  <si>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</si>
  <si>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</si>
  <si>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</si>
  <si>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</si>
  <si>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</si>
  <si>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</si>
  <si>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</si>
  <si>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</si>
  <si>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</si>
  <si>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</si>
  <si>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</si>
  <si>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</si>
  <si>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</si>
  <si>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</si>
  <si>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</si>
  <si>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</si>
  <si>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</si>
  <si>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</si>
  <si>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</si>
  <si>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</si>
  <si>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</si>
  <si>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</si>
  <si>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</si>
  <si>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</si>
  <si>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</si>
  <si>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</si>
  <si>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</si>
  <si>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</si>
  <si>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</si>
  <si>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</si>
  <si>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</si>
  <si>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</si>
  <si>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</si>
  <si>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</si>
  <si>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</si>
  <si>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</si>
  <si>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</si>
  <si>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</si>
  <si>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</si>
  <si>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</si>
  <si>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</si>
  <si>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</si>
  <si>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</si>
  <si>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</si>
  <si>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</si>
  <si>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</si>
  <si>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</si>
  <si>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</si>
  <si>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</si>
  <si>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</si>
  <si>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</si>
  <si>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</si>
  <si>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</si>
  <si>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</si>
  <si>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</si>
  <si>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</si>
  <si>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</si>
  <si>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</si>
  <si>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</si>
  <si>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</si>
  <si>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</si>
  <si>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</si>
  <si>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</si>
  <si>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</si>
  <si>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</si>
  <si>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</si>
  <si>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</si>
  <si>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</si>
  <si>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</si>
  <si>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</si>
  <si>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</si>
  <si>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</si>
  <si>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</si>
  <si>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</si>
  <si>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</si>
  <si>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</si>
  <si>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</si>
  <si>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</si>
  <si>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</si>
  <si>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</si>
  <si>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</si>
  <si>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</si>
  <si>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</si>
  <si>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</si>
  <si>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</si>
  <si>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</si>
  <si>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</si>
  <si>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</si>
  <si>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</si>
  <si>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</si>
  <si>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</si>
  <si>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</si>
  <si>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</si>
  <si>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</si>
  <si>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</si>
  <si>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</si>
  <si>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</si>
  <si>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</si>
  <si>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</si>
  <si>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</si>
  <si>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</si>
  <si>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</si>
  <si>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</si>
  <si>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</si>
  <si>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</si>
  <si>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</si>
  <si>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</si>
  <si>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</si>
  <si>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</si>
  <si>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</si>
  <si>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</si>
  <si>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</si>
  <si>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</si>
  <si>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</si>
  <si>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</si>
  <si>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</si>
  <si>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</si>
  <si>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</si>
  <si>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</si>
  <si>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</si>
  <si>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</si>
  <si>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</si>
  <si>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</si>
  <si>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</si>
  <si>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</si>
  <si>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</si>
  <si>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</si>
  <si>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</si>
  <si>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</si>
  <si>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</si>
  <si>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</si>
  <si>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</si>
  <si>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</si>
  <si>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</si>
  <si>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</si>
  <si>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</si>
  <si>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</si>
  <si>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</si>
  <si>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</si>
  <si>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</si>
  <si>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</si>
  <si>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</si>
  <si>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</si>
  <si>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</si>
  <si>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</si>
  <si>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</si>
  <si>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</si>
  <si>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</si>
  <si>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</si>
  <si>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</si>
  <si>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</si>
  <si>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</si>
  <si>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</si>
  <si>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</si>
  <si>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</si>
  <si>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</si>
  <si>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</si>
  <si>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</si>
  <si>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</si>
  <si>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</si>
  <si>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</si>
  <si>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</si>
  <si>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</si>
  <si>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</si>
  <si>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</si>
  <si>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</si>
  <si>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</si>
  <si>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</si>
  <si>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</si>
  <si>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</si>
  <si>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</si>
  <si>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</si>
  <si>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</si>
  <si>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</si>
  <si>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</si>
  <si>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</si>
  <si>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</si>
  <si>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</si>
  <si>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</si>
  <si>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</si>
  <si>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</si>
  <si>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</si>
  <si>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</si>
  <si>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</si>
  <si>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</si>
  <si>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</si>
  <si>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</si>
  <si>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</si>
  <si>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</si>
  <si>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</si>
  <si>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</si>
  <si>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</si>
  <si>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</si>
  <si>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</si>
  <si>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</si>
  <si>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</si>
  <si>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</si>
  <si>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</si>
  <si>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</si>
  <si>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</si>
  <si>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</si>
  <si>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</si>
  <si>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</si>
  <si>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</si>
  <si>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</si>
  <si>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</si>
  <si>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</si>
  <si>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</si>
  <si>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</si>
  <si>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</si>
  <si>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</si>
  <si>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</si>
  <si>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</si>
  <si>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</si>
  <si>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</si>
  <si>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</si>
  <si>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</si>
  <si>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</si>
  <si>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</si>
  <si>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</si>
  <si>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</si>
  <si>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</si>
  <si>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</si>
  <si>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</si>
  <si>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</si>
  <si>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</si>
  <si>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</si>
  <si>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</si>
  <si>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</si>
  <si>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</si>
  <si>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</si>
  <si>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</si>
  <si>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</si>
  <si>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</si>
  <si>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</si>
  <si>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</si>
  <si>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</si>
  <si>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</si>
  <si>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</si>
  <si>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</si>
  <si>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</si>
  <si>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</si>
  <si>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</si>
  <si>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</si>
  <si>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</si>
  <si>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</si>
  <si>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</si>
  <si>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</si>
  <si>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</si>
  <si>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</si>
  <si>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</si>
  <si>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</si>
  <si>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</si>
  <si>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</si>
  <si>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</si>
  <si>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</si>
  <si>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</si>
  <si>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</si>
  <si>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</si>
  <si>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</si>
  <si>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</si>
  <si>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</si>
  <si>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</si>
  <si>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</si>
  <si>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</si>
  <si>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</si>
  <si>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</si>
  <si>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</si>
  <si>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</si>
  <si>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</si>
  <si>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</si>
  <si>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</si>
  <si>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</si>
  <si>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</si>
  <si>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</si>
  <si>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</si>
  <si>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</si>
  <si>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</si>
  <si>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</si>
  <si>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</si>
  <si>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</si>
  <si>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</si>
  <si>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</si>
  <si>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</si>
  <si>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</si>
  <si>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</si>
  <si>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</si>
  <si>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</si>
  <si>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</si>
  <si>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</si>
  <si>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</si>
  <si>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</si>
  <si>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</si>
  <si>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</si>
  <si>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</si>
  <si>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</si>
  <si>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</si>
  <si>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</si>
  <si>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</si>
  <si>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</si>
  <si>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</si>
  <si>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</si>
  <si>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</si>
  <si>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</si>
  <si>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</si>
  <si>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</si>
  <si>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</si>
  <si>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</si>
  <si>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</si>
  <si>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</si>
  <si>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</si>
  <si>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</si>
  <si>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</si>
  <si>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</si>
  <si>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</si>
  <si>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</si>
  <si>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</si>
  <si>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</si>
  <si>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</si>
  <si>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</si>
  <si>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</si>
  <si>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</si>
  <si>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</si>
  <si>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</si>
  <si>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</si>
  <si>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</si>
  <si>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</si>
  <si>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</si>
  <si>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</si>
  <si>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</si>
  <si>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</si>
  <si>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</si>
  <si>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</si>
  <si>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</si>
  <si>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</si>
  <si>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</si>
  <si>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</si>
  <si>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</si>
  <si>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</si>
  <si>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</si>
  <si>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</si>
  <si>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</si>
  <si>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</si>
  <si>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</si>
  <si>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</si>
  <si>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</si>
  <si>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</si>
  <si>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</si>
  <si>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</si>
  <si>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</si>
  <si>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</si>
  <si>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</si>
  <si>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</si>
  <si>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</si>
  <si>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</si>
  <si>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</si>
  <si>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</si>
  <si>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</si>
  <si>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</si>
  <si>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</si>
  <si>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</si>
  <si>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</si>
  <si>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</si>
  <si>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</si>
  <si>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</si>
  <si>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</si>
  <si>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</si>
  <si>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</si>
  <si>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</si>
  <si>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</si>
  <si>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</si>
  <si>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</si>
  <si>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</si>
  <si>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</si>
  <si>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</si>
  <si>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</si>
  <si>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</si>
  <si>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</si>
  <si>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</si>
  <si>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</si>
  <si>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</si>
  <si>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</si>
  <si>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</si>
  <si>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</si>
  <si>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</si>
  <si>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</si>
  <si>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</si>
  <si>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</si>
  <si>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</si>
  <si>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</si>
  <si>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</si>
  <si>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</si>
  <si>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</si>
  <si>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</si>
  <si>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</si>
  <si>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</si>
  <si>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</si>
  <si>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</si>
  <si>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</si>
  <si>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</si>
  <si>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</si>
  <si>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</si>
  <si>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</si>
  <si>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</si>
  <si>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</si>
  <si>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</si>
  <si>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</si>
  <si>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</si>
  <si>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</si>
  <si>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</si>
  <si>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</si>
  <si>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</si>
  <si>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</si>
  <si>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</si>
  <si>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</si>
  <si>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</si>
  <si>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</si>
  <si>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</si>
  <si>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</si>
  <si>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</si>
  <si>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</si>
  <si>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</si>
  <si>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</si>
  <si>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</si>
  <si>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</si>
  <si>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</si>
  <si>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</si>
  <si>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</si>
  <si>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</si>
  <si>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</si>
  <si>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</si>
  <si>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</si>
  <si>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</si>
  <si>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</si>
  <si>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</si>
  <si>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</si>
  <si>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</si>
  <si>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</si>
  <si>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</si>
  <si>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</si>
  <si>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</si>
  <si>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</si>
  <si>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</si>
  <si>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</si>
  <si>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</si>
  <si>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</si>
  <si>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</si>
  <si>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</si>
  <si>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</si>
  <si>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</si>
  <si>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</si>
  <si>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</si>
  <si>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</si>
  <si>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</si>
  <si>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</si>
  <si>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</si>
  <si>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</si>
  <si>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</si>
  <si>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</si>
  <si>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</si>
  <si>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</si>
  <si>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</si>
  <si>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</si>
  <si>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</si>
  <si>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</si>
  <si>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</si>
  <si>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</si>
  <si>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</si>
  <si>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</si>
  <si>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</si>
  <si>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</si>
  <si>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</si>
  <si>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</si>
  <si>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</si>
  <si>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</si>
  <si>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</si>
  <si>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</si>
  <si>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</si>
  <si>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</si>
  <si>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</si>
  <si>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</si>
  <si>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</si>
  <si>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</si>
  <si>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</si>
  <si>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</si>
  <si>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</si>
  <si>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</si>
  <si>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</si>
  <si>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</si>
  <si>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</si>
  <si>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</si>
  <si>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</si>
  <si>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</si>
  <si>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</si>
  <si>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</si>
  <si>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</si>
  <si>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</si>
  <si>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</si>
  <si>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</si>
  <si>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</si>
  <si>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</si>
  <si>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</si>
  <si>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</si>
  <si>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</si>
  <si>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</si>
  <si>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</si>
  <si>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</si>
  <si>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</si>
  <si>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</si>
  <si>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</si>
  <si>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</si>
  <si>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</si>
  <si>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</si>
  <si>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</si>
  <si>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</si>
  <si>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</si>
  <si>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</si>
  <si>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</si>
  <si>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</si>
  <si>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</si>
  <si>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</si>
  <si>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</si>
  <si>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</si>
  <si>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</si>
  <si>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</si>
  <si>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</si>
  <si>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</si>
  <si>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</si>
  <si>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</si>
  <si>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</si>
  <si>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</si>
  <si>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</si>
  <si>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</si>
  <si>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</si>
  <si>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</si>
  <si>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</si>
  <si>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</si>
  <si>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</si>
  <si>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</si>
  <si>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</si>
  <si>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</si>
  <si>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</si>
  <si>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</si>
  <si>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</si>
  <si>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</si>
  <si>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</si>
  <si>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</si>
  <si>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</si>
  <si>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</si>
  <si>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</si>
  <si>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</si>
  <si>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</si>
  <si>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</si>
  <si>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</si>
  <si>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</si>
  <si>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</si>
  <si>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</si>
  <si>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</si>
  <si>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</si>
  <si>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</si>
  <si>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</si>
  <si>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</si>
  <si>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</si>
  <si>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</si>
  <si>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</si>
  <si>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</si>
  <si>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</si>
  <si>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</si>
  <si>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</si>
  <si>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</si>
  <si>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</si>
  <si>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</si>
  <si>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</si>
  <si>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</si>
  <si>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</si>
  <si>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</si>
  <si>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</si>
  <si>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</si>
  <si>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</si>
  <si>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</si>
  <si>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</si>
  <si>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</si>
  <si>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</si>
  <si>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</si>
  <si>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</si>
  <si>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</si>
  <si>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</si>
  <si>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</si>
  <si>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</si>
  <si>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</si>
  <si>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</si>
  <si>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</si>
  <si>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</si>
  <si>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</si>
  <si>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</si>
  <si>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</si>
  <si>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</si>
  <si>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</si>
  <si>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</si>
  <si>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</si>
  <si>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</si>
  <si>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</si>
  <si>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</si>
  <si>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</si>
  <si>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</si>
  <si>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</si>
  <si>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</si>
  <si>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</si>
  <si>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</si>
  <si>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</si>
  <si>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</si>
  <si>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</si>
  <si>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</si>
  <si>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</si>
  <si>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</si>
  <si>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</si>
  <si>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</si>
  <si>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</si>
  <si>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</si>
  <si>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</si>
  <si>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</si>
  <si>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</si>
  <si>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</si>
  <si>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</si>
  <si>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</si>
  <si>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</si>
  <si>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</si>
  <si>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</si>
  <si>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</si>
  <si>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</si>
  <si>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</si>
  <si>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</si>
  <si>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</si>
  <si>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</si>
  <si>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</si>
  <si>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</si>
  <si>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</si>
  <si>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</si>
  <si>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</si>
  <si>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</si>
  <si>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</si>
  <si>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</si>
  <si>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</si>
  <si>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</si>
  <si>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</si>
  <si>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</si>
  <si>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</si>
  <si>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</si>
  <si>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</si>
  <si>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</si>
  <si>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</si>
  <si>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</si>
  <si>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</si>
  <si>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</si>
  <si>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</si>
  <si>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</si>
  <si>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</si>
  <si>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</si>
  <si>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</si>
  <si>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</si>
  <si>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</si>
  <si>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</si>
  <si>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</si>
  <si>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</si>
  <si>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</si>
  <si>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</si>
  <si>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</si>
  <si>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</si>
  <si>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</si>
  <si>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</si>
  <si>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</si>
  <si>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</si>
  <si>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</si>
  <si>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</si>
  <si>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</si>
  <si>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</si>
  <si>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</si>
  <si>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</si>
  <si>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</si>
  <si>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</si>
  <si>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</si>
  <si>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</si>
  <si>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</si>
  <si>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</si>
  <si>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</si>
  <si>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</si>
  <si>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</si>
  <si>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</si>
  <si>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</si>
  <si>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</si>
  <si>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</si>
  <si>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</si>
  <si>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</si>
  <si>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</si>
  <si>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</si>
  <si>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</si>
  <si>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</si>
  <si>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</si>
  <si>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</si>
  <si>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</si>
  <si>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</si>
  <si>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</si>
  <si>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</si>
  <si>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</si>
  <si>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</si>
  <si>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</si>
  <si>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</si>
  <si>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</si>
  <si>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</si>
  <si>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</si>
  <si>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</si>
  <si>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</si>
  <si>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</si>
  <si>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</si>
  <si>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</si>
  <si>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</si>
  <si>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</si>
  <si>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</si>
  <si>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</si>
  <si>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</si>
  <si>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</si>
  <si>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</si>
  <si>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</si>
  <si>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</si>
  <si>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</si>
  <si>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</si>
  <si>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</si>
  <si>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</si>
  <si>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</si>
  <si>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</si>
  <si>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</si>
  <si>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</si>
  <si>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</si>
  <si>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</si>
  <si>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</si>
  <si>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</si>
  <si>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</si>
  <si>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</si>
  <si>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</si>
  <si>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</si>
  <si>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</si>
  <si>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</si>
  <si>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</si>
  <si>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</si>
  <si>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</si>
  <si>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</si>
  <si>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</si>
  <si>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</si>
  <si>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</si>
  <si>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</si>
  <si>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</si>
  <si>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</si>
  <si>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</si>
  <si>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</si>
  <si>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</si>
  <si>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</si>
  <si>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</si>
  <si>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</si>
  <si>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</si>
  <si>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</si>
  <si>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</si>
  <si>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</si>
  <si>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</si>
  <si>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</si>
  <si>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</si>
  <si>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</si>
  <si>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</si>
  <si>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</si>
  <si>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</si>
  <si>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</si>
  <si>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</si>
  <si>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</si>
  <si>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</si>
  <si>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</si>
  <si>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</si>
  <si>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</si>
  <si>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</si>
  <si>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</si>
  <si>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</si>
  <si>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</si>
  <si>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</si>
  <si>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</si>
  <si>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</si>
  <si>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</si>
  <si>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</si>
  <si>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</si>
  <si>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</si>
  <si>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</si>
  <si>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</si>
  <si>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</si>
  <si>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</si>
  <si>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</si>
  <si>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</si>
  <si>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</si>
  <si>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</si>
  <si>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</si>
  <si>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</si>
  <si>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</si>
  <si>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</si>
  <si>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</si>
  <si>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</si>
  <si>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</si>
  <si>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</si>
  <si>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</si>
  <si>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</si>
  <si>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</si>
  <si>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</si>
  <si>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</si>
  <si>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</si>
  <si>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</si>
  <si>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</si>
  <si>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</si>
  <si>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</si>
  <si>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</si>
  <si>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</si>
  <si>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</si>
  <si>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</si>
  <si>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</si>
  <si>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</si>
  <si>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</si>
  <si>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</si>
  <si>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</si>
  <si>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</si>
  <si>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</si>
  <si>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</si>
  <si>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</si>
  <si>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</si>
  <si>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</si>
  <si>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</si>
  <si>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</si>
  <si>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</si>
  <si>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</si>
  <si>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</si>
  <si>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</si>
  <si>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</si>
  <si>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</si>
  <si>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</si>
  <si>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</si>
  <si>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</si>
  <si>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</si>
  <si>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</si>
  <si>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</si>
  <si>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</si>
  <si>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</si>
  <si>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</si>
  <si>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</si>
  <si>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</si>
  <si>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</si>
  <si>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</si>
  <si>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</si>
  <si>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</si>
  <si>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</si>
  <si>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</si>
  <si>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</si>
  <si>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</si>
  <si>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</si>
  <si>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</si>
  <si>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</si>
  <si>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</si>
  <si>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</si>
  <si>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</si>
  <si>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</si>
  <si>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</si>
  <si>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</si>
  <si>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</si>
  <si>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</si>
  <si>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</si>
  <si>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</si>
  <si>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</si>
  <si>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</si>
  <si>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</si>
  <si>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</si>
  <si>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</si>
  <si>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</si>
  <si>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</si>
  <si>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</si>
  <si>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</si>
  <si>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</si>
  <si>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</si>
  <si>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</si>
  <si>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</si>
  <si>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</si>
  <si>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</si>
  <si>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</si>
  <si>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</si>
  <si>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</si>
  <si>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</si>
  <si>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</si>
  <si>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</si>
  <si>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</si>
  <si>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</si>
  <si>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</si>
  <si>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</si>
  <si>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</si>
  <si>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</si>
  <si>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</si>
  <si>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</si>
  <si>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</si>
  <si>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</si>
  <si>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</si>
  <si>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</si>
  <si>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</si>
  <si>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</si>
  <si>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</si>
  <si>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</si>
  <si>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</si>
  <si>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</si>
  <si>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</si>
  <si>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</si>
  <si>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</si>
  <si>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</si>
  <si>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</si>
  <si>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</si>
  <si>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</si>
  <si>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</si>
  <si>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</si>
  <si>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</si>
  <si>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</si>
  <si>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</si>
  <si>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</si>
  <si>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</si>
  <si>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</si>
  <si>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</si>
  <si>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</si>
  <si>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</si>
  <si>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</si>
  <si>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</si>
  <si>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</si>
  <si>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</si>
  <si>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</si>
  <si>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</si>
  <si>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</si>
  <si>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</si>
  <si>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</si>
  <si>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</si>
  <si>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</si>
  <si>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</si>
  <si>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</si>
  <si>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</si>
  <si>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</si>
  <si>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</si>
  <si>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</si>
  <si>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</si>
  <si>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</si>
  <si>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</si>
  <si>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</si>
  <si>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</si>
  <si>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</si>
  <si>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</si>
  <si>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</si>
  <si>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</si>
  <si>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</si>
  <si>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</si>
  <si>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</si>
  <si>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</si>
  <si>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</si>
  <si>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</si>
  <si>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</si>
  <si>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</si>
  <si>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</si>
  <si>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</si>
  <si>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</si>
  <si>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</si>
  <si>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</si>
  <si>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</si>
  <si>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</si>
  <si>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</si>
  <si>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</si>
  <si>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</si>
  <si>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</si>
  <si>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</si>
  <si>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</si>
  <si>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</si>
  <si>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</si>
  <si>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</si>
  <si>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</si>
  <si>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</si>
  <si>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</si>
  <si>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</si>
  <si>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</si>
  <si>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</si>
  <si>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</si>
  <si>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</si>
  <si>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</si>
  <si>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</si>
  <si>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</si>
  <si>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</si>
  <si>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</si>
  <si>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</si>
  <si>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</si>
  <si>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</si>
  <si>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</si>
  <si>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</si>
  <si>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</si>
  <si>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</si>
  <si>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</si>
  <si>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</si>
  <si>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</si>
  <si>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</si>
  <si>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</si>
  <si>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</si>
  <si>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</si>
  <si>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</si>
  <si>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</si>
  <si>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</si>
  <si>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</si>
  <si>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</si>
  <si>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</si>
  <si>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</si>
  <si>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</si>
  <si>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</si>
  <si>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</si>
  <si>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</si>
  <si>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</si>
  <si>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</si>
  <si>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</si>
  <si>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</si>
  <si>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</si>
  <si>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</si>
  <si>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</si>
  <si>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</si>
  <si>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</si>
  <si>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</si>
  <si>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</si>
  <si>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</si>
  <si>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</si>
  <si>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</si>
  <si>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</si>
  <si>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</si>
  <si>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</si>
  <si>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</si>
  <si>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</si>
  <si>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</si>
  <si>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</si>
  <si>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</si>
  <si>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</si>
  <si>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</si>
  <si>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</si>
  <si>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</si>
  <si>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</si>
  <si>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</si>
  <si>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</si>
  <si>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</si>
  <si>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</si>
  <si>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</si>
  <si>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</si>
  <si>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</si>
  <si>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</si>
  <si>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</si>
  <si>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</si>
  <si>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</si>
  <si>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</si>
  <si>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</si>
  <si>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</si>
  <si>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</si>
  <si>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</si>
  <si>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</si>
  <si>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</si>
  <si>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</si>
  <si>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</si>
  <si>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</si>
  <si>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</si>
  <si>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</si>
  <si>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</si>
  <si>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</si>
  <si>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</si>
  <si>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</si>
  <si>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</si>
  <si>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</si>
  <si>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</si>
  <si>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</si>
  <si>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</si>
  <si>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</si>
  <si>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</si>
  <si>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</si>
  <si>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</si>
  <si>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</si>
  <si>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</si>
  <si>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</si>
  <si>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</si>
  <si>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</si>
  <si>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</si>
  <si>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</si>
  <si>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</si>
  <si>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</si>
  <si>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</si>
  <si>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</si>
  <si>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</si>
  <si>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</si>
  <si>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</si>
  <si>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</si>
  <si>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</si>
  <si>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</si>
  <si>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</si>
  <si>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</si>
  <si>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</si>
  <si>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</si>
  <si>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</si>
  <si>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</si>
  <si>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</si>
  <si>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</si>
  <si>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</si>
  <si>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</si>
  <si>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</si>
  <si>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</si>
  <si>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</si>
  <si>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</si>
  <si>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</si>
  <si>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</si>
  <si>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</si>
  <si>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</si>
  <si>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</si>
  <si>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</si>
  <si>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</si>
  <si>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</si>
  <si>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</si>
  <si>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</si>
  <si>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</si>
  <si>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</si>
  <si>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</si>
  <si>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</si>
  <si>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</si>
  <si>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</si>
  <si>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</si>
  <si>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</si>
  <si>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</si>
  <si>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</si>
  <si>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</si>
  <si>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</si>
  <si>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</si>
  <si>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</si>
  <si>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</si>
  <si>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</si>
  <si>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</si>
  <si>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</si>
  <si>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</si>
  <si>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</si>
  <si>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</si>
  <si>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</si>
  <si>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</si>
  <si>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</si>
  <si>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</si>
  <si>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</si>
  <si>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</si>
  <si>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</si>
  <si>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</si>
  <si>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</si>
  <si>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</si>
  <si>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</si>
  <si>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</si>
  <si>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</si>
  <si>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</si>
  <si>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</si>
  <si>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</si>
  <si>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</si>
  <si>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</si>
  <si>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</si>
  <si>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</si>
  <si>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</si>
  <si>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</si>
  <si>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</si>
  <si>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</si>
  <si>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</si>
  <si>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</si>
  <si>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</si>
  <si>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</si>
  <si>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</si>
  <si>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</si>
  <si>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</si>
  <si>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</si>
  <si>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</si>
  <si>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</si>
  <si>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</si>
  <si>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</si>
  <si>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</si>
  <si>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</si>
  <si>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</si>
  <si>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</si>
  <si>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</si>
  <si>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</si>
  <si>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</si>
  <si>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</si>
  <si>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</si>
  <si>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</si>
  <si>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</si>
  <si>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</si>
  <si>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</si>
  <si>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</si>
  <si>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</si>
  <si>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</si>
  <si>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</si>
  <si>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</si>
  <si>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</si>
  <si>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</si>
  <si>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</si>
  <si>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</si>
  <si>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</si>
  <si>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</si>
  <si>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</si>
  <si>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</si>
  <si>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</si>
  <si>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</si>
  <si>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</si>
  <si>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</si>
  <si>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</si>
  <si>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</si>
  <si>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</si>
  <si>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</si>
  <si>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</si>
  <si>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</si>
  <si>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</si>
  <si>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</si>
  <si>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</si>
  <si>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</si>
  <si>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</si>
  <si>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</si>
  <si>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</si>
  <si>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</si>
  <si>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</si>
  <si>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</si>
  <si>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</si>
  <si>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</si>
  <si>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</si>
  <si>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</si>
  <si>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</si>
  <si>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</si>
  <si>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</si>
  <si>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</si>
  <si>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</si>
  <si>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</si>
  <si>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</si>
  <si>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</si>
  <si>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</si>
  <si>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</si>
  <si>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</si>
  <si>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</si>
  <si>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</si>
  <si>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</si>
  <si>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</si>
  <si>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</si>
  <si>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</si>
  <si>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</si>
  <si>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</si>
  <si>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</si>
  <si>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</si>
  <si>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</si>
  <si>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</si>
  <si>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</si>
  <si>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</si>
  <si>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</si>
  <si>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</si>
  <si>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</si>
  <si>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</si>
  <si>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</si>
  <si>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</si>
  <si>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</si>
  <si>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</si>
  <si>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</si>
  <si>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</si>
  <si>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</si>
  <si>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</si>
  <si>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</si>
  <si>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</si>
  <si>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</si>
  <si>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</si>
  <si>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</si>
  <si>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</si>
  <si>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</si>
  <si>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</si>
  <si>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</si>
  <si>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</si>
  <si>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</si>
  <si>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</si>
  <si>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</si>
  <si>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</si>
  <si>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</si>
  <si>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</si>
  <si>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</si>
  <si>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</si>
  <si>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</si>
  <si>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</si>
  <si>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</si>
  <si>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</si>
  <si>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</si>
  <si>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</si>
  <si>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</si>
  <si>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</si>
  <si>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</si>
  <si>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</si>
  <si>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</si>
  <si>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</si>
  <si>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</si>
  <si>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</si>
  <si>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</si>
  <si>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</si>
  <si>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</si>
  <si>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</si>
  <si>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</si>
  <si>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</si>
  <si>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</si>
  <si>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</si>
  <si>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</si>
  <si>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</si>
  <si>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</si>
  <si>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</si>
  <si>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</si>
  <si>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</si>
  <si>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</si>
  <si>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</si>
  <si>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</si>
  <si>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</si>
  <si>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</si>
  <si>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</si>
  <si>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</si>
  <si>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</si>
  <si>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</si>
  <si>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</si>
  <si>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</si>
  <si>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</si>
  <si>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</si>
  <si>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</si>
  <si>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</si>
  <si>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</si>
  <si>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</si>
  <si>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</si>
  <si>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</si>
  <si>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</si>
  <si>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</si>
  <si>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</si>
  <si>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</si>
  <si>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</si>
  <si>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</si>
  <si>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</si>
  <si>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</si>
  <si>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</si>
  <si>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</si>
  <si>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</si>
  <si>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</si>
  <si>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</si>
  <si>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</si>
  <si>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</si>
  <si>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</si>
  <si>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</si>
  <si>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</si>
  <si>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</si>
  <si>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</si>
  <si>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</si>
  <si>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</si>
  <si>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</si>
  <si>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</si>
  <si>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</si>
  <si>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</si>
  <si>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</si>
  <si>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</si>
  <si>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</si>
  <si>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</si>
  <si>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</si>
  <si>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</si>
  <si>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</si>
  <si>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</si>
  <si>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</si>
  <si>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</si>
  <si>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</si>
  <si>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</si>
  <si>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</si>
  <si>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</si>
  <si>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</si>
  <si>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</si>
  <si>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</si>
  <si>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</si>
  <si>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</si>
  <si>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</si>
  <si>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</si>
  <si>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</si>
  <si>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</si>
  <si>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</si>
  <si>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</si>
  <si>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</si>
  <si>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</si>
  <si>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</si>
  <si>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</si>
  <si>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</si>
  <si>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</si>
  <si>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</si>
  <si>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</si>
  <si>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</si>
  <si>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</si>
  <si>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</si>
  <si>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</si>
  <si>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</si>
  <si>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</si>
  <si>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</si>
  <si>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</si>
  <si>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</si>
  <si>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</si>
  <si>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</si>
  <si>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</si>
  <si>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</si>
  <si>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</si>
  <si>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</si>
  <si>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</si>
  <si>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</si>
  <si>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</si>
  <si>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</si>
  <si>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</si>
  <si>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</si>
  <si>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</si>
  <si>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</si>
  <si>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</si>
  <si>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</si>
  <si>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</si>
  <si>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</si>
  <si>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</si>
  <si>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</si>
  <si>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</si>
  <si>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</si>
  <si>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</si>
  <si>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</si>
  <si>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</si>
  <si>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</si>
  <si>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</si>
  <si>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</si>
  <si>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</si>
  <si>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</si>
  <si>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</si>
  <si>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</si>
  <si>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</si>
  <si>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</si>
  <si>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</si>
  <si>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</si>
  <si>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</si>
  <si>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</si>
  <si>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</si>
  <si>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</si>
  <si>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</si>
  <si>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</si>
  <si>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</si>
  <si>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</si>
  <si>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</si>
  <si>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</si>
  <si>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</si>
  <si>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</si>
  <si>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</si>
  <si>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</si>
  <si>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</si>
  <si>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</si>
  <si>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</si>
  <si>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</si>
  <si>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</si>
  <si>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</si>
  <si>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</si>
  <si>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</si>
  <si>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</si>
  <si>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</si>
  <si>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</si>
  <si>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</si>
  <si>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</si>
  <si>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</si>
  <si>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</si>
  <si>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</si>
  <si>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</si>
  <si>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</si>
  <si>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</si>
  <si>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</si>
  <si>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</si>
  <si>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</si>
  <si>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</si>
  <si>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</si>
  <si>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</si>
  <si>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</si>
  <si>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</si>
  <si>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</si>
  <si>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</si>
  <si>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</si>
  <si>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</si>
  <si>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</si>
  <si>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</si>
  <si>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</si>
  <si>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</si>
  <si>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</si>
  <si>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</si>
  <si>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</si>
  <si>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</si>
  <si>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</si>
  <si>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</si>
  <si>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</si>
  <si>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</si>
  <si>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</si>
  <si>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</si>
  <si>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</si>
  <si>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</si>
  <si>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</si>
  <si>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</si>
  <si>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</si>
  <si>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</si>
  <si>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</si>
  <si>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</si>
  <si>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</si>
  <si>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</si>
  <si>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</si>
  <si>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</si>
  <si>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</si>
  <si>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</si>
  <si>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</si>
  <si>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</si>
  <si>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</si>
  <si>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</si>
  <si>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</si>
  <si>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</si>
  <si>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</si>
  <si>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</si>
  <si>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</si>
  <si>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</si>
  <si>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</si>
  <si>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</si>
  <si>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</si>
  <si>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</si>
  <si>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</si>
  <si>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</si>
  <si>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</si>
  <si>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</si>
  <si>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</si>
  <si>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</si>
  <si>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</si>
  <si>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</si>
  <si>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</si>
  <si>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</si>
  <si>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</si>
  <si>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</si>
  <si>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</si>
  <si>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</si>
  <si>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</si>
  <si>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</si>
  <si>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</si>
  <si>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</si>
  <si>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</si>
  <si>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</si>
  <si>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</si>
  <si>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</si>
  <si>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</si>
  <si>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</si>
  <si>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</si>
  <si>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</si>
  <si>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</si>
  <si>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</si>
  <si>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</si>
  <si>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</si>
  <si>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</si>
  <si>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</si>
  <si>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</si>
  <si>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</si>
  <si>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</si>
  <si>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</si>
  <si>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</si>
  <si>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</si>
  <si>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</si>
  <si>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</si>
  <si>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</si>
  <si>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</si>
  <si>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</si>
  <si>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</si>
  <si>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</si>
  <si>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</si>
  <si>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</si>
  <si>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</si>
  <si>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</si>
  <si>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</si>
  <si>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</si>
  <si>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</si>
  <si>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</si>
  <si>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</si>
  <si>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</si>
  <si>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</si>
  <si>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</si>
  <si>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</si>
  <si>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</si>
  <si>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</si>
  <si>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</si>
  <si>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</si>
  <si>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</si>
  <si>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</si>
  <si>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</si>
  <si>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</si>
  <si>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</si>
  <si>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</si>
  <si>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</si>
  <si>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</si>
  <si>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</si>
  <si>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</si>
  <si>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</si>
  <si>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</si>
  <si>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</si>
  <si>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</si>
  <si>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</si>
  <si>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</si>
  <si>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</si>
  <si>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</si>
  <si>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</si>
  <si>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</si>
  <si>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</si>
  <si>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</si>
  <si>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</si>
  <si>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</si>
  <si>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</si>
  <si>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</si>
  <si>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</si>
  <si>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</si>
  <si>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</si>
  <si>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</si>
  <si>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</si>
  <si>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</si>
  <si>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</si>
  <si>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</si>
  <si>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</si>
  <si>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</si>
  <si>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</si>
  <si>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</si>
  <si>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</si>
  <si>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</si>
  <si>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</si>
  <si>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</si>
  <si>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</si>
  <si>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</si>
  <si>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</si>
  <si>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</si>
  <si>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</si>
  <si>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</si>
  <si>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</si>
  <si>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</si>
  <si>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</si>
  <si>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</si>
  <si>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</si>
  <si>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</si>
  <si>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</si>
  <si>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</si>
  <si>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</si>
  <si>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</si>
  <si>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</si>
  <si>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</si>
  <si>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</si>
  <si>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</si>
  <si>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</si>
  <si>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</si>
  <si>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</si>
  <si>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</si>
  <si>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</si>
  <si>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</si>
  <si>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</si>
  <si>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</si>
  <si>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</si>
  <si>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</si>
  <si>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</si>
  <si>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</si>
  <si>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</si>
  <si>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</si>
  <si>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</si>
  <si>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</si>
  <si>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</si>
  <si>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</si>
  <si>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</si>
  <si>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</si>
  <si>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</si>
  <si>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</si>
  <si>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</si>
  <si>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</si>
  <si>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</si>
  <si>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</si>
  <si>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</si>
  <si>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</si>
  <si>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</si>
  <si>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</si>
  <si>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</si>
  <si>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</si>
  <si>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</si>
  <si>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</si>
  <si>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</si>
  <si>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</si>
  <si>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</si>
  <si>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</si>
  <si>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</si>
  <si>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</si>
  <si>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</si>
  <si>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</si>
  <si>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</si>
  <si>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</si>
  <si>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</si>
  <si>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</si>
  <si>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</si>
  <si>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</si>
  <si>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</si>
  <si>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</si>
  <si>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</si>
  <si>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</si>
  <si>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</si>
  <si>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</si>
  <si>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</si>
  <si>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</si>
  <si>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</si>
  <si>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</si>
  <si>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</si>
  <si>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</si>
  <si>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</si>
  <si>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</si>
  <si>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</si>
  <si>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</si>
  <si>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</si>
  <si>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</si>
  <si>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</si>
  <si>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</si>
  <si>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</si>
  <si>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</si>
  <si>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</si>
  <si>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</si>
  <si>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</si>
  <si>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</si>
  <si>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</si>
  <si>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</si>
  <si>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</si>
  <si>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</si>
  <si>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</si>
  <si>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</si>
  <si>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</si>
  <si>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</si>
  <si>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</si>
  <si>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</si>
  <si>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</si>
  <si>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</si>
  <si>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</si>
  <si>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</si>
  <si>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</si>
  <si>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</si>
  <si>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</si>
  <si>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</si>
  <si>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</si>
  <si>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</si>
  <si>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</si>
  <si>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</si>
  <si>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</si>
  <si>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</si>
  <si>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</si>
  <si>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</si>
  <si>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</si>
  <si>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</si>
  <si>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</si>
  <si>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</si>
  <si>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</si>
  <si>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</si>
  <si>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</si>
  <si>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</si>
  <si>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</si>
  <si>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</si>
  <si>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</si>
  <si>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</si>
  <si>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</si>
  <si>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</si>
  <si>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</si>
  <si>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</si>
  <si>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</si>
  <si>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</si>
  <si>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</si>
  <si>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</si>
  <si>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</si>
  <si>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</si>
  <si>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</si>
  <si>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</si>
  <si>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</si>
  <si>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</si>
  <si>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</si>
  <si>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</si>
  <si>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</si>
  <si>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</si>
  <si>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</si>
  <si>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</si>
  <si>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</si>
  <si>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</si>
  <si>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</si>
  <si>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</si>
  <si>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</si>
  <si>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</si>
  <si>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</si>
  <si>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</si>
  <si>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</si>
  <si>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</si>
  <si>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</si>
  <si>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</si>
  <si>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</si>
  <si>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</si>
  <si>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</si>
  <si>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</si>
  <si>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</si>
  <si>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</si>
  <si>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</si>
  <si>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</si>
  <si>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</si>
  <si>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</si>
  <si>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</si>
  <si>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</si>
  <si>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</si>
  <si>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</si>
  <si>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</si>
  <si>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</si>
  <si>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</si>
  <si>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</si>
  <si>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</si>
  <si>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</si>
  <si>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</si>
  <si>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</si>
  <si>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</si>
  <si>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</si>
  <si>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</si>
  <si>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</si>
  <si>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</si>
  <si>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</si>
  <si>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</si>
  <si>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</si>
  <si>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</si>
  <si>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</si>
  <si>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</si>
  <si>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</si>
  <si>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</si>
  <si>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</si>
  <si>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</si>
  <si>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</si>
  <si>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</si>
  <si>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</si>
  <si>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</si>
  <si>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</si>
  <si>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</si>
  <si>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</si>
  <si>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</si>
  <si>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</si>
  <si>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</si>
  <si>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</si>
  <si>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</si>
  <si>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</si>
  <si>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</si>
  <si>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</si>
  <si>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</si>
  <si>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</si>
  <si>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</si>
  <si>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</si>
  <si>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</si>
  <si>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</si>
  <si>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</si>
  <si>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</si>
  <si>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</si>
  <si>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</si>
  <si>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</si>
  <si>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</si>
  <si>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</si>
  <si>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</si>
  <si>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</si>
  <si>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</si>
  <si>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</si>
  <si>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</si>
  <si>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</si>
  <si>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</si>
  <si>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</si>
  <si>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</si>
  <si>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</si>
  <si>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</si>
  <si>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</si>
  <si>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</si>
  <si>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</si>
  <si>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</si>
  <si>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</si>
  <si>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</si>
  <si>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</si>
  <si>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</si>
  <si>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</si>
  <si>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</si>
  <si>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</si>
  <si>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</si>
  <si>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</si>
  <si>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</si>
  <si>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</si>
  <si>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</si>
  <si>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</si>
  <si>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</si>
  <si>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</si>
  <si>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</si>
  <si>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</si>
  <si>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</si>
  <si>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</si>
  <si>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</si>
  <si>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</si>
  <si>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</si>
  <si>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</si>
  <si>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</si>
  <si>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</si>
  <si>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</si>
  <si>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</si>
  <si>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</si>
  <si>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</si>
  <si>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</si>
  <si>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</si>
  <si>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</si>
  <si>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</si>
  <si>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</si>
  <si>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</si>
  <si>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</si>
  <si>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</si>
  <si>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</si>
  <si>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</si>
  <si>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</si>
  <si>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</si>
  <si>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</si>
  <si>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</si>
  <si>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</si>
  <si>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</si>
  <si>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</si>
  <si>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</si>
  <si>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</si>
  <si>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</si>
  <si>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</si>
  <si>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</si>
  <si>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</si>
  <si>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</si>
  <si>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</si>
  <si>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</si>
  <si>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</si>
  <si>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</si>
  <si>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</si>
  <si>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</si>
  <si>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</si>
  <si>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</si>
  <si>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</si>
  <si>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</si>
  <si>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</si>
  <si>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</si>
  <si>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</si>
  <si>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</si>
  <si>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</si>
  <si>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</si>
  <si>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</si>
  <si>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</si>
  <si>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</si>
  <si>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</si>
  <si>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</si>
  <si>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</si>
  <si>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</si>
  <si>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</si>
  <si>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</si>
  <si>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</si>
  <si>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</si>
  <si>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</si>
  <si>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</si>
  <si>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</si>
  <si>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</si>
  <si>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</si>
  <si>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</si>
  <si>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</si>
  <si>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</si>
  <si>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</si>
  <si>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</si>
  <si>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</si>
  <si>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</si>
  <si>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</si>
  <si>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</si>
  <si>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</si>
  <si>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</si>
  <si>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</si>
  <si>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</si>
  <si>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</si>
  <si>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</si>
  <si>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</si>
  <si>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</si>
  <si>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</si>
  <si>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</si>
  <si>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</si>
  <si>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</si>
  <si>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</si>
  <si>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</si>
  <si>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</si>
  <si>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</si>
  <si>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</si>
  <si>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</si>
  <si>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</si>
  <si>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</si>
  <si>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</si>
  <si>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</si>
  <si>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</si>
  <si>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</si>
  <si>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</si>
  <si>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</si>
  <si>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</si>
  <si>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</si>
  <si>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</si>
  <si>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</si>
  <si>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</si>
  <si>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</si>
  <si>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</si>
  <si>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</si>
  <si>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</si>
  <si>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</si>
  <si>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</si>
  <si>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</si>
  <si>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</si>
  <si>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</si>
  <si>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</si>
  <si>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</si>
  <si>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</si>
  <si>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</si>
  <si>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</si>
  <si>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</si>
  <si>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</si>
  <si>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</si>
  <si>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</si>
  <si>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</si>
  <si>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</si>
  <si>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</si>
  <si>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</si>
  <si>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</si>
  <si>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</si>
  <si>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</si>
  <si>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</si>
  <si>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</si>
  <si>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</si>
  <si>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</si>
  <si>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</si>
  <si>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</si>
  <si>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</si>
  <si>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</si>
  <si>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</si>
  <si>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</si>
  <si>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</si>
  <si>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</si>
  <si>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</si>
  <si>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</si>
  <si>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</si>
  <si>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</si>
  <si>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</si>
  <si>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</si>
  <si>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</si>
  <si>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</si>
  <si>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</si>
  <si>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</si>
  <si>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</si>
  <si>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</si>
  <si>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</si>
  <si>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</si>
  <si>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</si>
  <si>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</si>
  <si>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</si>
  <si>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</si>
  <si>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</si>
  <si>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</si>
  <si>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</si>
  <si>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</si>
  <si>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</si>
  <si>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</si>
  <si>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</si>
  <si>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</si>
  <si>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</si>
  <si>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</si>
  <si>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</si>
  <si>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</si>
  <si>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</si>
  <si>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</si>
  <si>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</si>
  <si>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</si>
  <si>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</si>
  <si>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</si>
  <si>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</si>
  <si>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</si>
  <si>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</si>
  <si>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</si>
  <si>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</si>
  <si>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</si>
  <si>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</si>
  <si>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</si>
  <si>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</si>
  <si>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</si>
  <si>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</si>
  <si>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</si>
  <si>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</si>
  <si>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</si>
  <si>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</si>
  <si>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</si>
  <si>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</si>
  <si>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</si>
  <si>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</si>
  <si>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</si>
  <si>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</si>
  <si>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</si>
  <si>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</si>
  <si>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</si>
  <si>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</si>
  <si>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</si>
  <si>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</si>
  <si>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</si>
  <si>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</si>
  <si>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</si>
  <si>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</si>
  <si>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</si>
  <si>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</si>
  <si>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</si>
  <si>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</si>
  <si>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</si>
  <si>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</si>
  <si>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</si>
  <si>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</si>
  <si>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</si>
  <si>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</si>
  <si>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</si>
  <si>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</si>
  <si>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</si>
  <si>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</si>
  <si>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</si>
  <si>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</si>
  <si>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</si>
  <si>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</si>
  <si>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</si>
  <si>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</si>
  <si>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</si>
  <si>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</si>
  <si>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</si>
  <si>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</si>
  <si>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</si>
  <si>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</si>
  <si>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</si>
  <si>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</si>
  <si>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</si>
  <si>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</si>
  <si>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</si>
  <si>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</si>
  <si>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</si>
  <si>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</si>
  <si>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</si>
  <si>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</si>
  <si>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</si>
  <si>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</si>
  <si>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</si>
  <si>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</si>
  <si>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</si>
  <si>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</si>
  <si>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</si>
  <si>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</si>
  <si>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</si>
  <si>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</si>
  <si>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</si>
  <si>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</si>
  <si>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</si>
  <si>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</si>
  <si>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</si>
  <si>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</si>
  <si>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</si>
  <si>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</si>
  <si>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</si>
  <si>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</si>
  <si>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</si>
  <si>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</si>
  <si>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</si>
  <si>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</si>
  <si>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</si>
  <si>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</si>
  <si>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</si>
  <si>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</si>
  <si>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</si>
  <si>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</si>
  <si>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</si>
  <si>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</si>
  <si>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</si>
  <si>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</si>
  <si>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</si>
  <si>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</si>
  <si>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</si>
  <si>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</si>
  <si>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</si>
  <si>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</si>
  <si>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</si>
  <si>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</si>
  <si>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</si>
  <si>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</si>
  <si>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</si>
  <si>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</si>
  <si>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</si>
  <si>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</si>
  <si>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</si>
  <si>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</si>
  <si>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</si>
  <si>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</si>
  <si>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</si>
  <si>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</si>
  <si>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</si>
  <si>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</si>
  <si>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</si>
  <si>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</si>
  <si>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</si>
  <si>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</si>
  <si>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</si>
  <si>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</si>
  <si>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</si>
  <si>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</si>
  <si>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</si>
  <si>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</si>
  <si>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</si>
  <si>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</si>
  <si>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</si>
  <si>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</si>
  <si>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</si>
  <si>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</si>
  <si>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</si>
  <si>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</si>
  <si>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</si>
  <si>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</si>
  <si>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</si>
  <si>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</si>
  <si>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</si>
  <si>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</si>
  <si>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</si>
  <si>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</si>
  <si>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</si>
  <si>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</si>
  <si>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</si>
  <si>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</si>
  <si>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</si>
  <si>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</si>
  <si>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</si>
  <si>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</si>
  <si>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</si>
  <si>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</si>
  <si>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</si>
  <si>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</si>
  <si>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</si>
  <si>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</si>
  <si>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</si>
  <si>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</si>
  <si>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</si>
  <si>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</si>
  <si>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</si>
  <si>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</si>
  <si>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</si>
  <si>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</si>
  <si>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</si>
  <si>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</si>
  <si>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</si>
  <si>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</si>
  <si>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</si>
  <si>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</si>
  <si>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</si>
  <si>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</si>
  <si>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</si>
  <si>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</si>
  <si>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</si>
  <si>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</si>
  <si>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</si>
  <si>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</si>
  <si>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</si>
  <si>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</si>
  <si>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</si>
  <si>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</si>
  <si>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</si>
  <si>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</si>
  <si>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</si>
  <si>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</si>
  <si>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</si>
  <si>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</si>
  <si>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</si>
  <si>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</si>
  <si>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</si>
  <si>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</si>
  <si>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</si>
  <si>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</si>
  <si>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</si>
  <si>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</si>
  <si>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</si>
  <si>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</si>
  <si>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</si>
  <si>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</si>
  <si>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</si>
  <si>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</si>
  <si>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</si>
  <si>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</si>
  <si>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</si>
  <si>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</si>
  <si>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</si>
  <si>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</si>
  <si>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</si>
  <si>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</si>
  <si>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</si>
  <si>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</si>
  <si>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</si>
  <si>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</si>
  <si>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</si>
  <si>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</si>
  <si>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</si>
  <si>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</si>
  <si>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</si>
  <si>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</si>
  <si>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</si>
  <si>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</si>
  <si>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</si>
  <si>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</si>
  <si>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</si>
  <si>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</si>
  <si>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</si>
  <si>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</si>
  <si>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</si>
  <si>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</si>
  <si>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</si>
  <si>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</si>
  <si>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</si>
  <si>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</si>
  <si>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</si>
  <si>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</si>
  <si>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</si>
  <si>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</si>
  <si>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</si>
  <si>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</si>
  <si>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</si>
  <si>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</si>
  <si>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</si>
  <si>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</si>
  <si>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</si>
  <si>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</si>
  <si>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</si>
  <si>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</si>
  <si>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</si>
  <si>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</si>
  <si>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</si>
  <si>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</si>
  <si>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</si>
  <si>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</si>
  <si>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</si>
  <si>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</si>
  <si>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</si>
  <si>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</si>
  <si>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</si>
  <si>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</si>
  <si>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</si>
  <si>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</si>
  <si>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</si>
  <si>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</si>
  <si>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</si>
  <si>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</si>
  <si>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</si>
  <si>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</si>
  <si>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</si>
  <si>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</si>
  <si>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</si>
  <si>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</si>
  <si>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</si>
  <si>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</si>
  <si>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</si>
  <si>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</si>
  <si>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</si>
  <si>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</si>
  <si>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</si>
  <si>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</si>
  <si>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</si>
  <si>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</si>
  <si>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</si>
  <si>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</si>
  <si>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</si>
  <si>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</si>
  <si>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</si>
  <si>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</si>
  <si>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</si>
  <si>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</si>
  <si>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</si>
  <si>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</si>
  <si>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</si>
  <si>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</si>
  <si>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</si>
  <si>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</si>
  <si>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</si>
  <si>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</si>
  <si>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</si>
  <si>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</si>
  <si>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</si>
  <si>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</si>
  <si>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</si>
  <si>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</si>
  <si>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</si>
  <si>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</si>
  <si>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</si>
  <si>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</si>
  <si>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</si>
  <si>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</si>
  <si>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</si>
  <si>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</si>
  <si>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</si>
  <si>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</si>
  <si>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</si>
  <si>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</si>
  <si>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</si>
  <si>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</si>
  <si>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</si>
  <si>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</si>
  <si>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</si>
  <si>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</si>
  <si>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</si>
  <si>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</si>
  <si>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</si>
  <si>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</si>
  <si>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</si>
  <si>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</si>
  <si>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</si>
  <si>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</si>
  <si>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</si>
  <si>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</si>
  <si>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</si>
  <si>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</si>
  <si>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</si>
  <si>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</si>
  <si>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</si>
  <si>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</si>
  <si>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</si>
  <si>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</si>
  <si>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</si>
  <si>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</si>
  <si>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</si>
  <si>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</si>
  <si>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</si>
  <si>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</si>
  <si>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</si>
  <si>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</si>
  <si>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</si>
  <si>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</si>
  <si>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</si>
  <si>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</si>
  <si>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</si>
  <si>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</si>
  <si>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</si>
  <si>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</si>
  <si>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</si>
  <si>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</si>
  <si>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</si>
  <si>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</si>
  <si>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</si>
  <si>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</si>
  <si>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</si>
  <si>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</si>
  <si>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</si>
  <si>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</si>
  <si>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</si>
  <si>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</si>
  <si>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</si>
  <si>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</si>
  <si>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</si>
  <si>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</si>
  <si>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</si>
  <si>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</si>
  <si>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</si>
  <si>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</si>
  <si>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</si>
  <si>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</si>
  <si>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</si>
  <si>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</si>
  <si>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</si>
  <si>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</si>
  <si>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</si>
  <si>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</si>
  <si>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</si>
  <si>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</si>
  <si>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</si>
  <si>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</si>
  <si>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</si>
  <si>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</si>
  <si>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</si>
  <si>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</si>
  <si>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</si>
  <si>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</si>
  <si>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</si>
  <si>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</si>
  <si>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</si>
  <si>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</si>
  <si>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</si>
  <si>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</si>
  <si>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</si>
  <si>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</si>
  <si>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</si>
  <si>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</si>
  <si>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</si>
  <si>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</si>
  <si>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</si>
  <si>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</si>
  <si>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</si>
  <si>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</si>
  <si>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</si>
  <si>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</si>
  <si>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</si>
  <si>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</si>
  <si>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</si>
  <si>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</si>
  <si>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</si>
  <si>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</si>
  <si>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</si>
  <si>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</si>
  <si>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</si>
  <si>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</si>
  <si>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</si>
  <si>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</si>
  <si>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</si>
  <si>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549300HX9MRFY47AH564</t>
  </si>
  <si>
    <t>SAMN 006</t>
  </si>
  <si>
    <t>SE0011642776</t>
  </si>
  <si>
    <t>DBVUQR</t>
  </si>
  <si>
    <t>SAMHALLSBY/FRN DEBT</t>
  </si>
  <si>
    <t>Subordinated perpetual FRN</t>
  </si>
  <si>
    <t>7 PERPET</t>
  </si>
  <si>
    <t>SAMN_006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</si>
</sst>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2726</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2730</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18" t="s">
        <v>829</v>
      </c>
      <c r="B4" s="318"/>
      <c r="C4" s="318"/>
      <c r="D4" s="318"/>
      <c r="E4" s="318"/>
      <c r="F4" s="318"/>
      <c r="G4" s="318"/>
      <c r="H4" s="318"/>
      <c r="I4" s="318"/>
      <c r="J4" s="318"/>
      <c r="K4" s="31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9" t="s">
        <v>953</v>
      </c>
      <c r="T5" s="310"/>
      <c r="U5" s="310"/>
      <c r="V5" s="310"/>
      <c r="W5" s="310"/>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08" t="s">
        <v>2495</v>
      </c>
      <c r="B5" s="308"/>
      <c r="C5" s="308"/>
      <c r="D5" s="266" t="s">
        <v>2496</v>
      </c>
      <c r="E5" s="93"/>
      <c r="F5" s="93"/>
      <c r="G5" s="93"/>
      <c r="H5" s="93"/>
      <c r="I5" s="93"/>
      <c r="J5" s="93"/>
      <c r="K5" s="213"/>
      <c r="L5" s="213"/>
      <c r="M5" s="213"/>
      <c r="N5" s="213"/>
      <c r="O5" s="213"/>
      <c r="P5" s="213"/>
      <c r="Q5" s="213"/>
      <c r="R5" s="213"/>
      <c r="S5" s="213"/>
      <c r="T5" s="213"/>
      <c r="V5" s="309" t="s">
        <v>953</v>
      </c>
      <c r="W5" s="310"/>
      <c r="X5" s="310"/>
      <c r="Y5" s="310"/>
      <c r="Z5" s="310"/>
      <c r="AA5" s="309" t="s">
        <v>1005</v>
      </c>
      <c r="AB5" s="310"/>
      <c r="AC5" s="310"/>
      <c r="AD5" s="310"/>
      <c r="AE5" s="310"/>
      <c r="AF5" s="309" t="s">
        <v>1006</v>
      </c>
      <c r="AG5" s="310"/>
      <c r="AH5" s="310"/>
      <c r="AI5" s="310"/>
      <c r="AJ5" s="310"/>
      <c r="AK5" s="309" t="s">
        <v>1007</v>
      </c>
      <c r="AL5" s="310"/>
      <c r="AM5" s="310"/>
      <c r="AN5" s="310"/>
      <c r="AO5" s="310"/>
      <c r="AP5" s="309" t="s">
        <v>1008</v>
      </c>
      <c r="AQ5" s="310"/>
      <c r="AR5" s="310"/>
      <c r="AS5" s="310"/>
      <c r="AT5" s="310"/>
      <c r="AU5" s="309" t="s">
        <v>1009</v>
      </c>
      <c r="AV5" s="310"/>
      <c r="AW5" s="310"/>
      <c r="AX5" s="310"/>
      <c r="AY5" s="310"/>
      <c r="AZ5" s="309" t="s">
        <v>1010</v>
      </c>
      <c r="BA5" s="310"/>
      <c r="BB5" s="310"/>
      <c r="BC5" s="310"/>
      <c r="BD5" s="310"/>
      <c r="BE5" s="309" t="s">
        <v>1011</v>
      </c>
      <c r="BF5" s="310"/>
      <c r="BG5" s="310"/>
      <c r="BH5" s="310"/>
      <c r="BI5" s="310"/>
      <c r="BJ5" s="309" t="s">
        <v>1012</v>
      </c>
      <c r="BK5" s="310"/>
      <c r="BL5" s="310"/>
      <c r="BM5" s="310"/>
      <c r="BN5" s="310"/>
      <c r="BO5" s="309" t="s">
        <v>1013</v>
      </c>
      <c r="BP5" s="310"/>
      <c r="BQ5" s="310"/>
      <c r="BR5" s="310"/>
      <c r="BS5" s="310"/>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78" workbookViewId="0">
      <selection activeCell="C63" sqref="C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2732</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M7" activePane="bottomRight" state="frozen"/>
      <selection pane="topRight" activeCell="E1" sqref="E1"/>
      <selection pane="bottomLeft" activeCell="A7" sqref="A7"/>
      <selection pane="bottomRight" activeCell="O24" sqref="O24"/>
    </sheetView>
  </sheetViews>
  <sheetFormatPr defaultColWidth="9.140625" defaultRowHeight="12.75"/>
  <cols>
    <col min="1" max="1" width="18.140625" style="55" customWidth="1"/>
    <col min="2" max="2" width="21.140625" style="55" customWidth="1"/>
    <col min="3" max="3" width="39.42578125" style="55" bestFit="1" customWidth="1"/>
    <col min="4" max="4" width="15.710937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t="s">
        <v>2497</v>
      </c>
      <c r="B2" s="64" t="s">
        <v>321</v>
      </c>
      <c r="C2" s="64" t="s">
        <v>2551</v>
      </c>
      <c r="D2" s="64" t="s">
        <v>2722</v>
      </c>
      <c r="E2" s="65" t="s">
        <v>34</v>
      </c>
      <c r="F2" s="64" t="s">
        <v>264</v>
      </c>
      <c r="G2" s="4">
        <v>43392</v>
      </c>
      <c r="H2" s="83" t="s">
        <v>2733</v>
      </c>
      <c r="I2" s="95" t="str">
        <f>IF(C2="-","",VLOOKUP(C2,CouponBondIssuersTable,2,0))</f>
        <v>SAMN</v>
      </c>
      <c r="J2" s="95" t="str">
        <f>IF(D2="-","",IFERROR(VLOOKUP(D2,CouponLeadManagersTable,2,0),""))</f>
        <v>NDS</v>
      </c>
      <c r="K2" s="95" t="str">
        <f>IF(D2="-","",IFERROR(VLOOKUP(D2,CouponLeadManagersTable,3,0),""))</f>
        <v>ST</v>
      </c>
      <c r="L2" s="64" t="s">
        <v>2445</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2734</v>
      </c>
      <c r="B7" s="83" t="s">
        <v>2738</v>
      </c>
      <c r="C7" s="64" t="s">
        <v>2739</v>
      </c>
      <c r="D7" s="83" t="s">
        <v>2735</v>
      </c>
      <c r="E7" s="83" t="s">
        <v>2737</v>
      </c>
      <c r="F7" s="83" t="s">
        <v>2736</v>
      </c>
      <c r="G7" s="65">
        <v>2000000</v>
      </c>
      <c r="H7" s="64" t="s">
        <v>34</v>
      </c>
      <c r="I7" s="64" t="s">
        <v>393</v>
      </c>
      <c r="J7" s="64" t="s">
        <v>1085</v>
      </c>
      <c r="K7" s="84">
        <v>6.35</v>
      </c>
      <c r="L7" s="64">
        <v>4</v>
      </c>
      <c r="M7" s="4">
        <v>43447</v>
      </c>
      <c r="N7" s="4">
        <v>79241</v>
      </c>
      <c r="O7" s="4" t="s">
        <v>1083</v>
      </c>
      <c r="P7" s="51" t="s">
        <v>397</v>
      </c>
      <c r="Q7" s="65">
        <v>1100000000</v>
      </c>
      <c r="R7" s="4">
        <v>43356</v>
      </c>
      <c r="S7" s="4">
        <v>43357</v>
      </c>
      <c r="T7" s="4">
        <v>79259</v>
      </c>
      <c r="U7" s="4">
        <v>79259</v>
      </c>
      <c r="V7" s="85" t="s">
        <v>2740</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2018-10-18T13:41:45Z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