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0" yWindow="0" windowWidth="21570" windowHeight="814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<sst xmlns="http://schemas.openxmlformats.org/spreadsheetml/2006/main" count="4256" uniqueCount="2748">
  <si>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</si>
  <si>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</si>
  <si>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</si>
  <si>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</si>
  <si>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</si>
  <si>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</si>
  <si>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</si>
  <si>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</si>
  <si>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</si>
  <si>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</si>
  <si>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</si>
  <si>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</si>
  <si>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</si>
  <si>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</si>
  <si>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</si>
  <si>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</si>
  <si>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</si>
  <si>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</si>
  <si>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</si>
  <si>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</si>
  <si>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</si>
  <si>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</si>
  <si>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</si>
  <si>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</si>
  <si>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</si>
  <si>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</si>
  <si>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</si>
  <si>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</si>
  <si>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</si>
  <si>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</si>
  <si>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</si>
  <si>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</si>
  <si>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</si>
  <si>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</si>
  <si>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</si>
  <si>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</si>
  <si>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</si>
  <si>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</si>
  <si>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</si>
  <si>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</si>
  <si>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</si>
  <si>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</si>
  <si>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</si>
  <si>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</si>
  <si>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</si>
  <si>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</si>
  <si>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</si>
  <si>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</si>
  <si>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</si>
  <si>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</si>
  <si>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</si>
  <si>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</si>
  <si>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</si>
  <si>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</si>
  <si>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</si>
  <si>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</si>
  <si>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</si>
  <si>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</si>
  <si>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</si>
  <si>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</si>
  <si>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</si>
  <si>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</si>
  <si>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</si>
  <si>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</si>
  <si>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</si>
  <si>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</si>
  <si>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</si>
  <si>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</si>
  <si>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</si>
  <si>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</si>
  <si>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</si>
  <si>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</si>
  <si>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</si>
  <si>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</si>
  <si>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</si>
  <si>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</si>
  <si>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</si>
  <si>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</si>
  <si>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</si>
  <si>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</si>
  <si>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</si>
  <si>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</si>
  <si>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</si>
  <si>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</si>
  <si>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</si>
  <si>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</si>
  <si>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</si>
  <si>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</si>
  <si>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</si>
  <si>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</si>
  <si>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</si>
  <si>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</si>
  <si>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</si>
  <si>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</si>
  <si>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</si>
  <si>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</si>
  <si>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</si>
  <si>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</si>
  <si>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</si>
  <si>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</si>
  <si>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</si>
  <si>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</si>
  <si>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</si>
  <si>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</si>
  <si>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</si>
  <si>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</si>
  <si>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</si>
  <si>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</si>
  <si>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</si>
  <si>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</si>
  <si>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</si>
  <si>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</si>
  <si>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</si>
  <si>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</si>
  <si>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</si>
  <si>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</si>
  <si>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</si>
  <si>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</si>
  <si>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</si>
  <si>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</si>
  <si>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</si>
  <si>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</si>
  <si>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</si>
  <si>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</si>
  <si>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</si>
  <si>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</si>
  <si>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</si>
  <si>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</si>
  <si>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</si>
  <si>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</si>
  <si>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</si>
  <si>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</si>
  <si>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</si>
  <si>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</si>
  <si>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</si>
  <si>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</si>
  <si>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</si>
  <si>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</si>
  <si>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</si>
  <si>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</si>
  <si>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</si>
  <si>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</si>
  <si>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</si>
  <si>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</si>
  <si>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</si>
  <si>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</si>
  <si>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</si>
  <si>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</si>
  <si>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</si>
  <si>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</si>
  <si>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</si>
  <si>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</si>
  <si>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</si>
  <si>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</si>
  <si>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</si>
  <si>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</si>
  <si>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</si>
  <si>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</si>
  <si>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</si>
  <si>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</si>
  <si>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</si>
  <si>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</si>
  <si>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</si>
  <si>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</si>
  <si>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</si>
  <si>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</si>
  <si>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</si>
  <si>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</si>
  <si>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</si>
  <si>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</si>
  <si>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</si>
  <si>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</si>
  <si>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</si>
  <si>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</si>
  <si>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</si>
  <si>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</si>
  <si>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</si>
  <si>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</si>
  <si>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</si>
  <si>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</si>
  <si>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</si>
  <si>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</si>
  <si>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</si>
  <si>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</si>
  <si>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</si>
  <si>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</si>
  <si>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</si>
  <si>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</si>
  <si>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</si>
  <si>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</si>
  <si>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</si>
  <si>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</si>
  <si>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</si>
  <si>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</si>
  <si>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</si>
  <si>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</si>
  <si>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</si>
  <si>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</si>
  <si>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</si>
  <si>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</si>
  <si>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</si>
  <si>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</si>
  <si>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</si>
  <si>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</si>
  <si>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</si>
  <si>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</si>
  <si>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</si>
  <si>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</si>
  <si>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</si>
  <si>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</si>
  <si>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</si>
  <si>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</si>
  <si>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</si>
  <si>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</si>
  <si>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</si>
  <si>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</si>
  <si>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</si>
  <si>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</si>
  <si>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</si>
  <si>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</si>
  <si>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</si>
  <si>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</si>
  <si>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</si>
  <si>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</si>
  <si>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</si>
  <si>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</si>
  <si>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</si>
  <si>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</si>
  <si>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</si>
  <si>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</si>
  <si>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</si>
  <si>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</si>
  <si>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</si>
  <si>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</si>
  <si>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</si>
  <si>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</si>
  <si>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</si>
  <si>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</si>
  <si>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</si>
  <si>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</si>
  <si>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</si>
  <si>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</si>
  <si>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</si>
  <si>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</si>
  <si>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</si>
  <si>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</si>
  <si>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</si>
  <si>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</si>
  <si>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</si>
  <si>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</si>
  <si>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</si>
  <si>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</si>
  <si>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</si>
  <si>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</si>
  <si>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</si>
  <si>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</si>
  <si>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</si>
  <si>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</si>
  <si>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</si>
  <si>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</si>
  <si>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</si>
  <si>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</si>
  <si>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</si>
  <si>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</si>
  <si>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</si>
  <si>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</si>
  <si>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</si>
  <si>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</si>
  <si>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</si>
  <si>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</si>
  <si>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</si>
  <si>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</si>
  <si>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</si>
  <si>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</si>
  <si>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</si>
  <si>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</si>
  <si>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</si>
  <si>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</si>
  <si>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</si>
  <si>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</si>
  <si>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</si>
  <si>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</si>
  <si>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</si>
  <si>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</si>
  <si>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</si>
  <si>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</si>
  <si>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</si>
  <si>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</si>
  <si>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</si>
  <si>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</si>
  <si>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</si>
  <si>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</si>
  <si>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</si>
  <si>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</si>
  <si>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</si>
  <si>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</si>
  <si>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</si>
  <si>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</si>
  <si>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</si>
  <si>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</si>
  <si>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</si>
  <si>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</si>
  <si>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</si>
  <si>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</si>
  <si>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</si>
  <si>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</si>
  <si>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</si>
  <si>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</si>
  <si>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</si>
  <si>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</si>
  <si>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</si>
  <si>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</si>
  <si>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</si>
  <si>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</si>
  <si>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</si>
  <si>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</si>
  <si>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</si>
  <si>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</si>
  <si>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</si>
  <si>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</si>
  <si>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</si>
  <si>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</si>
  <si>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</si>
  <si>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</si>
  <si>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</si>
  <si>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</si>
  <si>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</si>
  <si>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</si>
  <si>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</si>
  <si>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</si>
  <si>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</si>
  <si>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</si>
  <si>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</si>
  <si>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</si>
  <si>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</si>
  <si>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</si>
  <si>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</si>
  <si>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</si>
  <si>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</si>
  <si>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</si>
  <si>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</si>
  <si>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</si>
  <si>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</si>
  <si>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</si>
  <si>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</si>
  <si>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</si>
  <si>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</si>
  <si>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</si>
  <si>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</si>
  <si>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</si>
  <si>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</si>
  <si>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</si>
  <si>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</si>
  <si>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</si>
  <si>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</si>
  <si>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</si>
  <si>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</si>
  <si>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</si>
  <si>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</si>
  <si>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</si>
  <si>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</si>
  <si>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</si>
  <si>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</si>
  <si>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</si>
  <si>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</si>
  <si>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</si>
  <si>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</si>
  <si>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</si>
  <si>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</si>
  <si>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</si>
  <si>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</si>
  <si>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</si>
  <si>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</si>
  <si>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</si>
  <si>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</si>
  <si>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</si>
  <si>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</si>
  <si>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</si>
  <si>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</si>
  <si>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</si>
  <si>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</si>
  <si>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</si>
  <si>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</si>
  <si>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</si>
  <si>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</si>
  <si>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</si>
  <si>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</si>
  <si>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</si>
  <si>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</si>
  <si>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</si>
  <si>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</si>
  <si>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</si>
  <si>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</si>
  <si>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</si>
  <si>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</si>
  <si>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</si>
  <si>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</si>
  <si>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</si>
  <si>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</si>
  <si>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</si>
  <si>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</si>
  <si>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</si>
  <si>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</si>
  <si>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</si>
  <si>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</si>
  <si>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</si>
  <si>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</si>
  <si>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</si>
  <si>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</si>
  <si>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</si>
  <si>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</si>
  <si>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</si>
  <si>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</si>
  <si>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</si>
  <si>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</si>
  <si>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</si>
  <si>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</si>
  <si>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</si>
  <si>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</si>
  <si>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</si>
  <si>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</si>
  <si>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</si>
  <si>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</si>
  <si>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</si>
  <si>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</si>
  <si>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</si>
  <si>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</si>
  <si>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</si>
  <si>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</si>
  <si>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</si>
  <si>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</si>
  <si>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</si>
  <si>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</si>
  <si>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</si>
  <si>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</si>
  <si>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</si>
  <si>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</si>
  <si>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</si>
  <si>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</si>
  <si>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</si>
  <si>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</si>
  <si>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</si>
  <si>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</si>
  <si>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</si>
  <si>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</si>
  <si>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</si>
  <si>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</si>
  <si>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</si>
  <si>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</si>
  <si>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</si>
  <si>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</si>
  <si>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</si>
  <si>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</si>
  <si>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</si>
  <si>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</si>
  <si>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</si>
  <si>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</si>
  <si>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</si>
  <si>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</si>
  <si>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</si>
  <si>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</si>
  <si>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</si>
  <si>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</si>
  <si>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</si>
  <si>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</si>
  <si>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</si>
  <si>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</si>
  <si>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</si>
  <si>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</si>
  <si>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</si>
  <si>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</si>
  <si>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</si>
  <si>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</si>
  <si>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</si>
  <si>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</si>
  <si>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</si>
  <si>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</si>
  <si>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</si>
  <si>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</si>
  <si>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</si>
  <si>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</si>
  <si>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</si>
  <si>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</si>
  <si>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</si>
  <si>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</si>
  <si>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</si>
  <si>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</si>
  <si>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</si>
  <si>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</si>
  <si>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</si>
  <si>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</si>
  <si>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</si>
  <si>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</si>
  <si>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</si>
  <si>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</si>
  <si>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</si>
  <si>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</si>
  <si>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</si>
  <si>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</si>
  <si>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</si>
  <si>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</si>
  <si>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</si>
  <si>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</si>
  <si>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</si>
  <si>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</si>
  <si>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</si>
  <si>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</si>
  <si>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</si>
  <si>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</si>
  <si>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</si>
  <si>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</si>
  <si>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</si>
  <si>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</si>
  <si>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</si>
  <si>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</si>
  <si>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</si>
  <si>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</si>
  <si>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</si>
  <si>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</si>
  <si>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</si>
  <si>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</si>
  <si>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</si>
  <si>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</si>
  <si>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</si>
  <si>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</si>
  <si>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</si>
  <si>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</si>
  <si>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</si>
  <si>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</si>
  <si>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</si>
  <si>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</si>
  <si>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</si>
  <si>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</si>
  <si>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</si>
  <si>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</si>
  <si>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</si>
  <si>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</si>
  <si>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</si>
  <si>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</si>
  <si>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</si>
  <si>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</si>
  <si>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</si>
  <si>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</si>
  <si>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</si>
  <si>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</si>
  <si>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</si>
  <si>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</si>
  <si>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</si>
  <si>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</si>
  <si>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</si>
  <si>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</si>
  <si>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</si>
  <si>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</si>
  <si>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</si>
  <si>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</si>
  <si>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</si>
  <si>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</si>
  <si>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</si>
  <si>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</si>
  <si>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</si>
  <si>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</si>
  <si>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</si>
  <si>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</si>
  <si>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</si>
  <si>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</si>
  <si>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</si>
  <si>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</si>
  <si>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</si>
  <si>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</si>
  <si>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</si>
  <si>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</si>
  <si>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</si>
  <si>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</si>
  <si>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</si>
  <si>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</si>
  <si>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</si>
  <si>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</si>
  <si>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</si>
  <si>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</si>
  <si>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</si>
  <si>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</si>
  <si>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</si>
  <si>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</si>
  <si>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</si>
  <si>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</si>
  <si>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</si>
  <si>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</si>
  <si>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</si>
  <si>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</si>
  <si>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</si>
  <si>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</si>
  <si>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</si>
  <si>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</si>
  <si>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</si>
  <si>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</si>
  <si>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</si>
  <si>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</si>
  <si>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</si>
  <si>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</si>
  <si>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</si>
  <si>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</si>
  <si>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</si>
  <si>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</si>
  <si>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</si>
  <si>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</si>
  <si>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</si>
  <si>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</si>
  <si>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</si>
  <si>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</si>
  <si>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</si>
  <si>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</si>
  <si>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</si>
  <si>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</si>
  <si>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</si>
  <si>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</si>
  <si>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</si>
  <si>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</si>
  <si>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</si>
  <si>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</si>
  <si>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</si>
  <si>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</si>
  <si>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</si>
  <si>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</si>
  <si>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</si>
  <si>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</si>
  <si>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</si>
  <si>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</si>
  <si>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</si>
  <si>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</si>
  <si>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</si>
  <si>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</si>
  <si>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</si>
  <si>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</si>
  <si>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</si>
  <si>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</si>
  <si>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</si>
  <si>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</si>
  <si>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</si>
  <si>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</si>
  <si>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</si>
  <si>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</si>
  <si>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</si>
  <si>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</si>
  <si>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</si>
  <si>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</si>
  <si>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</si>
  <si>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</si>
  <si>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</si>
  <si>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</si>
  <si>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</si>
  <si>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</si>
  <si>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</si>
  <si>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</si>
  <si>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</si>
  <si>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</si>
  <si>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</si>
  <si>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</si>
  <si>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</si>
  <si>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</si>
  <si>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</si>
  <si>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</si>
  <si>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</si>
  <si>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</si>
  <si>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</si>
  <si>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</si>
  <si>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</si>
  <si>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</si>
  <si>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</si>
  <si>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</si>
  <si>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</si>
  <si>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</si>
  <si>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</si>
  <si>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</si>
  <si>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</si>
  <si>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</si>
  <si>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</si>
  <si>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</si>
  <si>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</si>
  <si>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</si>
  <si>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</si>
  <si>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</si>
  <si>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</si>
  <si>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</si>
  <si>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</si>
  <si>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</si>
  <si>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</si>
  <si>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</si>
  <si>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</si>
  <si>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</si>
  <si>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</si>
  <si>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</si>
  <si>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</si>
  <si>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</si>
  <si>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</si>
  <si>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</si>
  <si>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</si>
  <si>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</si>
  <si>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</si>
  <si>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</si>
  <si>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</si>
  <si>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</si>
  <si>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</si>
  <si>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</si>
  <si>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</si>
  <si>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</si>
  <si>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</si>
  <si>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</si>
  <si>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</si>
  <si>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</si>
  <si>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</si>
  <si>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</si>
  <si>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</si>
  <si>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</si>
  <si>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</si>
  <si>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</si>
  <si>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</si>
  <si>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</si>
  <si>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</si>
  <si>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</si>
  <si>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</si>
  <si>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</si>
  <si>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</si>
  <si>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</si>
  <si>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</si>
  <si>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</si>
  <si>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</si>
  <si>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</si>
  <si>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</si>
  <si>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</si>
  <si>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</si>
  <si>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</si>
  <si>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</si>
  <si>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</si>
  <si>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</si>
  <si>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</si>
  <si>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</si>
  <si>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</si>
  <si>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</si>
  <si>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</si>
  <si>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</si>
  <si>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</si>
  <si>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</si>
  <si>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</si>
  <si>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</si>
  <si>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</si>
  <si>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</si>
  <si>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</si>
  <si>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</si>
  <si>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</si>
  <si>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</si>
  <si>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</si>
  <si>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</si>
  <si>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</si>
  <si>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</si>
  <si>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</si>
  <si>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</si>
  <si>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</si>
  <si>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</si>
  <si>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</si>
  <si>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</si>
  <si>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</si>
  <si>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</si>
  <si>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</si>
  <si>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</si>
  <si>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</si>
  <si>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</si>
  <si>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</si>
  <si>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</si>
  <si>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</si>
  <si>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</si>
  <si>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</si>
  <si>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</si>
  <si>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</si>
  <si>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</si>
  <si>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</si>
  <si>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</si>
  <si>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</si>
  <si>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</si>
  <si>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</si>
  <si>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</si>
  <si>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</si>
  <si>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</si>
  <si>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</si>
  <si>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</si>
  <si>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</si>
  <si>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</si>
  <si>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</si>
  <si>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</si>
  <si>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</si>
  <si>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</si>
  <si>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</si>
  <si>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</si>
  <si>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</si>
  <si>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</si>
  <si>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</si>
  <si>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</si>
  <si>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</si>
  <si>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</si>
  <si>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</si>
  <si>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</si>
  <si>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</si>
  <si>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</si>
  <si>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</si>
  <si>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</si>
  <si>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</si>
  <si>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</si>
  <si>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</si>
  <si>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</si>
  <si>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</si>
  <si>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</si>
  <si>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</si>
  <si>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</si>
  <si>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</si>
  <si>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</si>
  <si>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</si>
  <si>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</si>
  <si>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</si>
  <si>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</si>
  <si>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</si>
  <si>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</si>
  <si>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</si>
  <si>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</si>
  <si>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</si>
  <si>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</si>
  <si>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</si>
  <si>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</si>
  <si>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</si>
  <si>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</si>
  <si>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</si>
  <si>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</si>
  <si>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</si>
  <si>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</si>
  <si>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</si>
  <si>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</si>
  <si>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</si>
  <si>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</si>
  <si>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</si>
  <si>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</si>
  <si>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</si>
  <si>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</si>
  <si>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</si>
  <si>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</si>
  <si>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</si>
  <si>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</si>
  <si>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</si>
  <si>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</si>
  <si>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</si>
  <si>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</si>
  <si>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</si>
  <si>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</si>
  <si>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</si>
  <si>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</si>
  <si>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</si>
  <si>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</si>
  <si>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</si>
  <si>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</si>
  <si>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</si>
  <si>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</si>
  <si>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</si>
  <si>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</si>
  <si>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</si>
  <si>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</si>
  <si>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</si>
  <si>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</si>
  <si>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</si>
  <si>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</si>
  <si>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</si>
  <si>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</si>
  <si>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</si>
  <si>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</si>
  <si>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</si>
  <si>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</si>
  <si>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</si>
  <si>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</si>
  <si>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</si>
  <si>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</si>
  <si>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</si>
  <si>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</si>
  <si>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</si>
  <si>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</si>
  <si>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</si>
  <si>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</si>
  <si>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</si>
  <si>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</si>
  <si>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</si>
  <si>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</si>
  <si>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</si>
  <si>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</si>
  <si>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</si>
  <si>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</si>
  <si>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</si>
  <si>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</si>
  <si>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</si>
  <si>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</si>
  <si>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</si>
  <si>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</si>
  <si>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</si>
  <si>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</si>
  <si>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</si>
  <si>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</si>
  <si>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</si>
  <si>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</si>
  <si>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</si>
  <si>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</si>
  <si>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</si>
  <si>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</si>
  <si>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</si>
  <si>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</si>
  <si>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</si>
  <si>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</si>
  <si>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</si>
  <si>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</si>
  <si>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</si>
  <si>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</si>
  <si>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</si>
  <si>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</si>
  <si>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</si>
  <si>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</si>
  <si>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</si>
  <si>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</si>
  <si>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</si>
  <si>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</si>
  <si>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</si>
  <si>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</si>
  <si>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</si>
  <si>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</si>
  <si>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</si>
  <si>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</si>
  <si>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</si>
  <si>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</si>
  <si>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</si>
  <si>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</si>
  <si>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</si>
  <si>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</si>
  <si>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</si>
  <si>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</si>
  <si>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</si>
  <si>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</si>
  <si>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</si>
  <si>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</si>
  <si>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</si>
  <si>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</si>
  <si>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</si>
  <si>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</si>
  <si>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</si>
  <si>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</si>
  <si>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</si>
  <si>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</si>
  <si>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</si>
  <si>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</si>
  <si>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</si>
  <si>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</si>
  <si>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</si>
  <si>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</si>
  <si>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</si>
  <si>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</si>
  <si>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</si>
  <si>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</si>
  <si>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</si>
  <si>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</si>
  <si>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</si>
  <si>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</si>
  <si>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</si>
  <si>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</si>
  <si>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</si>
  <si>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</si>
  <si>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</si>
  <si>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</si>
  <si>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</si>
  <si>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</si>
  <si>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</si>
  <si>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</si>
  <si>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</si>
  <si>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</si>
  <si>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</si>
  <si>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</si>
  <si>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</si>
  <si>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</si>
  <si>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</si>
  <si>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</si>
  <si>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</si>
  <si>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</si>
  <si>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</si>
  <si>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</si>
  <si>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</si>
  <si>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</si>
  <si>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</si>
  <si>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</si>
  <si>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</si>
  <si>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</si>
  <si>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</si>
  <si>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</si>
  <si>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</si>
  <si>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</si>
  <si>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</si>
  <si>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</si>
  <si>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</si>
  <si>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</si>
  <si>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</si>
  <si>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</si>
  <si>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</si>
  <si>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</si>
  <si>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</si>
  <si>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</si>
  <si>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</si>
  <si>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</si>
  <si>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</si>
  <si>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</si>
  <si>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</si>
  <si>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</si>
  <si>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</si>
  <si>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</si>
  <si>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</si>
  <si>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</si>
  <si>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</si>
  <si>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</si>
  <si>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</si>
  <si>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</si>
  <si>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</si>
  <si>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</si>
  <si>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</si>
  <si>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</si>
  <si>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</si>
  <si>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</si>
  <si>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</si>
  <si>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</si>
  <si>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</si>
  <si>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</si>
  <si>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</si>
  <si>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</si>
  <si>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</si>
  <si>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</si>
  <si>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</si>
  <si>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</si>
  <si>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</si>
  <si>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</si>
  <si>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</si>
  <si>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</si>
  <si>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</si>
  <si>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</si>
  <si>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</si>
  <si>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</si>
  <si>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</si>
  <si>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</si>
  <si>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</si>
  <si>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</si>
  <si>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</si>
  <si>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</si>
  <si>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</si>
  <si>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</si>
  <si>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</si>
  <si>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</si>
  <si>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</si>
  <si>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</si>
  <si>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</si>
  <si>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</si>
  <si>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</si>
  <si>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</si>
  <si>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</si>
  <si>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</si>
  <si>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</si>
  <si>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</si>
  <si>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</si>
  <si>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</si>
  <si>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</si>
  <si>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</si>
  <si>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</si>
  <si>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</si>
  <si>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</si>
  <si>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</si>
  <si>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</si>
  <si>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</si>
  <si>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</si>
  <si>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</si>
  <si>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</si>
  <si>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</si>
  <si>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</si>
  <si>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</si>
  <si>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</si>
  <si>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</si>
  <si>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</si>
  <si>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</si>
  <si>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</si>
  <si>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</si>
  <si>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</si>
  <si>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</si>
  <si>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</si>
  <si>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</si>
  <si>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</si>
  <si>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</si>
  <si>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</si>
  <si>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</si>
  <si>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</si>
  <si>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</si>
  <si>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</si>
  <si>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</si>
  <si>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</si>
  <si>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</si>
  <si>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</si>
  <si>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</si>
  <si>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</si>
  <si>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</si>
  <si>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</si>
  <si>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</si>
  <si>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</si>
  <si>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</si>
  <si>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</si>
  <si>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</si>
  <si>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</si>
  <si>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</si>
  <si>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</si>
  <si>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</si>
  <si>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</si>
  <si>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</si>
  <si>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</si>
  <si>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</si>
  <si>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</si>
  <si>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</si>
  <si>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</si>
  <si>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</si>
  <si>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</si>
  <si>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</si>
  <si>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</si>
  <si>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</si>
  <si>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</si>
  <si>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</si>
  <si>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</si>
  <si>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</si>
  <si>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</si>
  <si>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</si>
  <si>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</si>
  <si>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</si>
  <si>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</si>
  <si>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</si>
  <si>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</si>
  <si>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</si>
  <si>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</si>
  <si>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</si>
  <si>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</si>
  <si>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</si>
  <si>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</si>
  <si>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</si>
  <si>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</si>
  <si>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</si>
  <si>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</si>
  <si>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</si>
  <si>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</si>
  <si>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</si>
  <si>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</si>
  <si>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</si>
  <si>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</si>
  <si>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</si>
  <si>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</si>
  <si>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</si>
  <si>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</si>
  <si>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</si>
  <si>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</si>
  <si>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</si>
  <si>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</si>
  <si>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</si>
  <si>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</si>
  <si>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</si>
  <si>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</si>
  <si>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</si>
  <si>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</si>
  <si>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</si>
  <si>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</si>
  <si>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</si>
  <si>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</si>
  <si>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</si>
  <si>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</si>
  <si>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</si>
  <si>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</si>
  <si>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</si>
  <si>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</si>
  <si>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</si>
  <si>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</si>
  <si>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</si>
  <si>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</si>
  <si>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</si>
  <si>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</si>
  <si>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</si>
  <si>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</si>
  <si>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</si>
  <si>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</si>
  <si>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</si>
  <si>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</si>
  <si>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</si>
  <si>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</si>
  <si>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</si>
  <si>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</si>
  <si>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</si>
  <si>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</si>
  <si>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</si>
  <si>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</si>
  <si>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</si>
  <si>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</si>
  <si>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</si>
  <si>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</si>
  <si>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</si>
  <si>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</si>
  <si>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</si>
  <si>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</si>
  <si>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</si>
  <si>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</si>
  <si>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</si>
  <si>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</si>
  <si>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</si>
  <si>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</si>
  <si>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</si>
  <si>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</si>
  <si>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</si>
  <si>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</si>
  <si>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</si>
  <si>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</si>
  <si>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</si>
  <si>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</si>
  <si>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</si>
  <si>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</si>
  <si>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</si>
  <si>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</si>
  <si>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</si>
  <si>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</si>
  <si>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</si>
  <si>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</si>
  <si>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</si>
  <si>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</si>
  <si>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</si>
  <si>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</si>
  <si>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</si>
  <si>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</si>
  <si>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</si>
  <si>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</si>
  <si>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</si>
  <si>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</si>
  <si>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</si>
  <si>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</si>
  <si>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</si>
  <si>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</si>
  <si>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</si>
  <si>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</si>
  <si>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</si>
  <si>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</si>
  <si>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</si>
  <si>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</si>
  <si>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</si>
  <si>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</si>
  <si>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</si>
  <si>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</si>
  <si>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</si>
  <si>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</si>
  <si>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</si>
  <si>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</si>
  <si>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</si>
  <si>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</si>
  <si>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</si>
  <si>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</si>
  <si>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</si>
  <si>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</si>
  <si>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</si>
  <si>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</si>
  <si>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</si>
  <si>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</si>
  <si>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</si>
  <si>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</si>
  <si>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</si>
  <si>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</si>
  <si>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</si>
  <si>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</si>
  <si>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</si>
  <si>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</si>
  <si>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</si>
  <si>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</si>
  <si>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</si>
  <si>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</si>
  <si>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</si>
  <si>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</si>
  <si>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</si>
  <si>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</si>
  <si>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</si>
  <si>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</si>
  <si>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</si>
  <si>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</si>
  <si>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</si>
  <si>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</si>
  <si>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</si>
  <si>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</si>
  <si>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</si>
  <si>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</si>
  <si>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</si>
  <si>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</si>
  <si>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</si>
  <si>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</si>
  <si>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</si>
  <si>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</si>
  <si>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</si>
  <si>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</si>
  <si>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</si>
  <si>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</si>
  <si>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</si>
  <si>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</si>
  <si>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</si>
  <si>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</si>
  <si>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</si>
  <si>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</si>
  <si>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</si>
  <si>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</si>
  <si>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</si>
  <si>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</si>
  <si>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</si>
  <si>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</si>
  <si>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</si>
  <si>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</si>
  <si>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</si>
  <si>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</si>
  <si>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</si>
  <si>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</si>
  <si>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</si>
  <si>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</si>
  <si>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</si>
  <si>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</si>
  <si>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</si>
  <si>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</si>
  <si>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</si>
  <si>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</si>
  <si>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</si>
  <si>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</si>
  <si>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</si>
  <si>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</si>
  <si>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</si>
  <si>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</si>
  <si>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</si>
  <si>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</si>
  <si>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</si>
  <si>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</si>
  <si>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</si>
  <si>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</si>
  <si>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</si>
  <si>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</si>
  <si>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</si>
  <si>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</si>
  <si>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</si>
  <si>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</si>
  <si>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</si>
  <si>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</si>
  <si>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</si>
  <si>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</si>
  <si>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</si>
  <si>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</si>
  <si>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</si>
  <si>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</si>
  <si>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</si>
  <si>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</si>
  <si>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</si>
  <si>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</si>
  <si>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</si>
  <si>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</si>
  <si>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</si>
  <si>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</si>
  <si>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</si>
  <si>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</si>
  <si>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</si>
  <si>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</si>
  <si>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</si>
  <si>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</si>
  <si>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</si>
  <si>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</si>
  <si>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</si>
  <si>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</si>
  <si>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</si>
  <si>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</si>
  <si>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</si>
  <si>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</si>
  <si>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</si>
  <si>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</si>
  <si>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</si>
  <si>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</si>
  <si>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</si>
  <si>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</si>
  <si>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</si>
  <si>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</si>
  <si>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</si>
  <si>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</si>
  <si>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</si>
  <si>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</si>
  <si>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</si>
  <si>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</si>
  <si>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</si>
  <si>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</si>
  <si>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</si>
  <si>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</si>
  <si>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</si>
  <si>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</si>
  <si>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</si>
  <si>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</si>
  <si>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</si>
  <si>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</si>
  <si>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</si>
  <si>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</si>
  <si>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</si>
  <si>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</si>
  <si>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</si>
  <si>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</si>
  <si>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</si>
  <si>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</si>
  <si>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</si>
  <si>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</si>
  <si>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</si>
  <si>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</si>
  <si>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</si>
  <si>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</si>
  <si>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</si>
  <si>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</si>
  <si>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</si>
  <si>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</si>
  <si>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</si>
  <si>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</si>
  <si>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</si>
  <si>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</si>
  <si>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</si>
  <si>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</si>
  <si>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</si>
  <si>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</si>
  <si>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</si>
  <si>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</si>
  <si>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</si>
  <si>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</si>
  <si>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</si>
  <si>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</si>
  <si>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</si>
  <si>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</si>
  <si>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</si>
  <si>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</si>
  <si>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</si>
  <si>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</si>
  <si>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</si>
  <si>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</si>
  <si>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</si>
  <si>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</si>
  <si>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</si>
  <si>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</si>
  <si>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</si>
  <si>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</si>
  <si>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</si>
  <si>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</si>
  <si>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</si>
  <si>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</si>
  <si>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</si>
  <si>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</si>
  <si>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</si>
  <si>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</si>
  <si>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</si>
  <si>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</si>
  <si>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</si>
  <si>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</si>
  <si>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</si>
  <si>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</si>
  <si>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</si>
  <si>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</si>
  <si>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</si>
  <si>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</si>
  <si>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</si>
  <si>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</si>
  <si>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</si>
  <si>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</si>
  <si>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</si>
  <si>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</si>
  <si>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</si>
  <si>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</si>
  <si>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</si>
  <si>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</si>
  <si>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</si>
  <si>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</si>
  <si>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</si>
  <si>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</si>
  <si>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</si>
  <si>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</si>
  <si>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</si>
  <si>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</si>
  <si>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</si>
  <si>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</si>
  <si>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</si>
  <si>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</si>
  <si>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</si>
  <si>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</si>
  <si>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</si>
  <si>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</si>
  <si>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</si>
  <si>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</si>
  <si>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</si>
  <si>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</si>
  <si>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</si>
  <si>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</si>
  <si>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</si>
  <si>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</si>
  <si>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</si>
  <si>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</si>
  <si>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</si>
  <si>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</si>
  <si>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</si>
  <si>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</si>
  <si>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</si>
  <si>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</si>
  <si>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</si>
  <si>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</si>
  <si>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</si>
  <si>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</si>
  <si>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</si>
  <si>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</si>
  <si>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</si>
  <si>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</si>
  <si>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</si>
  <si>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</si>
  <si>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</si>
  <si>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</si>
  <si>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</si>
  <si>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</si>
  <si>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</si>
  <si>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</si>
  <si>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</si>
  <si>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</si>
  <si>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</si>
  <si>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</si>
  <si>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</si>
  <si>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</si>
  <si>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</si>
  <si>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</si>
  <si>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</si>
  <si>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</si>
  <si>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</si>
  <si>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</si>
  <si>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</si>
  <si>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</si>
  <si>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</si>
  <si>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</si>
  <si>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</si>
  <si>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</si>
  <si>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</si>
  <si>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</si>
  <si>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</si>
  <si>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</si>
  <si>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</si>
  <si>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</si>
  <si>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</si>
  <si>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</si>
  <si>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</si>
  <si>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</si>
  <si>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</si>
  <si>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</si>
  <si>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</si>
  <si>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</si>
  <si>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</si>
  <si>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</si>
  <si>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</si>
  <si>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</si>
  <si>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</si>
  <si>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</si>
  <si>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</si>
  <si>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</si>
  <si>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</si>
  <si>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</si>
  <si>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</si>
  <si>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</si>
  <si>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</si>
  <si>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</si>
  <si>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</si>
  <si>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</si>
  <si>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</si>
  <si>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</si>
  <si>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</si>
  <si>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</si>
  <si>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</si>
  <si>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</si>
  <si>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</si>
  <si>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</si>
  <si>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</si>
  <si>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</si>
  <si>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</si>
  <si>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</si>
  <si>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</si>
  <si>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</si>
  <si>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</si>
  <si>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</si>
  <si>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</si>
  <si>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</si>
  <si>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</si>
  <si>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</si>
  <si>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</si>
  <si>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</si>
  <si>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</si>
  <si>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</si>
  <si>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</si>
  <si>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</si>
  <si>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</si>
  <si>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</si>
  <si>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</si>
  <si>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</si>
  <si>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</si>
  <si>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</si>
  <si>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</si>
  <si>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</si>
  <si>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</si>
  <si>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</si>
  <si>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</si>
  <si>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</si>
  <si>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</si>
  <si>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</si>
  <si>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</si>
  <si>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</si>
  <si>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</si>
  <si>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</si>
  <si>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</si>
  <si>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</si>
  <si>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</si>
  <si>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</si>
  <si>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</si>
  <si>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</si>
  <si>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</si>
  <si>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</si>
  <si>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</si>
  <si>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</si>
  <si>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</si>
  <si>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</si>
  <si>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</si>
  <si>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</si>
  <si>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</si>
  <si>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</si>
  <si>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</si>
  <si>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</si>
  <si>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</si>
  <si>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</si>
  <si>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</si>
  <si>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</si>
  <si>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</si>
  <si>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</si>
  <si>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</si>
  <si>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</si>
  <si>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</si>
  <si>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</si>
  <si>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</si>
  <si>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</si>
  <si>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</si>
  <si>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</si>
  <si>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</si>
  <si>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</si>
  <si>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</si>
  <si>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</si>
  <si>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</si>
  <si>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</si>
  <si>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</si>
  <si>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</si>
  <si>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</si>
  <si>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</si>
  <si>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</si>
  <si>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</si>
  <si>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</si>
  <si>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</si>
  <si>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</si>
  <si>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</si>
  <si>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</si>
  <si>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</si>
  <si>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</si>
  <si>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</si>
  <si>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</si>
  <si>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</si>
  <si>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</si>
  <si>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</si>
  <si>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</si>
  <si>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</si>
  <si>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</si>
  <si>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</si>
  <si>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</si>
  <si>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</si>
  <si>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</si>
  <si>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</si>
  <si>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</si>
  <si>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</si>
  <si>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</si>
  <si>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</si>
  <si>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</si>
  <si>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</si>
  <si>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</si>
  <si>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</si>
  <si>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</si>
  <si>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</si>
  <si>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</si>
  <si>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</si>
  <si>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</si>
  <si>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</si>
  <si>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</si>
  <si>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</si>
  <si>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</si>
  <si>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</si>
  <si>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</si>
  <si>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</si>
  <si>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</si>
  <si>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</si>
  <si>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</si>
  <si>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</si>
  <si>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</si>
  <si>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</si>
  <si>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</si>
  <si>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</si>
  <si>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</si>
  <si>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</si>
  <si>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</si>
  <si>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</si>
  <si>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</si>
  <si>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</si>
  <si>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</si>
  <si>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</si>
  <si>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</si>
  <si>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</si>
  <si>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</si>
  <si>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</si>
  <si>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</si>
  <si>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</si>
  <si>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</si>
  <si>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</si>
  <si>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</si>
  <si>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</si>
  <si>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</si>
  <si>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</si>
  <si>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</si>
  <si>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</si>
  <si>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</si>
  <si>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</si>
  <si>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</si>
  <si>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</si>
  <si>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</si>
  <si>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</si>
  <si>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</si>
  <si>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</si>
  <si>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</si>
  <si>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</si>
  <si>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</si>
  <si>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</si>
  <si>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</si>
  <si>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</si>
  <si>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</si>
  <si>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</si>
  <si>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</si>
  <si>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</si>
  <si>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</si>
  <si>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</si>
  <si>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</si>
  <si>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</si>
  <si>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</si>
  <si>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</si>
  <si>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</si>
  <si>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</si>
  <si>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</si>
  <si>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</si>
  <si>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</si>
  <si>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</si>
  <si>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</si>
  <si>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</si>
  <si>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</si>
  <si>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</si>
  <si>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</si>
  <si>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</si>
  <si>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</si>
  <si>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</si>
  <si>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</si>
  <si>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</si>
  <si>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</si>
  <si>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</si>
  <si>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</si>
  <si>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</si>
  <si>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</si>
  <si>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</si>
  <si>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</si>
  <si>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</si>
  <si>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</si>
  <si>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</si>
  <si>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</si>
  <si>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</si>
  <si>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</si>
  <si>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</si>
  <si>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</si>
  <si>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</si>
  <si>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</si>
  <si>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</si>
  <si>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</si>
  <si>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</si>
  <si>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</si>
  <si>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</si>
  <si>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</si>
  <si>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</si>
  <si>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</si>
  <si>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</si>
  <si>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</si>
  <si>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</si>
  <si>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</si>
  <si>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</si>
  <si>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</si>
  <si>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</si>
  <si>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</si>
  <si>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</si>
  <si>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</si>
  <si>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</si>
  <si>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</si>
  <si>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</si>
  <si>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</si>
  <si>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</si>
  <si>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</si>
  <si>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</si>
  <si>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</si>
  <si>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</si>
  <si>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</si>
  <si>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</si>
  <si>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</si>
  <si>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</si>
  <si>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</si>
  <si>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</si>
  <si>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</si>
  <si>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</si>
  <si>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</si>
  <si>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</si>
  <si>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</si>
  <si>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</si>
  <si>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</si>
  <si>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</si>
  <si>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</si>
  <si>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</si>
  <si>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</si>
  <si>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</si>
  <si>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</si>
  <si>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</si>
  <si>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</si>
  <si>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</si>
  <si>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</si>
  <si>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</si>
  <si>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</si>
  <si>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</si>
  <si>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</si>
  <si>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</si>
  <si>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</si>
  <si>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</si>
  <si>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</si>
  <si>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</si>
  <si>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</si>
  <si>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</si>
  <si>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</si>
  <si>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</si>
  <si>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</si>
  <si>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</si>
  <si>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</si>
  <si>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</si>
  <si>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</si>
  <si>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</si>
  <si>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</si>
  <si>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</si>
  <si>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</si>
  <si>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</si>
  <si>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</si>
  <si>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</si>
  <si>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</si>
  <si>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</si>
  <si>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</si>
  <si>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</si>
  <si>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</si>
  <si>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</si>
  <si>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</si>
  <si>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</si>
  <si>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</si>
  <si>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</si>
  <si>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</si>
  <si>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</si>
  <si>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</si>
  <si>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</si>
  <si>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</si>
  <si>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</si>
  <si>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</si>
  <si>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</si>
  <si>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</si>
  <si>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</si>
  <si>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</si>
  <si>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</si>
  <si>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</si>
  <si>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</si>
  <si>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</si>
  <si>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</si>
  <si>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</si>
  <si>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</si>
  <si>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</si>
  <si>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</si>
  <si>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</si>
  <si>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</si>
  <si>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</si>
  <si>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</si>
  <si>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</si>
  <si>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</si>
  <si>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</si>
  <si>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</si>
  <si>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</si>
  <si>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</si>
  <si>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</si>
  <si>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</si>
  <si>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</si>
  <si>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</si>
  <si>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</si>
  <si>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</si>
  <si>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</si>
  <si>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</si>
  <si>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</si>
  <si>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</si>
  <si>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</si>
  <si>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</si>
  <si>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</si>
  <si>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</si>
  <si>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</si>
  <si>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</si>
  <si>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</si>
  <si>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</si>
  <si>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</si>
  <si>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</si>
  <si>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</si>
  <si>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</si>
  <si>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</si>
  <si>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</si>
  <si>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</si>
  <si>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</si>
  <si>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</si>
  <si>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</si>
  <si>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</si>
  <si>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</si>
  <si>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</si>
  <si>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</si>
  <si>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</si>
  <si>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</si>
  <si>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</si>
  <si>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</si>
  <si>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</si>
  <si>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</si>
  <si>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</si>
  <si>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</si>
  <si>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</si>
  <si>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</si>
  <si>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</si>
  <si>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</si>
  <si>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</si>
  <si>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</si>
  <si>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</si>
  <si>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</si>
  <si>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</si>
  <si>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</si>
  <si>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</si>
  <si>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</si>
  <si>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</si>
  <si>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</si>
  <si>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</si>
  <si>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</si>
  <si>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</si>
  <si>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</si>
  <si>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</si>
  <si>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</si>
  <si>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</si>
  <si>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</si>
  <si>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</si>
  <si>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</si>
  <si>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</si>
  <si>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</si>
  <si>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</si>
  <si>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</si>
  <si>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</si>
  <si>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</si>
  <si>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</si>
  <si>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</si>
  <si>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</si>
  <si>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</si>
  <si>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</si>
  <si>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</si>
  <si>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</si>
  <si>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</si>
  <si>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</si>
  <si>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</si>
  <si>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</si>
  <si>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</si>
  <si>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</si>
  <si>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</si>
  <si>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</si>
  <si>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</si>
  <si>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</si>
  <si>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</si>
  <si>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</si>
  <si>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</si>
  <si>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</si>
  <si>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</si>
  <si>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</si>
  <si>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</si>
  <si>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</si>
  <si>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</si>
  <si>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</si>
  <si>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</si>
  <si>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</si>
  <si>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</si>
  <si>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</si>
  <si>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</si>
  <si>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</si>
  <si>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</si>
  <si>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</si>
  <si>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</si>
  <si>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</si>
  <si>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</si>
  <si>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</si>
  <si>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</si>
  <si>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</si>
  <si>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</si>
  <si>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</si>
  <si>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</si>
  <si>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</si>
  <si>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</si>
  <si>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</si>
  <si>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</si>
  <si>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</si>
  <si>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</si>
  <si>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</si>
  <si>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</si>
  <si>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</si>
  <si>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</si>
  <si>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</si>
  <si>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</si>
  <si>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</si>
  <si>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</si>
  <si>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</si>
  <si>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</si>
  <si>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</si>
  <si>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</si>
  <si>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</si>
  <si>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</si>
  <si>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</si>
  <si>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</si>
  <si>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</si>
  <si>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</si>
  <si>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</si>
  <si>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</si>
  <si>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</si>
  <si>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</si>
  <si>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</si>
  <si>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</si>
  <si>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</si>
  <si>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</si>
  <si>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</si>
  <si>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</si>
  <si>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</si>
  <si>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</si>
  <si>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</si>
  <si>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</si>
  <si>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</si>
  <si>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</si>
  <si>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</si>
  <si>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</si>
  <si>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</si>
  <si>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</si>
  <si>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</si>
  <si>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</si>
  <si>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</si>
  <si>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</si>
  <si>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</si>
  <si>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</si>
  <si>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</si>
  <si>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</si>
  <si>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</si>
  <si>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</si>
  <si>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</si>
  <si>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</si>
  <si>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</si>
  <si>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</si>
  <si>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</si>
  <si>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</si>
  <si>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</si>
  <si>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</si>
  <si>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</si>
  <si>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</si>
  <si>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</si>
  <si>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</si>
  <si>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</si>
  <si>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</si>
  <si>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</si>
  <si>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</si>
  <si>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</si>
  <si>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</si>
  <si>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</si>
  <si>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</si>
  <si>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</si>
  <si>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</si>
  <si>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</si>
  <si>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</si>
  <si>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</si>
  <si>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</si>
  <si>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</si>
  <si>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</si>
  <si>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</si>
  <si>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</si>
  <si>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</si>
  <si>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</si>
  <si>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</si>
  <si>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</si>
  <si>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</si>
  <si>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</si>
  <si>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</si>
  <si>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</si>
  <si>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</si>
  <si>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</si>
  <si>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</si>
  <si>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</si>
  <si>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</si>
  <si>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</si>
  <si>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</si>
  <si>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</si>
  <si>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</si>
  <si>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</si>
  <si>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</si>
  <si>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</si>
  <si>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</si>
  <si>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</si>
  <si>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</si>
  <si>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</si>
  <si>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</si>
  <si>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</si>
  <si>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</si>
  <si>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</si>
  <si>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</si>
  <si>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</si>
  <si>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</si>
  <si>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</si>
  <si>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</si>
  <si>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</si>
  <si>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</si>
  <si>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</si>
  <si>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</si>
  <si>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</si>
  <si>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</si>
  <si>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</si>
  <si>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</si>
  <si>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</si>
  <si>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</si>
  <si>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</si>
  <si>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</si>
  <si>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</si>
  <si>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</si>
  <si>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</si>
  <si>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</si>
  <si>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</si>
  <si>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</si>
  <si>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</si>
  <si>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</si>
  <si>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</si>
  <si>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</si>
  <si>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</si>
  <si>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</si>
  <si>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</si>
  <si>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</si>
  <si>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</si>
  <si>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</si>
  <si>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</si>
  <si>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</si>
  <si>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</si>
  <si>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</si>
  <si>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</si>
  <si>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</si>
  <si>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</si>
  <si>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</si>
  <si>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</si>
  <si>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</si>
  <si>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</si>
  <si>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</si>
  <si>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</si>
  <si>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</si>
  <si>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</si>
  <si>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</si>
  <si>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</si>
  <si>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</si>
  <si>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</si>
  <si>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</si>
  <si>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</si>
  <si>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</si>
  <si>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</si>
  <si>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</si>
  <si>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</si>
  <si>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</si>
  <si>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</si>
  <si>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</si>
  <si>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</si>
  <si>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</si>
  <si>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</si>
  <si>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</si>
  <si>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</si>
  <si>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</si>
  <si>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</si>
  <si>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</si>
  <si>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</si>
  <si>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</si>
  <si>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</si>
  <si>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</si>
  <si>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</si>
  <si>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</si>
  <si>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</si>
  <si>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</si>
  <si>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</si>
  <si>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</si>
  <si>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</si>
  <si>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</si>
  <si>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</si>
  <si>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</si>
  <si>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</si>
  <si>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</si>
  <si>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</si>
  <si>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</si>
  <si>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</si>
  <si>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</si>
  <si>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</si>
  <si>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</si>
  <si>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</si>
  <si>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</si>
  <si>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</si>
  <si>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</si>
  <si>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</si>
  <si>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</si>
  <si>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</si>
  <si>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</si>
  <si>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</si>
  <si>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</si>
  <si>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</si>
  <si>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</si>
  <si>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</si>
  <si>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</si>
  <si>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</si>
  <si>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</si>
  <si>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</si>
  <si>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</si>
  <si>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</si>
  <si>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</si>
  <si>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</si>
  <si>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</si>
  <si>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</si>
  <si>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</si>
  <si>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</si>
  <si>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</si>
  <si>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</si>
  <si>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</si>
  <si>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</si>
  <si>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</si>
  <si>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</si>
  <si>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</si>
  <si>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</si>
  <si>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</si>
  <si>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</si>
  <si>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</si>
  <si>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</si>
  <si>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</si>
  <si>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</si>
  <si>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</si>
  <si>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</si>
  <si>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</si>
  <si>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</si>
  <si>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</si>
  <si>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</si>
  <si>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</si>
  <si>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</si>
  <si>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</si>
  <si>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</si>
  <si>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</si>
  <si>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</si>
  <si>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</si>
  <si>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</si>
  <si>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</si>
  <si>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</si>
  <si>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</si>
  <si>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</si>
  <si>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</si>
  <si>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</si>
  <si>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</si>
  <si>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</si>
  <si>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</si>
  <si>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</si>
  <si>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</si>
  <si>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</si>
  <si>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</si>
  <si>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</si>
  <si>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</si>
  <si>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</si>
  <si>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</si>
  <si>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</si>
  <si>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</si>
  <si>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</si>
  <si>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</si>
  <si>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</si>
  <si>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</si>
  <si>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</si>
  <si>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</si>
  <si>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</si>
  <si>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</si>
  <si>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</si>
  <si>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</si>
  <si>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</si>
  <si>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</si>
  <si>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</si>
  <si>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</si>
  <si>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</si>
  <si>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</si>
  <si>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</si>
  <si>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</si>
  <si>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</si>
  <si>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</si>
  <si>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</si>
  <si>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</si>
  <si>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</si>
  <si>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</si>
  <si>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</si>
  <si>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</si>
  <si>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</si>
  <si>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</si>
  <si>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</si>
  <si>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</si>
  <si>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</si>
  <si>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</si>
  <si>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</si>
  <si>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</si>
  <si>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</si>
  <si>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</si>
  <si>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</si>
  <si>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</si>
  <si>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</si>
  <si>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</si>
  <si>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</si>
  <si>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</si>
  <si>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</si>
  <si>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</si>
  <si>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</si>
  <si>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</si>
  <si>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</si>
  <si>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</si>
  <si>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</si>
  <si>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</si>
  <si>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</si>
  <si>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</si>
  <si>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</si>
  <si>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</si>
  <si>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</si>
  <si>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</si>
  <si>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</si>
  <si>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</si>
  <si>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</si>
  <si>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</si>
  <si>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</si>
  <si>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</si>
  <si>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</si>
  <si>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</si>
  <si>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</si>
  <si>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</si>
  <si>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</si>
  <si>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</si>
  <si>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</si>
  <si>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</si>
  <si>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</si>
  <si>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</si>
  <si>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</si>
  <si>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</si>
  <si>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</si>
  <si>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</si>
  <si>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</si>
  <si>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</si>
  <si>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</si>
  <si>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</si>
  <si>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</si>
  <si>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</si>
  <si>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</si>
  <si>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</si>
  <si>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</si>
  <si>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</si>
  <si>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</si>
  <si>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</si>
  <si>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</si>
  <si>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</si>
  <si>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</si>
  <si>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</si>
  <si>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</si>
  <si>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</si>
  <si>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</si>
  <si>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</si>
  <si>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</si>
  <si>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</si>
  <si>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</si>
  <si>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</si>
  <si>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</si>
  <si>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</si>
  <si>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</si>
  <si>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</si>
  <si>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</si>
  <si>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</si>
  <si>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</si>
  <si>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</si>
  <si>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</si>
  <si>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</si>
  <si>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</si>
  <si>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</si>
  <si>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</si>
  <si>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</si>
  <si>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</si>
  <si>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</si>
  <si>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</si>
  <si>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</si>
  <si>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</si>
  <si>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</si>
  <si>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</si>
  <si>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</si>
  <si>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</si>
  <si>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</si>
  <si>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</si>
  <si>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</si>
  <si>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</si>
  <si>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</si>
  <si>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</si>
  <si>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</si>
  <si>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</si>
  <si>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</si>
  <si>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</si>
  <si>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</si>
  <si>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</si>
  <si>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</si>
  <si>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</si>
  <si>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</si>
  <si>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</si>
  <si>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</si>
  <si>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</si>
  <si>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</si>
  <si>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</si>
  <si>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</si>
  <si>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</si>
  <si>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</si>
  <si>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</si>
  <si>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</si>
  <si>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</si>
  <si>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</si>
  <si>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</si>
  <si>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</si>
  <si>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</si>
  <si>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</si>
  <si>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</si>
  <si>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</si>
  <si>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</si>
  <si>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</si>
  <si>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</si>
  <si>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</si>
  <si>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</si>
  <si>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</si>
  <si>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</si>
  <si>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</si>
  <si>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</si>
  <si>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</si>
  <si>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</si>
  <si>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</si>
  <si>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</si>
  <si>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</si>
  <si>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</si>
  <si>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</si>
  <si>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</si>
  <si>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</si>
  <si>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</si>
  <si>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</si>
  <si>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</si>
  <si>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</si>
  <si>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</si>
  <si>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</si>
  <si>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</si>
  <si>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</si>
  <si>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</si>
  <si>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</si>
  <si>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</si>
  <si>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</si>
  <si>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</si>
  <si>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</si>
  <si>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</si>
  <si>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</si>
  <si>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</si>
  <si>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</si>
  <si>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</si>
  <si>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</si>
  <si>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</si>
  <si>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</si>
  <si>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</si>
  <si>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</si>
  <si>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</si>
  <si>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</si>
  <si>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</si>
  <si>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</si>
  <si>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</si>
  <si>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</si>
  <si>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</si>
  <si>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</si>
  <si>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</si>
  <si>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</si>
  <si>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</si>
  <si>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</si>
  <si>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</si>
  <si>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</si>
  <si>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</si>
  <si>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</si>
  <si>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</si>
  <si>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</si>
  <si>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</si>
  <si>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</si>
  <si>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</si>
  <si>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</si>
  <si>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</si>
  <si>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</si>
  <si>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</si>
  <si>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</si>
  <si>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</si>
  <si>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</si>
  <si>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</si>
  <si>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</si>
  <si>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</si>
  <si>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</si>
  <si>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</si>
  <si>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</si>
  <si>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</si>
  <si>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</si>
  <si>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</si>
  <si>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</si>
  <si>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</si>
  <si>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</si>
  <si>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</si>
  <si>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</si>
  <si>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</si>
  <si>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</si>
  <si>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</si>
  <si>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</si>
  <si>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</si>
  <si>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</si>
  <si>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</si>
  <si>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</si>
  <si>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</si>
  <si>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</si>
  <si>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</si>
  <si>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</si>
  <si>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</si>
  <si>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</si>
  <si>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</si>
  <si>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</si>
  <si>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</si>
  <si>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</si>
  <si>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</si>
  <si>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</si>
  <si>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</si>
  <si>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</si>
  <si>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</si>
  <si>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</si>
  <si>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</si>
  <si>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</si>
  <si>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</si>
  <si>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</si>
  <si>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</si>
  <si>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</si>
  <si>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</si>
  <si>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</si>
  <si>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</si>
  <si>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</si>
  <si>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</si>
  <si>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</si>
  <si>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</si>
  <si>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</si>
  <si>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</si>
  <si>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</si>
  <si>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</si>
  <si>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</si>
  <si>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</si>
  <si>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</si>
  <si>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</si>
  <si>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</si>
  <si>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</si>
  <si>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</si>
  <si>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</si>
  <si>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</si>
  <si>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</si>
  <si>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</si>
  <si>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</si>
  <si>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</si>
  <si>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</si>
  <si>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</si>
  <si>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</si>
  <si>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</si>
  <si>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</si>
  <si>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</si>
  <si>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</si>
  <si>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</si>
  <si>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</si>
  <si>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</si>
  <si>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</si>
  <si>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</si>
  <si>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</si>
  <si>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</si>
  <si>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</si>
  <si>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</si>
  <si>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</si>
  <si>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</si>
  <si>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</si>
  <si>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</si>
  <si>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</si>
  <si>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</si>
  <si>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</si>
  <si>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</si>
  <si>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</si>
  <si>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</si>
  <si>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</si>
  <si>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</si>
  <si>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</si>
  <si>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</si>
  <si>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</si>
  <si>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</si>
  <si>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</si>
  <si>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</si>
  <si>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</si>
  <si>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</si>
  <si>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</si>
  <si>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</si>
  <si>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</si>
  <si>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</si>
  <si>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</si>
  <si>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</si>
  <si>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</si>
  <si>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</si>
  <si>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</si>
  <si>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</si>
  <si>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</si>
  <si>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</si>
  <si>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</si>
  <si>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</si>
  <si>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</si>
  <si>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</si>
  <si>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</si>
  <si>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</si>
  <si>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</si>
  <si>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</si>
  <si>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</si>
  <si>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</si>
  <si>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</si>
  <si>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</si>
  <si>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</si>
  <si>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</si>
  <si>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</si>
  <si>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</si>
  <si>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</si>
  <si>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</si>
  <si>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</si>
  <si>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</si>
  <si>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</si>
  <si>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</si>
  <si>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</si>
  <si>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</si>
  <si>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</si>
  <si>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</si>
  <si>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</si>
  <si>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</si>
  <si>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</si>
  <si>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</si>
  <si>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</si>
  <si>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</si>
  <si>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</si>
  <si>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</si>
  <si>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</si>
  <si>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</si>
  <si>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</si>
  <si>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</si>
  <si>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</si>
  <si>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</si>
  <si>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</si>
  <si>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</si>
  <si>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</si>
  <si>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</si>
  <si>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</si>
  <si>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</si>
  <si>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</si>
  <si>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</si>
  <si>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</si>
  <si>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</si>
  <si>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</si>
  <si>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</si>
  <si>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</si>
  <si>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</si>
  <si>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</si>
  <si>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</si>
  <si>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</si>
  <si>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</si>
  <si>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</si>
  <si>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</si>
  <si>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</si>
  <si>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</si>
  <si>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</si>
  <si>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</si>
  <si>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</si>
  <si>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</si>
  <si>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</si>
  <si>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</si>
  <si>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</si>
  <si>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</si>
  <si>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</si>
  <si>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</si>
  <si>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</si>
  <si>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</si>
  <si>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</si>
  <si>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</si>
  <si>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</si>
  <si>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</si>
  <si>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</si>
  <si>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</si>
  <si>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</si>
  <si>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</si>
  <si>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</si>
  <si>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</si>
  <si>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</si>
  <si>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</si>
  <si>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</si>
  <si>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</si>
  <si>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</si>
  <si>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</si>
  <si>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</si>
  <si>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</si>
  <si>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</si>
  <si>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</si>
  <si>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</si>
  <si>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</si>
  <si>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</si>
  <si>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</si>
  <si>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</si>
  <si>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</si>
  <si>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</si>
  <si>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</si>
  <si>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</si>
  <si>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</si>
  <si>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</si>
  <si>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MAES062Z21O4RZ2U7M96</t>
  </si>
  <si>
    <t>DDBO SIF 1864</t>
  </si>
  <si>
    <t>Danske Bank DDBO SIF 1864</t>
  </si>
  <si>
    <t>SIF 1864</t>
  </si>
  <si>
    <t>SE0010947622</t>
  </si>
  <si>
    <t>SE0010947630</t>
  </si>
  <si>
    <t>DDBO SIF 1863</t>
  </si>
  <si>
    <t>Danske Bank DDBO SIF 1863</t>
  </si>
  <si>
    <t>SIF 1863</t>
  </si>
  <si>
    <t>DANSKEBANK/FXD DEBT 20230710</t>
  </si>
  <si>
    <t>DEMFRM</t>
  </si>
  <si>
    <t>CDS (ITRAXCO29)</t>
  </si>
  <si>
    <t>CDS (CDXHY30)</t>
  </si>
  <si>
    <t>DDBO_SIF_1864</t>
  </si>
  <si>
    <t>DDBO_SIF_1863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</si>
</sst>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E27" sqref="E2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268</v>
      </c>
      <c r="C2" s="64" t="s">
        <v>440</v>
      </c>
      <c r="D2" s="64" t="s">
        <v>1235</v>
      </c>
      <c r="E2" s="65">
        <v>10000</v>
      </c>
      <c r="F2" s="65" t="s">
        <v>34</v>
      </c>
      <c r="G2" s="64" t="s">
        <v>263</v>
      </c>
      <c r="H2" s="3">
        <v>43405</v>
      </c>
      <c r="I2" s="64" t="s">
        <v>2733</v>
      </c>
      <c r="J2" s="219" t="str">
        <f>IF(C2="-","",VLOOKUP(C2,BondIssuerTable,2,0))</f>
        <v>DANSKE</v>
      </c>
      <c r="K2" s="219" t="str">
        <f>IF(D2="-","",VLOOKUP(D2,BondIssuingAgentsTable,2,0))</f>
        <v>SIF</v>
      </c>
      <c r="L2" s="95" t="str">
        <f>IF(D2="-","",VLOOKUP(D2,BondIssuingAgentsTable,3,0))</f>
        <v>ST</v>
      </c>
      <c r="M2" s="190" t="s">
        <v>2446</v>
      </c>
      <c r="N2" s="190" t="s">
        <v>2432</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2734</v>
      </c>
      <c r="B7" s="64" t="s">
        <v>2735</v>
      </c>
      <c r="C7" s="64" t="s">
        <v>2736</v>
      </c>
      <c r="D7" s="64" t="s">
        <v>2737</v>
      </c>
      <c r="E7" s="64" t="s">
        <v>2742</v>
      </c>
      <c r="F7" s="64" t="s">
        <v>2743</v>
      </c>
      <c r="G7" s="69">
        <v>100</v>
      </c>
      <c r="H7" s="69" t="s">
        <v>1375</v>
      </c>
      <c r="I7" s="65">
        <v>27830000</v>
      </c>
      <c r="J7" s="3">
        <v>43405</v>
      </c>
      <c r="K7" s="70">
        <v>45116</v>
      </c>
      <c r="L7" s="70">
        <v>45105</v>
      </c>
      <c r="M7" s="244">
        <v>1299</v>
      </c>
      <c r="N7" s="244"/>
      <c r="O7" s="245" t="str">
        <f t="shared" ref="O7:O38" si="0">IF(M7="-","",VLOOKUP(M7,EUSIPA_Table,2,0))</f>
        <v>Miscellaneous Yield Enhancement</v>
      </c>
      <c r="P7" s="72" t="s">
        <v>2746</v>
      </c>
      <c r="Q7" s="104" t="s">
        <v>2745</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2739</v>
      </c>
      <c r="B8" s="64" t="s">
        <v>2740</v>
      </c>
      <c r="C8" s="64" t="s">
        <v>2741</v>
      </c>
      <c r="D8" s="64" t="s">
        <v>2738</v>
      </c>
      <c r="E8" s="64" t="s">
        <v>2742</v>
      </c>
      <c r="F8" s="64" t="s">
        <v>2743</v>
      </c>
      <c r="G8" s="69">
        <v>100</v>
      </c>
      <c r="H8" s="69" t="s">
        <v>1375</v>
      </c>
      <c r="I8" s="65">
        <v>35630000</v>
      </c>
      <c r="J8" s="3">
        <v>43405</v>
      </c>
      <c r="K8" s="70">
        <v>45116</v>
      </c>
      <c r="L8" s="70">
        <v>45105</v>
      </c>
      <c r="M8" s="244">
        <v>1299</v>
      </c>
      <c r="N8" s="244"/>
      <c r="O8" s="245" t="str">
        <f t="shared" si="0"/>
        <v>Miscellaneous Yield Enhancement</v>
      </c>
      <c r="P8" s="72" t="s">
        <v>2747</v>
      </c>
      <c r="Q8" s="104" t="s">
        <v>2744</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9:H106 G7:G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H7:H8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2726</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2730</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8" t="s">
        <v>953</v>
      </c>
      <c r="T5" s="309"/>
      <c r="U5" s="309"/>
      <c r="V5" s="309"/>
      <c r="W5" s="309"/>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0" t="s">
        <v>2495</v>
      </c>
      <c r="B5" s="310"/>
      <c r="C5" s="310"/>
      <c r="D5" s="266" t="s">
        <v>2496</v>
      </c>
      <c r="E5" s="93"/>
      <c r="F5" s="93"/>
      <c r="G5" s="93"/>
      <c r="H5" s="93"/>
      <c r="I5" s="93"/>
      <c r="J5" s="93"/>
      <c r="K5" s="213"/>
      <c r="L5" s="213"/>
      <c r="M5" s="213"/>
      <c r="N5" s="213"/>
      <c r="O5" s="213"/>
      <c r="P5" s="213"/>
      <c r="Q5" s="213"/>
      <c r="R5" s="213"/>
      <c r="S5" s="213"/>
      <c r="T5" s="213"/>
      <c r="V5" s="308" t="s">
        <v>953</v>
      </c>
      <c r="W5" s="309"/>
      <c r="X5" s="309"/>
      <c r="Y5" s="309"/>
      <c r="Z5" s="309"/>
      <c r="AA5" s="308" t="s">
        <v>1005</v>
      </c>
      <c r="AB5" s="309"/>
      <c r="AC5" s="309"/>
      <c r="AD5" s="309"/>
      <c r="AE5" s="309"/>
      <c r="AF5" s="308" t="s">
        <v>1006</v>
      </c>
      <c r="AG5" s="309"/>
      <c r="AH5" s="309"/>
      <c r="AI5" s="309"/>
      <c r="AJ5" s="309"/>
      <c r="AK5" s="308" t="s">
        <v>1007</v>
      </c>
      <c r="AL5" s="309"/>
      <c r="AM5" s="309"/>
      <c r="AN5" s="309"/>
      <c r="AO5" s="309"/>
      <c r="AP5" s="308" t="s">
        <v>1008</v>
      </c>
      <c r="AQ5" s="309"/>
      <c r="AR5" s="309"/>
      <c r="AS5" s="309"/>
      <c r="AT5" s="309"/>
      <c r="AU5" s="308" t="s">
        <v>1009</v>
      </c>
      <c r="AV5" s="309"/>
      <c r="AW5" s="309"/>
      <c r="AX5" s="309"/>
      <c r="AY5" s="309"/>
      <c r="AZ5" s="308" t="s">
        <v>1010</v>
      </c>
      <c r="BA5" s="309"/>
      <c r="BB5" s="309"/>
      <c r="BC5" s="309"/>
      <c r="BD5" s="309"/>
      <c r="BE5" s="308" t="s">
        <v>1011</v>
      </c>
      <c r="BF5" s="309"/>
      <c r="BG5" s="309"/>
      <c r="BH5" s="309"/>
      <c r="BI5" s="309"/>
      <c r="BJ5" s="308" t="s">
        <v>1012</v>
      </c>
      <c r="BK5" s="309"/>
      <c r="BL5" s="309"/>
      <c r="BM5" s="309"/>
      <c r="BN5" s="309"/>
      <c r="BO5" s="308" t="s">
        <v>1013</v>
      </c>
      <c r="BP5" s="309"/>
      <c r="BQ5" s="309"/>
      <c r="BR5" s="309"/>
      <c r="BS5" s="309"/>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78" workbookViewId="0">
      <selection activeCell="C63" sqref="C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2732</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2018-10-31T11:10:30Z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