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Bonds'!$A$6:$BD$104</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O7" i="6"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<sst xmlns="http://schemas.openxmlformats.org/spreadsheetml/2006/main" count="4254" uniqueCount="2745">
  <si>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</si>
  <si>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</si>
  <si>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</si>
  <si>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</si>
  <si>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</si>
  <si>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</si>
  <si>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</si>
  <si>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</si>
  <si>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</si>
  <si>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</si>
  <si>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</si>
  <si>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</si>
  <si>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</si>
  <si>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</si>
  <si>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</si>
  <si>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</si>
  <si>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</si>
  <si>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</si>
  <si>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</si>
  <si>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</si>
  <si>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</si>
  <si>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</si>
  <si>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</si>
  <si>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</si>
  <si>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</si>
  <si>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</si>
  <si>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</si>
  <si>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</si>
  <si>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</si>
  <si>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</si>
  <si>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</si>
  <si>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</si>
  <si>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</si>
  <si>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</si>
  <si>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</si>
  <si>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</si>
  <si>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</si>
  <si>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</si>
  <si>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</si>
  <si>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</si>
  <si>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</si>
  <si>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</si>
  <si>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</si>
  <si>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</si>
  <si>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</si>
  <si>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</si>
  <si>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</si>
  <si>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</si>
  <si>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</si>
  <si>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</si>
  <si>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</si>
  <si>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</si>
  <si>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</si>
  <si>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</si>
  <si>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</si>
  <si>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</si>
  <si>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</si>
  <si>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</si>
  <si>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</si>
  <si>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</si>
  <si>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</si>
  <si>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</si>
  <si>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</si>
  <si>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</si>
  <si>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</si>
  <si>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</si>
  <si>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</si>
  <si>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</si>
  <si>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</si>
  <si>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</si>
  <si>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</si>
  <si>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</si>
  <si>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</si>
  <si>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</si>
  <si>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</si>
  <si>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</si>
  <si>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</si>
  <si>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</si>
  <si>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</si>
  <si>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</si>
  <si>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</si>
  <si>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</si>
  <si>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</si>
  <si>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</si>
  <si>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</si>
  <si>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</si>
  <si>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</si>
  <si>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</si>
  <si>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</si>
  <si>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</si>
  <si>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</si>
  <si>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</si>
  <si>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</si>
  <si>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</si>
  <si>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</si>
  <si>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</si>
  <si>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</si>
  <si>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</si>
  <si>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</si>
  <si>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</si>
  <si>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</si>
  <si>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</si>
  <si>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</si>
  <si>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</si>
  <si>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</si>
  <si>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</si>
  <si>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</si>
  <si>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</si>
  <si>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</si>
  <si>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</si>
  <si>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</si>
  <si>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</si>
  <si>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</si>
  <si>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</si>
  <si>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</si>
  <si>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</si>
  <si>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</si>
  <si>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</si>
  <si>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</si>
  <si>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</si>
  <si>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</si>
  <si>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</si>
  <si>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</si>
  <si>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</si>
  <si>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</si>
  <si>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</si>
  <si>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</si>
  <si>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</si>
  <si>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</si>
  <si>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</si>
  <si>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</si>
  <si>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</si>
  <si>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</si>
  <si>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</si>
  <si>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</si>
  <si>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</si>
  <si>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</si>
  <si>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</si>
  <si>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</si>
  <si>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</si>
  <si>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</si>
  <si>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</si>
  <si>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</si>
  <si>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</si>
  <si>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</si>
  <si>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</si>
  <si>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</si>
  <si>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</si>
  <si>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</si>
  <si>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</si>
  <si>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</si>
  <si>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</si>
  <si>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</si>
  <si>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</si>
  <si>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</si>
  <si>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</si>
  <si>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</si>
  <si>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</si>
  <si>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</si>
  <si>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</si>
  <si>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</si>
  <si>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</si>
  <si>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</si>
  <si>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</si>
  <si>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</si>
  <si>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</si>
  <si>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</si>
  <si>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</si>
  <si>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</si>
  <si>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</si>
  <si>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</si>
  <si>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</si>
  <si>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</si>
  <si>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</si>
  <si>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</si>
  <si>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</si>
  <si>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</si>
  <si>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</si>
  <si>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</si>
  <si>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</si>
  <si>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</si>
  <si>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</si>
  <si>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</si>
  <si>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</si>
  <si>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</si>
  <si>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</si>
  <si>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</si>
  <si>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</si>
  <si>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</si>
  <si>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</si>
  <si>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</si>
  <si>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</si>
  <si>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</si>
  <si>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</si>
  <si>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</si>
  <si>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</si>
  <si>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</si>
  <si>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</si>
  <si>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</si>
  <si>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</si>
  <si>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</si>
  <si>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</si>
  <si>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</si>
  <si>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</si>
  <si>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</si>
  <si>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</si>
  <si>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</si>
  <si>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</si>
  <si>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</si>
  <si>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</si>
  <si>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</si>
  <si>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</si>
  <si>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</si>
  <si>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</si>
  <si>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</si>
  <si>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</si>
  <si>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</si>
  <si>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</si>
  <si>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</si>
  <si>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</si>
  <si>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</si>
  <si>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</si>
  <si>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</si>
  <si>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</si>
  <si>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</si>
  <si>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</si>
  <si>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</si>
  <si>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</si>
  <si>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</si>
  <si>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</si>
  <si>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</si>
  <si>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</si>
  <si>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</si>
  <si>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</si>
  <si>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</si>
  <si>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</si>
  <si>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</si>
  <si>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</si>
  <si>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</si>
  <si>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</si>
  <si>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</si>
  <si>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</si>
  <si>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</si>
  <si>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</si>
  <si>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</si>
  <si>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</si>
  <si>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</si>
  <si>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</si>
  <si>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</si>
  <si>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</si>
  <si>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</si>
  <si>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</si>
  <si>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</si>
  <si>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</si>
  <si>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</si>
  <si>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</si>
  <si>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</si>
  <si>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</si>
  <si>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</si>
  <si>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</si>
  <si>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</si>
  <si>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</si>
  <si>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</si>
  <si>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</si>
  <si>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</si>
  <si>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</si>
  <si>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</si>
  <si>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</si>
  <si>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</si>
  <si>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</si>
  <si>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</si>
  <si>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</si>
  <si>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</si>
  <si>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</si>
  <si>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</si>
  <si>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</si>
  <si>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</si>
  <si>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</si>
  <si>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</si>
  <si>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</si>
  <si>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</si>
  <si>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</si>
  <si>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</si>
  <si>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</si>
  <si>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</si>
  <si>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</si>
  <si>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</si>
  <si>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</si>
  <si>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</si>
  <si>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</si>
  <si>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</si>
  <si>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</si>
  <si>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</si>
  <si>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</si>
  <si>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</si>
  <si>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</si>
  <si>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</si>
  <si>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</si>
  <si>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</si>
  <si>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</si>
  <si>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</si>
  <si>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</si>
  <si>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</si>
  <si>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</si>
  <si>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</si>
  <si>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</si>
  <si>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</si>
  <si>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</si>
  <si>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</si>
  <si>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</si>
  <si>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</si>
  <si>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</si>
  <si>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</si>
  <si>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</si>
  <si>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</si>
  <si>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</si>
  <si>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</si>
  <si>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</si>
  <si>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</si>
  <si>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</si>
  <si>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</si>
  <si>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</si>
  <si>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</si>
  <si>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</si>
  <si>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</si>
  <si>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</si>
  <si>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</si>
  <si>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</si>
  <si>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</si>
  <si>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</si>
  <si>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</si>
  <si>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</si>
  <si>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</si>
  <si>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</si>
  <si>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</si>
  <si>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</si>
  <si>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</si>
  <si>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</si>
  <si>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</si>
  <si>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</si>
  <si>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</si>
  <si>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</si>
  <si>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</si>
  <si>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</si>
  <si>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</si>
  <si>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</si>
  <si>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</si>
  <si>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</si>
  <si>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</si>
  <si>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</si>
  <si>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</si>
  <si>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</si>
  <si>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</si>
  <si>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</si>
  <si>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</si>
  <si>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</si>
  <si>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</si>
  <si>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</si>
  <si>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</si>
  <si>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</si>
  <si>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</si>
  <si>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</si>
  <si>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</si>
  <si>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</si>
  <si>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</si>
  <si>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</si>
  <si>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</si>
  <si>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</si>
  <si>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</si>
  <si>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</si>
  <si>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</si>
  <si>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</si>
  <si>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</si>
  <si>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</si>
  <si>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</si>
  <si>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</si>
  <si>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</si>
  <si>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</si>
  <si>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</si>
  <si>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</si>
  <si>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</si>
  <si>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</si>
  <si>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</si>
  <si>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</si>
  <si>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</si>
  <si>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</si>
  <si>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</si>
  <si>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</si>
  <si>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</si>
  <si>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</si>
  <si>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</si>
  <si>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</si>
  <si>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</si>
  <si>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</si>
  <si>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</si>
  <si>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</si>
  <si>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</si>
  <si>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</si>
  <si>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</si>
  <si>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</si>
  <si>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</si>
  <si>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</si>
  <si>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</si>
  <si>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</si>
  <si>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</si>
  <si>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</si>
  <si>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</si>
  <si>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</si>
  <si>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</si>
  <si>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</si>
  <si>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</si>
  <si>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</si>
  <si>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</si>
  <si>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</si>
  <si>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</si>
  <si>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</si>
  <si>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</si>
  <si>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</si>
  <si>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</si>
  <si>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</si>
  <si>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</si>
  <si>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</si>
  <si>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</si>
  <si>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</si>
  <si>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</si>
  <si>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</si>
  <si>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</si>
  <si>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</si>
  <si>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</si>
  <si>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</si>
  <si>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</si>
  <si>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</si>
  <si>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</si>
  <si>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</si>
  <si>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</si>
  <si>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</si>
  <si>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</si>
  <si>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</si>
  <si>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</si>
  <si>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</si>
  <si>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</si>
  <si>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</si>
  <si>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</si>
  <si>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</si>
  <si>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</si>
  <si>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</si>
  <si>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</si>
  <si>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</si>
  <si>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</si>
  <si>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</si>
  <si>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</si>
  <si>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</si>
  <si>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</si>
  <si>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</si>
  <si>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</si>
  <si>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</si>
  <si>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</si>
  <si>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</si>
  <si>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</si>
  <si>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</si>
  <si>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</si>
  <si>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</si>
  <si>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</si>
  <si>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</si>
  <si>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</si>
  <si>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</si>
  <si>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</si>
  <si>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</si>
  <si>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</si>
  <si>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</si>
  <si>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</si>
  <si>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</si>
  <si>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</si>
  <si>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</si>
  <si>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</si>
  <si>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</si>
  <si>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</si>
  <si>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</si>
  <si>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</si>
  <si>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</si>
  <si>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</si>
  <si>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</si>
  <si>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</si>
  <si>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</si>
  <si>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</si>
  <si>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</si>
  <si>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</si>
  <si>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</si>
  <si>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</si>
  <si>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</si>
  <si>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</si>
  <si>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</si>
  <si>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</si>
  <si>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</si>
  <si>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</si>
  <si>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</si>
  <si>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</si>
  <si>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</si>
  <si>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</si>
  <si>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</si>
  <si>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</si>
  <si>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</si>
  <si>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</si>
  <si>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</si>
  <si>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</si>
  <si>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</si>
  <si>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</si>
  <si>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</si>
  <si>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</si>
  <si>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</si>
  <si>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</si>
  <si>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</si>
  <si>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</si>
  <si>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</si>
  <si>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</si>
  <si>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</si>
  <si>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</si>
  <si>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</si>
  <si>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</si>
  <si>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</si>
  <si>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</si>
  <si>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</si>
  <si>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</si>
  <si>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</si>
  <si>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</si>
  <si>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</si>
  <si>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</si>
  <si>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</si>
  <si>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</si>
  <si>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</si>
  <si>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</si>
  <si>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</si>
  <si>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</si>
  <si>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</si>
  <si>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</si>
  <si>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</si>
  <si>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</si>
  <si>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</si>
  <si>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</si>
  <si>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</si>
  <si>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</si>
  <si>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</si>
  <si>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</si>
  <si>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</si>
  <si>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</si>
  <si>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</si>
  <si>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</si>
  <si>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</si>
  <si>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</si>
  <si>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</si>
  <si>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</si>
  <si>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</si>
  <si>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</si>
  <si>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</si>
  <si>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</si>
  <si>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</si>
  <si>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</si>
  <si>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</si>
  <si>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</si>
  <si>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</si>
  <si>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</si>
  <si>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</si>
  <si>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</si>
  <si>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</si>
  <si>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</si>
  <si>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</si>
  <si>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</si>
  <si>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</si>
  <si>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</si>
  <si>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</si>
  <si>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</si>
  <si>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</si>
  <si>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</si>
  <si>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</si>
  <si>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</si>
  <si>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</si>
  <si>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</si>
  <si>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</si>
  <si>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</si>
  <si>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</si>
  <si>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</si>
  <si>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</si>
  <si>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</si>
  <si>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</si>
  <si>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</si>
  <si>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</si>
  <si>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</si>
  <si>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</si>
  <si>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</si>
  <si>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</si>
  <si>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</si>
  <si>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</si>
  <si>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</si>
  <si>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</si>
  <si>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</si>
  <si>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</si>
  <si>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</si>
  <si>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</si>
  <si>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</si>
  <si>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</si>
  <si>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</si>
  <si>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</si>
  <si>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</si>
  <si>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</si>
  <si>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</si>
  <si>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</si>
  <si>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</si>
  <si>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</si>
  <si>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</si>
  <si>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</si>
  <si>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</si>
  <si>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</si>
  <si>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</si>
  <si>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</si>
  <si>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</si>
  <si>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</si>
  <si>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</si>
  <si>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</si>
  <si>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</si>
  <si>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</si>
  <si>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</si>
  <si>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</si>
  <si>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</si>
  <si>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</si>
  <si>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</si>
  <si>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</si>
  <si>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</si>
  <si>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</si>
  <si>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</si>
  <si>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</si>
  <si>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</si>
  <si>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</si>
  <si>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</si>
  <si>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</si>
  <si>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</si>
  <si>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</si>
  <si>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</si>
  <si>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</si>
  <si>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</si>
  <si>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</si>
  <si>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</si>
  <si>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</si>
  <si>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</si>
  <si>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</si>
  <si>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</si>
  <si>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</si>
  <si>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</si>
  <si>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</si>
  <si>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</si>
  <si>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</si>
  <si>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</si>
  <si>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</si>
  <si>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</si>
  <si>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</si>
  <si>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</si>
  <si>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</si>
  <si>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</si>
  <si>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</si>
  <si>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</si>
  <si>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</si>
  <si>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</si>
  <si>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</si>
  <si>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</si>
  <si>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</si>
  <si>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</si>
  <si>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</si>
  <si>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</si>
  <si>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</si>
  <si>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</si>
  <si>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</si>
  <si>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</si>
  <si>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</si>
  <si>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</si>
  <si>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</si>
  <si>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</si>
  <si>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</si>
  <si>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</si>
  <si>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</si>
  <si>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</si>
  <si>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</si>
  <si>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</si>
  <si>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</si>
  <si>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</si>
  <si>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</si>
  <si>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</si>
  <si>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</si>
  <si>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</si>
  <si>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</si>
  <si>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</si>
  <si>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</si>
  <si>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</si>
  <si>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</si>
  <si>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</si>
  <si>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</si>
  <si>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</si>
  <si>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</si>
  <si>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</si>
  <si>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</si>
  <si>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</si>
  <si>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</si>
  <si>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</si>
  <si>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</si>
  <si>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</si>
  <si>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</si>
  <si>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</si>
  <si>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</si>
  <si>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</si>
  <si>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</si>
  <si>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</si>
  <si>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</si>
  <si>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</si>
  <si>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</si>
  <si>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</si>
  <si>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</si>
  <si>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</si>
  <si>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</si>
  <si>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</si>
  <si>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</si>
  <si>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</si>
  <si>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</si>
  <si>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</si>
  <si>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</si>
  <si>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</si>
  <si>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</si>
  <si>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</si>
  <si>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</si>
  <si>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</si>
  <si>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</si>
  <si>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</si>
  <si>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</si>
  <si>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</si>
  <si>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</si>
  <si>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</si>
  <si>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</si>
  <si>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</si>
  <si>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</si>
  <si>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</si>
  <si>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</si>
  <si>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</si>
  <si>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</si>
  <si>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</si>
  <si>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</si>
  <si>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</si>
  <si>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</si>
  <si>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</si>
  <si>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</si>
  <si>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</si>
  <si>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</si>
  <si>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</si>
  <si>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</si>
  <si>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</si>
  <si>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</si>
  <si>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</si>
  <si>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</si>
  <si>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</si>
  <si>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</si>
  <si>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</si>
  <si>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</si>
  <si>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</si>
  <si>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</si>
  <si>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</si>
  <si>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</si>
  <si>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</si>
  <si>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</si>
  <si>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</si>
  <si>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</si>
  <si>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</si>
  <si>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</si>
  <si>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</si>
  <si>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</si>
  <si>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</si>
  <si>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</si>
  <si>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</si>
  <si>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</si>
  <si>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</si>
  <si>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</si>
  <si>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</si>
  <si>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</si>
  <si>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</si>
  <si>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</si>
  <si>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</si>
  <si>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</si>
  <si>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</si>
  <si>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</si>
  <si>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</si>
  <si>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</si>
  <si>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</si>
  <si>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</si>
  <si>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</si>
  <si>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</si>
  <si>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</si>
  <si>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</si>
  <si>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</si>
  <si>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</si>
  <si>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</si>
  <si>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</si>
  <si>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</si>
  <si>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</si>
  <si>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</si>
  <si>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</si>
  <si>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</si>
  <si>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</si>
  <si>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</si>
  <si>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</si>
  <si>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</si>
  <si>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</si>
  <si>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</si>
  <si>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</si>
  <si>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</si>
  <si>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</si>
  <si>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</si>
  <si>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</si>
  <si>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</si>
  <si>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</si>
  <si>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</si>
  <si>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</si>
  <si>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</si>
  <si>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</si>
  <si>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</si>
  <si>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</si>
  <si>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</si>
  <si>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</si>
  <si>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</si>
  <si>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</si>
  <si>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</si>
  <si>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</si>
  <si>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</si>
  <si>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</si>
  <si>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</si>
  <si>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</si>
  <si>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</si>
  <si>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</si>
  <si>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</si>
  <si>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</si>
  <si>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</si>
  <si>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</si>
  <si>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</si>
  <si>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</si>
  <si>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</si>
  <si>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</si>
  <si>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</si>
  <si>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</si>
  <si>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</si>
  <si>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</si>
  <si>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</si>
  <si>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</si>
  <si>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</si>
  <si>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</si>
  <si>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</si>
  <si>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</si>
  <si>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</si>
  <si>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</si>
  <si>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</si>
  <si>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</si>
  <si>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</si>
  <si>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</si>
  <si>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</si>
  <si>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</si>
  <si>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</si>
  <si>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</si>
  <si>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</si>
  <si>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</si>
  <si>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</si>
  <si>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</si>
  <si>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</si>
  <si>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</si>
  <si>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</si>
  <si>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</si>
  <si>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</si>
  <si>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</si>
  <si>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</si>
  <si>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</si>
  <si>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</si>
  <si>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</si>
  <si>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</si>
  <si>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</si>
  <si>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</si>
  <si>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</si>
  <si>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</si>
  <si>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</si>
  <si>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</si>
  <si>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</si>
  <si>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</si>
  <si>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</si>
  <si>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</si>
  <si>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</si>
  <si>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</si>
  <si>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</si>
  <si>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</si>
  <si>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</si>
  <si>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</si>
  <si>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</si>
  <si>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</si>
  <si>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</si>
  <si>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</si>
  <si>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</si>
  <si>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</si>
  <si>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</si>
  <si>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</si>
  <si>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</si>
  <si>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</si>
  <si>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</si>
  <si>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</si>
  <si>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</si>
  <si>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</si>
  <si>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</si>
  <si>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</si>
  <si>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</si>
  <si>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</si>
  <si>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</si>
  <si>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</si>
  <si>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</si>
  <si>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</si>
  <si>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</si>
  <si>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</si>
  <si>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</si>
  <si>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</si>
  <si>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</si>
  <si>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</si>
  <si>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</si>
  <si>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</si>
  <si>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</si>
  <si>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</si>
  <si>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</si>
  <si>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</si>
  <si>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</si>
  <si>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</si>
  <si>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</si>
  <si>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</si>
  <si>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</si>
  <si>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</si>
  <si>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</si>
  <si>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</si>
  <si>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</si>
  <si>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</si>
  <si>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</si>
  <si>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</si>
  <si>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</si>
  <si>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</si>
  <si>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</si>
  <si>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</si>
  <si>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</si>
  <si>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</si>
  <si>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</si>
  <si>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</si>
  <si>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</si>
  <si>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</si>
  <si>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</si>
  <si>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</si>
  <si>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</si>
  <si>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</si>
  <si>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</si>
  <si>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</si>
  <si>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</si>
  <si>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</si>
  <si>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</si>
  <si>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</si>
  <si>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</si>
  <si>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</si>
  <si>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</si>
  <si>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</si>
  <si>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</si>
  <si>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</si>
  <si>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</si>
  <si>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</si>
  <si>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</si>
  <si>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</si>
  <si>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</si>
  <si>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</si>
  <si>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</si>
  <si>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</si>
  <si>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</si>
  <si>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</si>
  <si>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</si>
  <si>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</si>
  <si>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</si>
  <si>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</si>
  <si>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</si>
  <si>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</si>
  <si>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</si>
  <si>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</si>
  <si>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</si>
  <si>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</si>
  <si>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</si>
  <si>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</si>
  <si>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</si>
  <si>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</si>
  <si>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</si>
  <si>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</si>
  <si>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</si>
  <si>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</si>
  <si>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</si>
  <si>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</si>
  <si>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</si>
  <si>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</si>
  <si>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</si>
  <si>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</si>
  <si>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</si>
  <si>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</si>
  <si>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</si>
  <si>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</si>
  <si>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</si>
  <si>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</si>
  <si>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</si>
  <si>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</si>
  <si>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</si>
  <si>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</si>
  <si>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</si>
  <si>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</si>
  <si>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</si>
  <si>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</si>
  <si>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</si>
  <si>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</si>
  <si>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</si>
  <si>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</si>
  <si>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</si>
  <si>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</si>
  <si>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</si>
  <si>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</si>
  <si>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</si>
  <si>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</si>
  <si>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</si>
  <si>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</si>
  <si>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</si>
  <si>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</si>
  <si>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</si>
  <si>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</si>
  <si>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</si>
  <si>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</si>
  <si>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</si>
  <si>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</si>
  <si>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</si>
  <si>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</si>
  <si>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</si>
  <si>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</si>
  <si>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</si>
  <si>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</si>
  <si>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</si>
  <si>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</si>
  <si>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</si>
  <si>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</si>
  <si>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</si>
  <si>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</si>
  <si>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</si>
  <si>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</si>
  <si>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</si>
  <si>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</si>
  <si>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</si>
  <si>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</si>
  <si>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</si>
  <si>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</si>
  <si>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</si>
  <si>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</si>
  <si>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</si>
  <si>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</si>
  <si>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</si>
  <si>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</si>
  <si>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</si>
  <si>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</si>
  <si>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</si>
  <si>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</si>
  <si>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</si>
  <si>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</si>
  <si>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</si>
  <si>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</si>
  <si>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</si>
  <si>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</si>
  <si>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</si>
  <si>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</si>
  <si>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</si>
  <si>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</si>
  <si>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</si>
  <si>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</si>
  <si>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</si>
  <si>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</si>
  <si>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</si>
  <si>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</si>
  <si>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</si>
  <si>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</si>
  <si>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</si>
  <si>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</si>
  <si>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</si>
  <si>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</si>
  <si>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</si>
  <si>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</si>
  <si>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</si>
  <si>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</si>
  <si>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</si>
  <si>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</si>
  <si>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</si>
  <si>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</si>
  <si>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</si>
  <si>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</si>
  <si>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</si>
  <si>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</si>
  <si>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</si>
  <si>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</si>
  <si>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</si>
  <si>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</si>
  <si>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</si>
  <si>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</si>
  <si>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</si>
  <si>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</si>
  <si>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</si>
  <si>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</si>
  <si>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</si>
  <si>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</si>
  <si>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</si>
  <si>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</si>
  <si>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</si>
  <si>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</si>
  <si>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</si>
  <si>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</si>
  <si>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</si>
  <si>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</si>
  <si>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</si>
  <si>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</si>
  <si>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</si>
  <si>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</si>
  <si>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</si>
  <si>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</si>
  <si>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</si>
  <si>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</si>
  <si>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</si>
  <si>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</si>
  <si>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</si>
  <si>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</si>
  <si>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</si>
  <si>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</si>
  <si>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</si>
  <si>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</si>
  <si>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</si>
  <si>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</si>
  <si>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</si>
  <si>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</si>
  <si>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</si>
  <si>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</si>
  <si>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</si>
  <si>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</si>
  <si>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</si>
  <si>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</si>
  <si>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</si>
  <si>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</si>
  <si>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</si>
  <si>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</si>
  <si>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</si>
  <si>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</si>
  <si>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</si>
  <si>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</si>
  <si>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</si>
  <si>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</si>
  <si>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</si>
  <si>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</si>
  <si>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</si>
  <si>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</si>
  <si>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</si>
  <si>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</si>
  <si>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</si>
  <si>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</si>
  <si>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</si>
  <si>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</si>
  <si>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</si>
  <si>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</si>
  <si>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</si>
  <si>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</si>
  <si>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</si>
  <si>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</si>
  <si>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</si>
  <si>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</si>
  <si>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</si>
  <si>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</si>
  <si>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</si>
  <si>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</si>
  <si>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</si>
  <si>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</si>
  <si>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</si>
  <si>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</si>
  <si>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</si>
  <si>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</si>
  <si>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</si>
  <si>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</si>
  <si>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</si>
  <si>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</si>
  <si>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</si>
  <si>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</si>
  <si>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</si>
  <si>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</si>
  <si>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</si>
  <si>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</si>
  <si>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</si>
  <si>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</si>
  <si>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</si>
  <si>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</si>
  <si>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</si>
  <si>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</si>
  <si>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</si>
  <si>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</si>
  <si>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</si>
  <si>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</si>
  <si>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</si>
  <si>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</si>
  <si>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</si>
  <si>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</si>
  <si>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</si>
  <si>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</si>
  <si>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</si>
  <si>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</si>
  <si>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</si>
  <si>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</si>
  <si>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</si>
  <si>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</si>
  <si>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</si>
  <si>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</si>
  <si>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</si>
  <si>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</si>
  <si>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</si>
  <si>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</si>
  <si>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</si>
  <si>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</si>
  <si>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</si>
  <si>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</si>
  <si>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</si>
  <si>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</si>
  <si>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</si>
  <si>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</si>
  <si>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</si>
  <si>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</si>
  <si>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</si>
  <si>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</si>
  <si>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</si>
  <si>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</si>
  <si>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</si>
  <si>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</si>
  <si>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</si>
  <si>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</si>
  <si>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</si>
  <si>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</si>
  <si>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</si>
  <si>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</si>
  <si>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</si>
  <si>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</si>
  <si>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</si>
  <si>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</si>
  <si>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</si>
  <si>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</si>
  <si>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</si>
  <si>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</si>
  <si>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</si>
  <si>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</si>
  <si>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</si>
  <si>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</si>
  <si>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</si>
  <si>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</si>
  <si>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</si>
  <si>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</si>
  <si>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</si>
  <si>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</si>
  <si>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</si>
  <si>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</si>
  <si>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</si>
  <si>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</si>
  <si>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</si>
  <si>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</si>
  <si>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</si>
  <si>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</si>
  <si>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</si>
  <si>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</si>
  <si>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</si>
  <si>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</si>
  <si>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</si>
  <si>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</si>
  <si>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</si>
  <si>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</si>
  <si>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</si>
  <si>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</si>
  <si>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</si>
  <si>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</si>
  <si>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</si>
  <si>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</si>
  <si>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</si>
  <si>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</si>
  <si>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</si>
  <si>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</si>
  <si>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</si>
  <si>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</si>
  <si>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</si>
  <si>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</si>
  <si>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</si>
  <si>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</si>
  <si>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</si>
  <si>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</si>
  <si>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</si>
  <si>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</si>
  <si>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</si>
  <si>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</si>
  <si>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</si>
  <si>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</si>
  <si>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</si>
  <si>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</si>
  <si>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</si>
  <si>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</si>
  <si>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</si>
  <si>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</si>
  <si>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</si>
  <si>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</si>
  <si>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</si>
  <si>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</si>
  <si>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</si>
  <si>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</si>
  <si>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</si>
  <si>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</si>
  <si>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</si>
  <si>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</si>
  <si>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</si>
  <si>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</si>
  <si>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</si>
  <si>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</si>
  <si>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</si>
  <si>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</si>
  <si>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</si>
  <si>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</si>
  <si>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</si>
  <si>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</si>
  <si>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</si>
  <si>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</si>
  <si>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</si>
  <si>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</si>
  <si>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</si>
  <si>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</si>
  <si>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</si>
  <si>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</si>
  <si>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</si>
  <si>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</si>
  <si>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</si>
  <si>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</si>
  <si>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</si>
  <si>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</si>
  <si>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</si>
  <si>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</si>
  <si>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</si>
  <si>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</si>
  <si>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</si>
  <si>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</si>
  <si>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</si>
  <si>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</si>
  <si>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</si>
  <si>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</si>
  <si>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</si>
  <si>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</si>
  <si>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</si>
  <si>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</si>
  <si>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</si>
  <si>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</si>
  <si>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</si>
  <si>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</si>
  <si>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</si>
  <si>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</si>
  <si>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</si>
  <si>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</si>
  <si>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</si>
  <si>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</si>
  <si>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</si>
  <si>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</si>
  <si>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</si>
  <si>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</si>
  <si>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</si>
  <si>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</si>
  <si>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</si>
  <si>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</si>
  <si>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</si>
  <si>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</si>
  <si>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</si>
  <si>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</si>
  <si>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</si>
  <si>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</si>
  <si>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</si>
  <si>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</si>
  <si>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</si>
  <si>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</si>
  <si>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</si>
  <si>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</si>
  <si>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</si>
  <si>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</si>
  <si>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</si>
  <si>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</si>
  <si>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</si>
  <si>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</si>
  <si>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</si>
  <si>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</si>
  <si>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</si>
  <si>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</si>
  <si>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</si>
  <si>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</si>
  <si>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</si>
  <si>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</si>
  <si>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</si>
  <si>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</si>
  <si>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</si>
  <si>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</si>
  <si>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</si>
  <si>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</si>
  <si>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</si>
  <si>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</si>
  <si>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</si>
  <si>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</si>
  <si>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</si>
  <si>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</si>
  <si>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</si>
  <si>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</si>
  <si>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</si>
  <si>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</si>
  <si>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</si>
  <si>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</si>
  <si>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</si>
  <si>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</si>
  <si>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</si>
  <si>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</si>
  <si>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</si>
  <si>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</si>
  <si>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</si>
  <si>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</si>
  <si>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</si>
  <si>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</si>
  <si>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</si>
  <si>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</si>
  <si>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</si>
  <si>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</si>
  <si>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</si>
  <si>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</si>
  <si>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</si>
  <si>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</si>
  <si>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</si>
  <si>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</si>
  <si>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</si>
  <si>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</si>
  <si>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</si>
  <si>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</si>
  <si>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</si>
  <si>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</si>
  <si>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</si>
  <si>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</si>
  <si>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</si>
  <si>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</si>
  <si>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</si>
  <si>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</si>
  <si>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</si>
  <si>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</si>
  <si>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</si>
  <si>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</si>
  <si>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</si>
  <si>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</si>
  <si>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</si>
  <si>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</si>
  <si>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</si>
  <si>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</si>
  <si>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</si>
  <si>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</si>
  <si>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</si>
  <si>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</si>
  <si>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</si>
  <si>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</si>
  <si>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</si>
  <si>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</si>
  <si>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</si>
  <si>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</si>
  <si>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</si>
  <si>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</si>
  <si>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</si>
  <si>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</si>
  <si>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</si>
  <si>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</si>
  <si>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</si>
  <si>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</si>
  <si>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</si>
  <si>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</si>
  <si>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</si>
  <si>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</si>
  <si>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</si>
  <si>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</si>
  <si>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</si>
  <si>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</si>
  <si>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</si>
  <si>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</si>
  <si>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</si>
  <si>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</si>
  <si>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</si>
  <si>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</si>
  <si>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</si>
  <si>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</si>
  <si>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</si>
  <si>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</si>
  <si>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</si>
  <si>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</si>
  <si>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</si>
  <si>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</si>
  <si>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</si>
  <si>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</si>
  <si>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</si>
  <si>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</si>
  <si>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</si>
  <si>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</si>
  <si>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</si>
  <si>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</si>
  <si>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</si>
  <si>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</si>
  <si>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</si>
  <si>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</si>
  <si>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</si>
  <si>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</si>
  <si>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</si>
  <si>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</si>
  <si>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</si>
  <si>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</si>
  <si>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</si>
  <si>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</si>
  <si>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</si>
  <si>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</si>
  <si>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</si>
  <si>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</si>
  <si>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</si>
  <si>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</si>
  <si>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</si>
  <si>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</si>
  <si>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</si>
  <si>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</si>
  <si>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</si>
  <si>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</si>
  <si>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</si>
  <si>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</si>
  <si>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</si>
  <si>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</si>
  <si>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</si>
  <si>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</si>
  <si>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</si>
  <si>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</si>
  <si>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</si>
  <si>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</si>
  <si>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</si>
  <si>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</si>
  <si>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</si>
  <si>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</si>
  <si>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</si>
  <si>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</si>
  <si>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</si>
  <si>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</si>
  <si>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</si>
  <si>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</si>
  <si>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</si>
  <si>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</si>
  <si>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</si>
  <si>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</si>
  <si>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</si>
  <si>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</si>
  <si>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</si>
  <si>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</si>
  <si>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</si>
  <si>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</si>
  <si>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</si>
  <si>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</si>
  <si>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</si>
  <si>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</si>
  <si>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</si>
  <si>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</si>
  <si>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</si>
  <si>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</si>
  <si>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</si>
  <si>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</si>
  <si>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</si>
  <si>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</si>
  <si>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</si>
  <si>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</si>
  <si>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</si>
  <si>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</si>
  <si>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</si>
  <si>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</si>
  <si>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</si>
  <si>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</si>
  <si>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</si>
  <si>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</si>
  <si>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</si>
  <si>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</si>
  <si>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</si>
  <si>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</si>
  <si>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</si>
  <si>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</si>
  <si>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</si>
  <si>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</si>
  <si>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</si>
  <si>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</si>
  <si>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</si>
  <si>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</si>
  <si>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</si>
  <si>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</si>
  <si>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</si>
  <si>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</si>
  <si>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</si>
  <si>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</si>
  <si>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</si>
  <si>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</si>
  <si>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</si>
  <si>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</si>
  <si>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</si>
  <si>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</si>
  <si>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</si>
  <si>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</si>
  <si>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</si>
  <si>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</si>
  <si>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</si>
  <si>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</si>
  <si>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</si>
  <si>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</si>
  <si>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</si>
  <si>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</si>
  <si>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</si>
  <si>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</si>
  <si>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</si>
  <si>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</si>
  <si>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</si>
  <si>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</si>
  <si>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</si>
  <si>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</si>
  <si>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</si>
  <si>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</si>
  <si>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</si>
  <si>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</si>
  <si>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</si>
  <si>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</si>
  <si>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</si>
  <si>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</si>
  <si>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</si>
  <si>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</si>
  <si>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</si>
  <si>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</si>
  <si>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</si>
  <si>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</si>
  <si>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</si>
  <si>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</si>
  <si>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</si>
  <si>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</si>
  <si>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</si>
  <si>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</si>
  <si>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</si>
  <si>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</si>
  <si>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</si>
  <si>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</si>
  <si>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</si>
  <si>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</si>
  <si>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</si>
  <si>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</si>
  <si>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</si>
  <si>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</si>
  <si>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</si>
  <si>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</si>
  <si>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</si>
  <si>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</si>
  <si>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</si>
  <si>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</si>
  <si>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</si>
  <si>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</si>
  <si>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</si>
  <si>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</si>
  <si>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</si>
  <si>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</si>
  <si>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</si>
  <si>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</si>
  <si>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</si>
  <si>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</si>
  <si>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</si>
  <si>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</si>
  <si>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</si>
  <si>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</si>
  <si>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</si>
  <si>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</si>
  <si>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</si>
  <si>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</si>
  <si>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</si>
  <si>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</si>
  <si>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</si>
  <si>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</si>
  <si>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</si>
  <si>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</si>
  <si>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</si>
  <si>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</si>
  <si>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</si>
  <si>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</si>
  <si>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</si>
  <si>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</si>
  <si>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</si>
  <si>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</si>
  <si>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</si>
  <si>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</si>
  <si>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</si>
  <si>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</si>
  <si>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</si>
  <si>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</si>
  <si>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</si>
  <si>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</si>
  <si>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</si>
  <si>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</si>
  <si>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</si>
  <si>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</si>
  <si>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</si>
  <si>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</si>
  <si>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</si>
  <si>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</si>
  <si>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</si>
  <si>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</si>
  <si>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</si>
  <si>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</si>
  <si>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</si>
  <si>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</si>
  <si>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</si>
  <si>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</si>
  <si>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</si>
  <si>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</si>
  <si>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</si>
  <si>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</si>
  <si>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</si>
  <si>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</si>
  <si>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</si>
  <si>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</si>
  <si>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</si>
  <si>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</si>
  <si>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</si>
  <si>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</si>
  <si>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</si>
  <si>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</si>
  <si>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</si>
  <si>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</si>
  <si>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</si>
  <si>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</si>
  <si>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</si>
  <si>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</si>
  <si>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</si>
  <si>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</si>
  <si>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</si>
  <si>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</si>
  <si>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</si>
  <si>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</si>
  <si>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</si>
  <si>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</si>
  <si>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</si>
  <si>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</si>
  <si>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</si>
  <si>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</si>
  <si>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</si>
  <si>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</si>
  <si>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</si>
  <si>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</si>
  <si>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</si>
  <si>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</si>
  <si>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</si>
  <si>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</si>
  <si>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</si>
  <si>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</si>
  <si>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</si>
  <si>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</si>
  <si>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</si>
  <si>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</si>
  <si>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</si>
  <si>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</si>
  <si>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</si>
  <si>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</si>
  <si>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</si>
  <si>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</si>
  <si>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</si>
  <si>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</si>
  <si>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</si>
  <si>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</si>
  <si>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</si>
  <si>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</si>
  <si>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</si>
  <si>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</si>
  <si>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</si>
  <si>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</si>
  <si>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</si>
  <si>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</si>
  <si>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</si>
  <si>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</si>
  <si>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</si>
  <si>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</si>
  <si>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</si>
  <si>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</si>
  <si>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</si>
  <si>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</si>
  <si>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</si>
  <si>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</si>
  <si>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</si>
  <si>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</si>
  <si>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</si>
  <si>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</si>
  <si>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</si>
  <si>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</si>
  <si>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</si>
  <si>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</si>
  <si>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</si>
  <si>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</si>
  <si>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</si>
  <si>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</si>
  <si>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</si>
  <si>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</si>
  <si>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</si>
  <si>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</si>
  <si>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</si>
  <si>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</si>
  <si>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</si>
  <si>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</si>
  <si>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</si>
  <si>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</si>
  <si>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</si>
  <si>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</si>
  <si>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</si>
  <si>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</si>
  <si>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</si>
  <si>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</si>
  <si>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</si>
  <si>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</si>
  <si>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</si>
  <si>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</si>
  <si>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</si>
  <si>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</si>
  <si>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</si>
  <si>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</si>
  <si>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</si>
  <si>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</si>
  <si>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</si>
  <si>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</si>
  <si>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</si>
  <si>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</si>
  <si>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</si>
  <si>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</si>
  <si>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</si>
  <si>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</si>
  <si>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</si>
  <si>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</si>
  <si>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</si>
  <si>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</si>
  <si>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</si>
  <si>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</si>
  <si>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</si>
  <si>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</si>
  <si>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</si>
  <si>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</si>
  <si>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</si>
  <si>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</si>
  <si>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</si>
  <si>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</si>
  <si>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</si>
  <si>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</si>
  <si>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</si>
  <si>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</si>
  <si>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</si>
  <si>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</si>
  <si>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</si>
  <si>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</si>
  <si>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</si>
  <si>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</si>
  <si>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</si>
  <si>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</si>
  <si>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</si>
  <si>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</si>
  <si>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</si>
  <si>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</si>
  <si>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</si>
  <si>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</si>
  <si>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</si>
  <si>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</si>
  <si>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</si>
  <si>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</si>
  <si>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</si>
  <si>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</si>
  <si>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</si>
  <si>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</si>
  <si>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</si>
  <si>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</si>
  <si>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</si>
  <si>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</si>
  <si>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</si>
  <si>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</si>
  <si>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</si>
  <si>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</si>
  <si>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</si>
  <si>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</si>
  <si>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</si>
  <si>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</si>
  <si>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</si>
  <si>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</si>
  <si>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</si>
  <si>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</si>
  <si>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</si>
  <si>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</si>
  <si>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</si>
  <si>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</si>
  <si>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</si>
  <si>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</si>
  <si>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</si>
  <si>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</si>
  <si>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</si>
  <si>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</si>
  <si>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</si>
  <si>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</si>
  <si>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</si>
  <si>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</si>
  <si>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</si>
  <si>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</si>
  <si>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</si>
  <si>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</si>
  <si>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</si>
  <si>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</si>
  <si>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</si>
  <si>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</si>
  <si>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</si>
  <si>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</si>
  <si>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</si>
  <si>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</si>
  <si>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</si>
  <si>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</si>
  <si>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</si>
  <si>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</si>
  <si>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</si>
  <si>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</si>
  <si>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</si>
  <si>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</si>
  <si>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</si>
  <si>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</si>
  <si>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</si>
  <si>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</si>
  <si>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</si>
  <si>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</si>
  <si>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</si>
  <si>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</si>
  <si>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</si>
  <si>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</si>
  <si>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</si>
  <si>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</si>
  <si>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</si>
  <si>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</si>
  <si>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</si>
  <si>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</si>
  <si>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</si>
  <si>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</si>
  <si>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</si>
  <si>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</si>
  <si>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</si>
  <si>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</si>
  <si>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</si>
  <si>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</si>
  <si>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</si>
  <si>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</si>
  <si>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</si>
  <si>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</si>
  <si>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</si>
  <si>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</si>
  <si>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</si>
  <si>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</si>
  <si>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</si>
  <si>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</si>
  <si>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</si>
  <si>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</si>
  <si>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</si>
  <si>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</si>
  <si>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</si>
  <si>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</si>
  <si>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</si>
  <si>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</si>
  <si>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</si>
  <si>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</si>
  <si>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</si>
  <si>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</si>
  <si>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</si>
  <si>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</si>
  <si>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</si>
  <si>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</si>
  <si>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</si>
  <si>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</si>
  <si>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</si>
  <si>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</si>
  <si>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</si>
  <si>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</si>
  <si>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</si>
  <si>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</si>
  <si>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</si>
  <si>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</si>
  <si>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</si>
  <si>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</si>
  <si>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</si>
  <si>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</si>
  <si>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</si>
  <si>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</si>
  <si>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</si>
  <si>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</si>
  <si>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</si>
  <si>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</si>
  <si>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</si>
  <si>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</si>
  <si>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</si>
  <si>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</si>
  <si>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</si>
  <si>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</si>
  <si>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</si>
  <si>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</si>
  <si>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</si>
  <si>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</si>
  <si>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</si>
  <si>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</si>
  <si>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</si>
  <si>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</si>
  <si>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</si>
  <si>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</si>
  <si>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</si>
  <si>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</si>
  <si>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</si>
  <si>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</si>
  <si>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</si>
  <si>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</si>
  <si>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</si>
  <si>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</si>
  <si>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</si>
  <si>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</si>
  <si>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</si>
  <si>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</si>
  <si>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</si>
  <si>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</si>
  <si>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</si>
  <si>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</si>
  <si>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</si>
  <si>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</si>
  <si>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</si>
  <si>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</si>
  <si>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</si>
  <si>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</si>
  <si>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</si>
  <si>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</si>
  <si>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</si>
  <si>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</si>
  <si>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</si>
  <si>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</si>
  <si>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</si>
  <si>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</si>
  <si>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</si>
  <si>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</si>
  <si>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</si>
  <si>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</si>
  <si>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</si>
  <si>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</si>
  <si>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</si>
  <si>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</si>
  <si>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</si>
  <si>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</si>
  <si>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</si>
  <si>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</si>
  <si>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</si>
  <si>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</si>
  <si>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</si>
  <si>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</si>
  <si>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</si>
  <si>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</si>
  <si>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</si>
  <si>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</si>
  <si>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</si>
  <si>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</si>
  <si>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</si>
  <si>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</si>
  <si>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</si>
  <si>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</si>
  <si>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</si>
  <si>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</si>
  <si>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</si>
  <si>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</si>
  <si>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</si>
  <si>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</si>
  <si>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</si>
  <si>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</si>
  <si>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</si>
  <si>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</si>
  <si>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</si>
  <si>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</si>
  <si>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</si>
  <si>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</si>
  <si>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</si>
  <si>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</si>
  <si>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</si>
  <si>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</si>
  <si>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</si>
  <si>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</si>
  <si>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</si>
  <si>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</si>
  <si>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</si>
  <si>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</si>
  <si>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</si>
  <si>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</si>
  <si>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</si>
  <si>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</si>
  <si>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</si>
  <si>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</si>
  <si>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</si>
  <si>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</si>
  <si>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</si>
  <si>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</si>
  <si>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</si>
  <si>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</si>
  <si>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</si>
  <si>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</si>
  <si>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</si>
  <si>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</si>
  <si>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</si>
  <si>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</si>
  <si>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</si>
  <si>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</si>
  <si>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</si>
  <si>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</si>
  <si>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</si>
  <si>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</si>
  <si>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</si>
  <si>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</si>
  <si>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</si>
  <si>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</si>
  <si>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</si>
  <si>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</si>
  <si>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</si>
  <si>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</si>
  <si>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</si>
  <si>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</si>
  <si>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</si>
  <si>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</si>
  <si>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</si>
  <si>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</si>
  <si>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</si>
  <si>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</si>
  <si>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</si>
  <si>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</si>
  <si>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</si>
  <si>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</si>
  <si>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</si>
  <si>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</si>
  <si>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</si>
  <si>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</si>
  <si>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</si>
  <si>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</si>
  <si>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</si>
  <si>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</si>
  <si>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</si>
  <si>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</si>
  <si>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</si>
  <si>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</si>
  <si>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</si>
  <si>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</si>
  <si>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</si>
  <si>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</si>
  <si>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</si>
  <si>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</si>
  <si>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</si>
  <si>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</si>
  <si>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</si>
  <si>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</si>
  <si>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</si>
  <si>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</si>
  <si>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</si>
  <si>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</si>
  <si>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</si>
  <si>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</si>
  <si>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</si>
  <si>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</si>
  <si>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</si>
  <si>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</si>
  <si>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</si>
  <si>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</si>
  <si>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</si>
  <si>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</si>
  <si>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</si>
  <si>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</si>
  <si>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</si>
  <si>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</si>
  <si>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</si>
  <si>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</si>
  <si>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</si>
  <si>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</si>
  <si>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</si>
  <si>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</si>
  <si>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</si>
  <si>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</si>
  <si>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</si>
  <si>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</si>
  <si>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</si>
  <si>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</si>
  <si>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</si>
  <si>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</si>
  <si>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</si>
  <si>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</si>
  <si>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</si>
  <si>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</si>
  <si>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</si>
  <si>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</si>
  <si>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</si>
  <si>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</si>
  <si>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</si>
  <si>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</si>
  <si>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</si>
  <si>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</si>
  <si>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</si>
  <si>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</si>
  <si>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</si>
  <si>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</si>
  <si>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</si>
  <si>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</si>
  <si>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</si>
  <si>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</si>
  <si>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</si>
  <si>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</si>
  <si>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</si>
  <si>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</si>
  <si>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</si>
  <si>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</si>
  <si>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</si>
  <si>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</si>
  <si>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</si>
  <si>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</si>
  <si>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</si>
  <si>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</si>
  <si>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</si>
  <si>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</si>
  <si>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</si>
  <si>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</si>
  <si>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</si>
  <si>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</si>
  <si>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</si>
  <si>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</si>
  <si>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</si>
  <si>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</si>
  <si>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</si>
  <si>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</si>
  <si>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</si>
  <si>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</si>
  <si>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</si>
  <si>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</si>
  <si>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</si>
  <si>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</si>
  <si>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</si>
  <si>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</si>
  <si>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</si>
  <si>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</si>
  <si>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</si>
  <si>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</si>
  <si>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</si>
  <si>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</si>
  <si>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</si>
  <si>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</si>
  <si>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</si>
  <si>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</si>
  <si>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</si>
  <si>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</si>
  <si>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</si>
  <si>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</si>
  <si>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</si>
  <si>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</si>
  <si>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</si>
  <si>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</si>
  <si>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</si>
  <si>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</si>
  <si>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</si>
  <si>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</si>
  <si>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</si>
  <si>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</si>
  <si>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</si>
  <si>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</si>
  <si>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</si>
  <si>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</si>
  <si>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</si>
  <si>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</si>
  <si>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</si>
  <si>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</si>
  <si>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</si>
  <si>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</si>
  <si>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</si>
  <si>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</si>
  <si>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</si>
  <si>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</si>
  <si>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</si>
  <si>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</si>
  <si>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</si>
  <si>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</si>
  <si>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</si>
  <si>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</si>
  <si>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</si>
  <si>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</si>
  <si>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</si>
  <si>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</si>
  <si>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</si>
  <si>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</si>
  <si>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</si>
  <si>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</si>
  <si>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</si>
  <si>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</si>
  <si>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</si>
  <si>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</si>
  <si>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</si>
  <si>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</si>
  <si>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</si>
  <si>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</si>
  <si>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</si>
  <si>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</si>
  <si>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</si>
  <si>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</si>
  <si>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</si>
  <si>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</si>
  <si>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</si>
  <si>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</si>
  <si>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</si>
  <si>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</si>
  <si>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</si>
  <si>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</si>
  <si>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</si>
  <si>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</si>
  <si>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</si>
  <si>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</si>
  <si>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</si>
  <si>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</si>
  <si>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</si>
  <si>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</si>
  <si>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</si>
  <si>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</si>
  <si>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</si>
  <si>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</si>
  <si>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</si>
  <si>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</si>
  <si>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</si>
  <si>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</si>
  <si>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</si>
  <si>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</si>
  <si>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</si>
  <si>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</si>
  <si>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</si>
  <si>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</si>
  <si>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</si>
  <si>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</si>
  <si>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</si>
  <si>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</si>
  <si>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</si>
  <si>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</si>
  <si>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</si>
  <si>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</si>
  <si>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</si>
  <si>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</si>
  <si>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</si>
  <si>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</si>
  <si>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</si>
  <si>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</si>
  <si>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</si>
  <si>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</si>
  <si>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</si>
  <si>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</si>
  <si>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</si>
  <si>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</si>
  <si>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</si>
  <si>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</si>
  <si>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</si>
  <si>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</si>
  <si>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</si>
  <si>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</si>
  <si>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</si>
  <si>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</si>
  <si>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</si>
  <si>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</si>
  <si>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</si>
  <si>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</si>
  <si>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</si>
  <si>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</si>
  <si>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</si>
  <si>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</si>
  <si>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</si>
  <si>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</si>
  <si>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</si>
  <si>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</si>
  <si>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</si>
  <si>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</si>
  <si>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</si>
  <si>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</si>
  <si>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</si>
  <si>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</si>
  <si>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</si>
  <si>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</si>
  <si>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</si>
  <si>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</si>
  <si>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</si>
  <si>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</si>
  <si>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</si>
  <si>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</si>
  <si>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</si>
  <si>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</si>
  <si>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</si>
  <si>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</si>
  <si>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</si>
  <si>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</si>
  <si>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</si>
  <si>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</si>
  <si>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</si>
  <si>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</si>
  <si>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</si>
  <si>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</si>
  <si>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</si>
  <si>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</si>
  <si>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</si>
  <si>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</si>
  <si>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</si>
  <si>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</si>
  <si>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</si>
  <si>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</si>
  <si>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</si>
  <si>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</si>
  <si>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</si>
  <si>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</si>
  <si>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</si>
  <si>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</si>
  <si>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</si>
  <si>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</si>
  <si>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</si>
  <si>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</si>
  <si>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</si>
  <si>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</si>
  <si>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</si>
  <si>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</si>
  <si>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</si>
  <si>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</si>
  <si>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</si>
  <si>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</si>
  <si>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</si>
  <si>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</si>
  <si>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</si>
  <si>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</si>
  <si>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</si>
  <si>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</si>
  <si>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</si>
  <si>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</si>
  <si>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</si>
  <si>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</si>
  <si>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</si>
  <si>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</si>
  <si>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</si>
  <si>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</si>
  <si>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</si>
  <si>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</si>
  <si>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</si>
  <si>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</si>
  <si>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</si>
  <si>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</si>
  <si>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</si>
  <si>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</si>
  <si>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</si>
  <si>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</si>
  <si>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</si>
  <si>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</si>
  <si>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</si>
  <si>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</si>
  <si>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</si>
  <si>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</si>
  <si>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</si>
  <si>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</si>
  <si>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</si>
  <si>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</si>
  <si>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</si>
  <si>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</si>
  <si>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</si>
  <si>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</si>
  <si>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</si>
  <si>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</si>
  <si>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</si>
  <si>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</si>
  <si>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</si>
  <si>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</si>
  <si>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</si>
  <si>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</si>
  <si>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</si>
  <si>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</si>
  <si>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</si>
  <si>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</si>
  <si>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</si>
  <si>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</si>
  <si>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</si>
  <si>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</si>
  <si>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</si>
  <si>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</si>
  <si>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</si>
  <si>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</si>
  <si>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</si>
  <si>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</si>
  <si>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</si>
  <si>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</si>
  <si>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</si>
  <si>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</si>
  <si>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</si>
  <si>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</si>
  <si>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</si>
  <si>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</si>
  <si>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</si>
  <si>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</si>
  <si>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</si>
  <si>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</si>
  <si>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</si>
  <si>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</si>
  <si>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</si>
  <si>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</si>
  <si>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</si>
  <si>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</si>
  <si>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</si>
  <si>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</si>
  <si>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</si>
  <si>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</si>
  <si>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</si>
  <si>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</si>
  <si>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</si>
  <si>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</si>
  <si>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</si>
  <si>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</si>
  <si>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</si>
  <si>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</si>
  <si>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</si>
  <si>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</si>
  <si>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</si>
  <si>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</si>
  <si>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</si>
  <si>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</si>
  <si>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</si>
  <si>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</si>
  <si>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</si>
  <si>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</si>
  <si>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</si>
  <si>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</si>
  <si>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</si>
  <si>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</si>
  <si>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</si>
  <si>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</si>
  <si>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</si>
  <si>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</si>
  <si>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</si>
  <si>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</si>
  <si>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</si>
  <si>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</si>
  <si>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</si>
  <si>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</si>
  <si>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</si>
  <si>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</si>
  <si>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</si>
  <si>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</si>
  <si>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</si>
  <si>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</si>
  <si>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</si>
  <si>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</si>
  <si>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</si>
  <si>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</si>
  <si>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</si>
  <si>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</si>
  <si>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</si>
  <si>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</si>
  <si>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</si>
  <si>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</si>
  <si>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</si>
  <si>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</si>
  <si>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</si>
  <si>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</si>
  <si>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</si>
  <si>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</si>
  <si>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</si>
  <si>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</si>
  <si>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</si>
  <si>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</si>
  <si>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</si>
  <si>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</si>
  <si>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</si>
  <si>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</si>
  <si>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</si>
  <si>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</si>
  <si>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</si>
  <si>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</si>
  <si>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</si>
  <si>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</si>
  <si>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</si>
  <si>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</si>
  <si>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</si>
  <si>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</si>
  <si>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</si>
  <si>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</si>
  <si>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</si>
  <si>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</si>
  <si>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</si>
  <si>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</si>
  <si>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</si>
  <si>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</si>
  <si>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</si>
  <si>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</si>
  <si>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</si>
  <si>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</si>
  <si>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</si>
  <si>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</si>
  <si>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</si>
  <si>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</si>
  <si>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</si>
  <si>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</si>
  <si>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</si>
  <si>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</si>
  <si>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</si>
  <si>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</si>
  <si>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</si>
  <si>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</si>
  <si>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</si>
  <si>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</si>
  <si>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</si>
  <si>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</si>
  <si>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</si>
  <si>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</si>
  <si>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</si>
  <si>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</si>
  <si>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</si>
  <si>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</si>
  <si>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</si>
  <si>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</si>
  <si>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</si>
  <si>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</si>
  <si>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</si>
  <si>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</si>
  <si>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</si>
  <si>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</si>
  <si>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</si>
  <si>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</si>
  <si>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</si>
  <si>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</si>
  <si>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</si>
  <si>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</si>
  <si>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</si>
  <si>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</si>
  <si>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</si>
  <si>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</si>
  <si>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</si>
  <si>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</si>
  <si>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</si>
  <si>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</si>
  <si>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</si>
  <si>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</si>
  <si>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</si>
  <si>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</si>
  <si>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</si>
  <si>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</si>
  <si>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</si>
  <si>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</si>
  <si>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</si>
  <si>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</si>
  <si>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</si>
  <si>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</si>
  <si>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</si>
  <si>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</si>
  <si>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</si>
  <si>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</si>
  <si>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</si>
  <si>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</si>
  <si>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</si>
  <si>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</si>
  <si>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</si>
  <si>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</si>
  <si>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</si>
  <si>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</si>
  <si>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</si>
  <si>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</si>
  <si>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</si>
  <si>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</si>
  <si>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</si>
  <si>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</si>
  <si>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</si>
  <si>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</si>
  <si>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</si>
  <si>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</si>
  <si>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</si>
  <si>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</si>
  <si>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</si>
  <si>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</si>
  <si>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</si>
  <si>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</si>
  <si>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</si>
  <si>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</si>
  <si>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</si>
  <si>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</si>
  <si>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</si>
  <si>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</si>
  <si>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</si>
  <si>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</si>
  <si>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</si>
  <si>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</si>
  <si>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</si>
  <si>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</si>
  <si>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</si>
  <si>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</si>
  <si>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</si>
  <si>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</si>
  <si>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</si>
  <si>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</si>
  <si>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</si>
  <si>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</si>
  <si>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</si>
  <si>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</si>
  <si>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</si>
  <si>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</si>
  <si>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</si>
  <si>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</si>
  <si>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</si>
  <si>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</si>
  <si>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</si>
  <si>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</si>
  <si>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</si>
  <si>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</si>
  <si>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</si>
  <si>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</si>
  <si>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</si>
  <si>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</si>
  <si>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</si>
  <si>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</si>
  <si>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</si>
  <si>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</si>
  <si>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</si>
  <si>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</si>
  <si>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</si>
  <si>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</si>
  <si>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</si>
  <si>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</si>
  <si>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</si>
  <si>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</si>
  <si>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</si>
  <si>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</si>
  <si>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</si>
  <si>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</si>
  <si>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</si>
  <si>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</si>
  <si>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</si>
  <si>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</si>
  <si>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</si>
  <si>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</si>
  <si>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W22LROWP2IHZNBB6K528</t>
  </si>
  <si>
    <t>GSI_GTM_3474</t>
  </si>
  <si>
    <t>GTM 3474</t>
  </si>
  <si>
    <t>NO0010830854</t>
  </si>
  <si>
    <t>Fortum OYJ</t>
  </si>
  <si>
    <t>Hennes &amp; Mauritz AB (H&amp;M)</t>
  </si>
  <si>
    <t>Tele2 AB - Class B</t>
  </si>
  <si>
    <t>Telia Company AB</t>
  </si>
  <si>
    <t>Nordea Bank ABP</t>
  </si>
  <si>
    <t>Skanska AB</t>
  </si>
  <si>
    <t>GOLDMAN SACHS I/ZER BD SHS IDX</t>
  </si>
  <si>
    <t>DBZUFR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</si>
</sst>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8"/>
      <color theme="1"/>
      <name val="Verdana"/>
      <family val="2"/>
    </font>
  </fonts>
  <fills count="5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0" fillId="0" borderId="1" xfId="0" applyBorder="1" applyAlignment="1"/>
    <xf numFmtId="0" fontId="62" fillId="53" borderId="1" xfId="0" applyFont="1" applyFill="1" applyBorder="1" applyAlignment="1">
      <alignment horizontal="left" vertical="center"/>
    </xf>
    <xf numFmtId="2" fontId="36" fillId="0"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4"/>
  <sheetViews>
    <sheetView tabSelected="1" zoomScaleNormal="100" workbookViewId="0">
      <pane xSplit="4" ySplit="6" topLeftCell="J7" activePane="bottomRight" state="frozen"/>
      <selection pane="topRight" activeCell="E1" sqref="E1"/>
      <selection pane="bottomLeft" activeCell="A7" sqref="A7"/>
      <selection pane="bottomRight" activeCell="P12" sqref="P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34.42578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1969</v>
      </c>
      <c r="C2" s="64" t="s">
        <v>798</v>
      </c>
      <c r="D2" s="64" t="s">
        <v>454</v>
      </c>
      <c r="E2" s="65">
        <v>10000</v>
      </c>
      <c r="F2" s="65" t="s">
        <v>38</v>
      </c>
      <c r="G2" s="64" t="s">
        <v>263</v>
      </c>
      <c r="H2" s="3">
        <v>43416</v>
      </c>
      <c r="I2" s="64" t="s">
        <v>2733</v>
      </c>
      <c r="J2" s="219" t="str">
        <f>IF(C2="-","",VLOOKUP(C2,BondIssuerTable,2,0))</f>
        <v>GSI</v>
      </c>
      <c r="K2" s="219" t="str">
        <f>IF(D2="-","",VLOOKUP(D2,BondIssuingAgentsTable,2,0))</f>
        <v>GTM</v>
      </c>
      <c r="L2" s="95" t="str">
        <f>IF(D2="-","",VLOOKUP(D2,BondIssuingAgentsTable,3,0))</f>
        <v>ST</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9" t="s">
        <v>406</v>
      </c>
      <c r="R5" s="310"/>
      <c r="S5" s="309" t="s">
        <v>407</v>
      </c>
      <c r="T5" s="310"/>
      <c r="U5" s="309" t="s">
        <v>408</v>
      </c>
      <c r="V5" s="310"/>
      <c r="W5" s="309" t="s">
        <v>409</v>
      </c>
      <c r="X5" s="310"/>
      <c r="Y5" s="309" t="s">
        <v>410</v>
      </c>
      <c r="Z5" s="310"/>
      <c r="AA5" s="309" t="s">
        <v>411</v>
      </c>
      <c r="AB5" s="310"/>
      <c r="AC5" s="309" t="s">
        <v>412</v>
      </c>
      <c r="AD5" s="310"/>
      <c r="AE5" s="309" t="s">
        <v>413</v>
      </c>
      <c r="AF5" s="310"/>
      <c r="AG5" s="309" t="s">
        <v>414</v>
      </c>
      <c r="AH5" s="310"/>
      <c r="AI5" s="309" t="s">
        <v>415</v>
      </c>
      <c r="AJ5" s="310"/>
      <c r="AK5" s="309" t="s">
        <v>416</v>
      </c>
      <c r="AL5" s="310"/>
      <c r="AM5" s="309" t="s">
        <v>417</v>
      </c>
      <c r="AN5" s="310"/>
      <c r="AO5" s="309" t="s">
        <v>418</v>
      </c>
      <c r="AP5" s="310"/>
      <c r="AQ5" s="309" t="s">
        <v>419</v>
      </c>
      <c r="AR5" s="310"/>
      <c r="AS5" s="309" t="s">
        <v>420</v>
      </c>
      <c r="AT5" s="310"/>
      <c r="AU5" s="309" t="s">
        <v>421</v>
      </c>
      <c r="AV5" s="310"/>
      <c r="AW5" s="309" t="s">
        <v>422</v>
      </c>
      <c r="AX5" s="310"/>
      <c r="AY5" s="309" t="s">
        <v>423</v>
      </c>
      <c r="AZ5" s="310"/>
      <c r="BA5" s="309" t="s">
        <v>424</v>
      </c>
      <c r="BB5" s="310"/>
      <c r="BC5" s="309" t="s">
        <v>425</v>
      </c>
      <c r="BD5" s="310"/>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5">
      <c r="A7" s="64" t="s">
        <v>2734</v>
      </c>
      <c r="B7" s="64" t="s">
        <v>2735</v>
      </c>
      <c r="C7" s="64"/>
      <c r="D7" s="307" t="s">
        <v>2736</v>
      </c>
      <c r="E7" s="307" t="s">
        <v>2743</v>
      </c>
      <c r="F7" s="307" t="s">
        <v>2744</v>
      </c>
      <c r="G7" s="69">
        <v>100</v>
      </c>
      <c r="H7" s="69" t="s">
        <v>1375</v>
      </c>
      <c r="I7" s="65">
        <v>20000000</v>
      </c>
      <c r="J7" s="3">
        <v>43416</v>
      </c>
      <c r="K7" s="3">
        <v>45240</v>
      </c>
      <c r="L7" s="3">
        <v>45216</v>
      </c>
      <c r="M7" s="306">
        <v>1100</v>
      </c>
      <c r="N7" s="244"/>
      <c r="O7" s="245" t="str">
        <f t="shared" ref="O7" si="0">IF(M7="-","",VLOOKUP(M7,EUSIPA_Table,2,0))</f>
        <v>Uncapped Capital Protection</v>
      </c>
      <c r="P7" s="72" t="s">
        <v>2734</v>
      </c>
      <c r="Q7" s="306" t="s">
        <v>2737</v>
      </c>
      <c r="R7" s="308">
        <v>10</v>
      </c>
      <c r="S7" s="302" t="s">
        <v>165</v>
      </c>
      <c r="T7" s="308">
        <v>10</v>
      </c>
      <c r="U7" s="302" t="s">
        <v>2738</v>
      </c>
      <c r="V7" s="308">
        <v>10</v>
      </c>
      <c r="W7" s="302" t="s">
        <v>2739</v>
      </c>
      <c r="X7" s="71">
        <v>10</v>
      </c>
      <c r="Y7" s="284" t="s">
        <v>2740</v>
      </c>
      <c r="Z7" s="71">
        <v>10</v>
      </c>
      <c r="AA7" s="284" t="s">
        <v>437</v>
      </c>
      <c r="AB7" s="71">
        <v>10</v>
      </c>
      <c r="AC7" s="284" t="s">
        <v>2741</v>
      </c>
      <c r="AD7" s="71">
        <v>10</v>
      </c>
      <c r="AE7" s="284" t="s">
        <v>2742</v>
      </c>
      <c r="AF7" s="71">
        <v>10</v>
      </c>
      <c r="AG7" s="284" t="s">
        <v>56</v>
      </c>
      <c r="AH7" s="71">
        <v>10</v>
      </c>
      <c r="AI7" s="284" t="s">
        <v>1167</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6" si="1">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ref="O37:O68" si="2">IF(M37="-","",VLOOKUP(M37,EUSIPA_Table,2,0))</f>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2"/>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2"/>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ref="O69:O104" si="3">IF(M69="-","",VLOOKUP(M69,EUSIPA_Table,2,0))</f>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3"/>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3"/>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ht="13.5" thickBot="1">
      <c r="A103" s="64"/>
      <c r="B103" s="64"/>
      <c r="C103" s="64"/>
      <c r="D103" s="64"/>
      <c r="E103" s="64"/>
      <c r="F103" s="64"/>
      <c r="G103" s="69"/>
      <c r="H103" s="69"/>
      <c r="I103" s="65"/>
      <c r="J103" s="3"/>
      <c r="K103" s="108"/>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ht="13.5" thickBot="1">
      <c r="A104" s="75"/>
      <c r="B104" s="75"/>
      <c r="C104" s="75"/>
      <c r="D104" s="75"/>
      <c r="E104" s="75"/>
      <c r="F104" s="75"/>
      <c r="G104" s="105"/>
      <c r="H104" s="105"/>
      <c r="I104" s="106"/>
      <c r="J104" s="107"/>
      <c r="L104" s="108"/>
      <c r="M104" s="246"/>
      <c r="N104" s="246"/>
      <c r="O104" s="245" t="e">
        <f t="shared" si="3"/>
        <v>#N/A</v>
      </c>
      <c r="P104" s="109"/>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c r="AY104" s="110"/>
      <c r="AZ104" s="111"/>
      <c r="BA104" s="110"/>
      <c r="BB104" s="111"/>
      <c r="BC104" s="110"/>
      <c r="BD104"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0" t="s">
        <v>2520</v>
      </c>
      <c r="C1" s="320"/>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1" t="s">
        <v>829</v>
      </c>
      <c r="B4" s="321"/>
      <c r="C4" s="321"/>
      <c r="D4" s="321"/>
      <c r="E4" s="321"/>
      <c r="F4" s="321"/>
      <c r="G4" s="321"/>
      <c r="H4" s="321"/>
      <c r="I4" s="321"/>
      <c r="J4" s="321"/>
      <c r="K4" s="321"/>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1" t="s">
        <v>953</v>
      </c>
      <c r="T5" s="312"/>
      <c r="U5" s="312"/>
      <c r="V5" s="312"/>
      <c r="W5" s="312"/>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3" t="s">
        <v>2495</v>
      </c>
      <c r="B5" s="313"/>
      <c r="C5" s="313"/>
      <c r="D5" s="266" t="s">
        <v>2496</v>
      </c>
      <c r="E5" s="93"/>
      <c r="F5" s="93"/>
      <c r="G5" s="93"/>
      <c r="H5" s="93"/>
      <c r="I5" s="93"/>
      <c r="J5" s="93"/>
      <c r="K5" s="213"/>
      <c r="L5" s="213"/>
      <c r="M5" s="213"/>
      <c r="N5" s="213"/>
      <c r="O5" s="213"/>
      <c r="P5" s="213"/>
      <c r="Q5" s="213"/>
      <c r="R5" s="213"/>
      <c r="S5" s="213"/>
      <c r="T5" s="213"/>
      <c r="V5" s="311" t="s">
        <v>953</v>
      </c>
      <c r="W5" s="312"/>
      <c r="X5" s="312"/>
      <c r="Y5" s="312"/>
      <c r="Z5" s="312"/>
      <c r="AA5" s="311" t="s">
        <v>1005</v>
      </c>
      <c r="AB5" s="312"/>
      <c r="AC5" s="312"/>
      <c r="AD5" s="312"/>
      <c r="AE5" s="312"/>
      <c r="AF5" s="311" t="s">
        <v>1006</v>
      </c>
      <c r="AG5" s="312"/>
      <c r="AH5" s="312"/>
      <c r="AI5" s="312"/>
      <c r="AJ5" s="312"/>
      <c r="AK5" s="311" t="s">
        <v>1007</v>
      </c>
      <c r="AL5" s="312"/>
      <c r="AM5" s="312"/>
      <c r="AN5" s="312"/>
      <c r="AO5" s="312"/>
      <c r="AP5" s="311" t="s">
        <v>1008</v>
      </c>
      <c r="AQ5" s="312"/>
      <c r="AR5" s="312"/>
      <c r="AS5" s="312"/>
      <c r="AT5" s="312"/>
      <c r="AU5" s="311" t="s">
        <v>1009</v>
      </c>
      <c r="AV5" s="312"/>
      <c r="AW5" s="312"/>
      <c r="AX5" s="312"/>
      <c r="AY5" s="312"/>
      <c r="AZ5" s="311" t="s">
        <v>1010</v>
      </c>
      <c r="BA5" s="312"/>
      <c r="BB5" s="312"/>
      <c r="BC5" s="312"/>
      <c r="BD5" s="312"/>
      <c r="BE5" s="311" t="s">
        <v>1011</v>
      </c>
      <c r="BF5" s="312"/>
      <c r="BG5" s="312"/>
      <c r="BH5" s="312"/>
      <c r="BI5" s="312"/>
      <c r="BJ5" s="311" t="s">
        <v>1012</v>
      </c>
      <c r="BK5" s="312"/>
      <c r="BL5" s="312"/>
      <c r="BM5" s="312"/>
      <c r="BN5" s="312"/>
      <c r="BO5" s="311" t="s">
        <v>1013</v>
      </c>
      <c r="BP5" s="312"/>
      <c r="BQ5" s="312"/>
      <c r="BR5" s="312"/>
      <c r="BS5" s="312"/>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4">
        <v>40858</v>
      </c>
      <c r="C1" s="315"/>
      <c r="D1" s="316"/>
      <c r="F1" s="9" t="s">
        <v>298</v>
      </c>
    </row>
    <row r="2" spans="1:21">
      <c r="A2" s="10" t="s">
        <v>299</v>
      </c>
      <c r="B2" s="317" t="s">
        <v>321</v>
      </c>
      <c r="C2" s="318"/>
      <c r="D2" s="31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2018-11-09T11:49:40Z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