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Bonds'!$A$6:$BD$104</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<sst xmlns="http://schemas.openxmlformats.org/spreadsheetml/2006/main" count="4247" uniqueCount="2735">
  <si>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</si>
  <si>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</si>
  <si>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</si>
  <si>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</si>
  <si>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</si>
  <si>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</si>
  <si>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</si>
  <si>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</si>
  <si>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</si>
  <si>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</si>
  <si>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</si>
  <si>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</si>
  <si>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</si>
  <si>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</si>
  <si>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</si>
  <si>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</si>
  <si>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</si>
  <si>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</si>
  <si>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</si>
  <si>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</si>
  <si>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</si>
  <si>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</si>
  <si>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</si>
  <si>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</si>
  <si>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</si>
  <si>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</si>
  <si>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</si>
  <si>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</si>
  <si>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</si>
  <si>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</si>
  <si>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</si>
  <si>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</si>
  <si>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</si>
  <si>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</si>
  <si>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</si>
  <si>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</si>
  <si>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</si>
  <si>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</si>
  <si>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</si>
  <si>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</si>
  <si>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</si>
  <si>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</si>
  <si>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</si>
  <si>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</si>
  <si>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</si>
  <si>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</si>
  <si>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</si>
  <si>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</si>
  <si>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</si>
  <si>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</si>
  <si>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</si>
  <si>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</si>
  <si>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</si>
  <si>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</si>
  <si>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</si>
  <si>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</si>
  <si>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</si>
  <si>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</si>
  <si>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</si>
  <si>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</si>
  <si>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</si>
  <si>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</si>
  <si>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</si>
  <si>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</si>
  <si>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</si>
  <si>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</si>
  <si>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</si>
  <si>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</si>
  <si>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</si>
  <si>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</si>
  <si>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</si>
  <si>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</si>
  <si>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</si>
  <si>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</si>
  <si>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</si>
  <si>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</si>
  <si>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</si>
  <si>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</si>
  <si>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</si>
  <si>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</si>
  <si>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</si>
  <si>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</si>
  <si>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</si>
  <si>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</si>
  <si>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</si>
  <si>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</si>
  <si>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</si>
  <si>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</si>
  <si>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</si>
  <si>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</si>
  <si>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</si>
  <si>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</si>
  <si>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</si>
  <si>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</si>
  <si>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</si>
  <si>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</si>
  <si>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</si>
  <si>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</si>
  <si>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</si>
  <si>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</si>
  <si>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</si>
  <si>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</si>
  <si>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</si>
  <si>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</si>
  <si>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</si>
  <si>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</si>
  <si>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</si>
  <si>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</si>
  <si>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</si>
  <si>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</si>
  <si>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</si>
  <si>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</si>
  <si>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</si>
  <si>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</si>
  <si>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</si>
  <si>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</si>
  <si>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</si>
  <si>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</si>
  <si>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</si>
  <si>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</si>
  <si>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</si>
  <si>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</si>
  <si>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</si>
  <si>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</si>
  <si>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</si>
  <si>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</si>
  <si>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</si>
  <si>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</si>
  <si>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</si>
  <si>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</si>
  <si>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</si>
  <si>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</si>
  <si>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</si>
  <si>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</si>
  <si>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</si>
  <si>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</si>
  <si>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</si>
  <si>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</si>
  <si>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</si>
  <si>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</si>
  <si>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</si>
  <si>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</si>
  <si>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</si>
  <si>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</si>
  <si>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</si>
  <si>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</si>
  <si>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</si>
  <si>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</si>
  <si>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</si>
  <si>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</si>
  <si>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</si>
  <si>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</si>
  <si>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</si>
  <si>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</si>
  <si>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</si>
  <si>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</si>
  <si>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</si>
  <si>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</si>
  <si>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</si>
  <si>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</si>
  <si>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</si>
  <si>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</si>
  <si>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</si>
  <si>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</si>
  <si>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</si>
  <si>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</si>
  <si>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</si>
  <si>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</si>
  <si>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</si>
  <si>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</si>
  <si>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</si>
  <si>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</si>
  <si>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</si>
  <si>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</si>
  <si>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</si>
  <si>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</si>
  <si>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</si>
  <si>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</si>
  <si>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</si>
  <si>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</si>
  <si>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</si>
  <si>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</si>
  <si>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</si>
  <si>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</si>
  <si>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</si>
  <si>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</si>
  <si>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</si>
  <si>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</si>
  <si>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</si>
  <si>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</si>
  <si>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</si>
  <si>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</si>
  <si>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</si>
  <si>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</si>
  <si>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</si>
  <si>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</si>
  <si>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</si>
  <si>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</si>
  <si>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</si>
  <si>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</si>
  <si>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</si>
  <si>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</si>
  <si>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</si>
  <si>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</si>
  <si>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</si>
  <si>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</si>
  <si>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</si>
  <si>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</si>
  <si>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</si>
  <si>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</si>
  <si>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</si>
  <si>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</si>
  <si>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</si>
  <si>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</si>
  <si>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</si>
  <si>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</si>
  <si>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</si>
  <si>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</si>
  <si>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</si>
  <si>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</si>
  <si>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</si>
  <si>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</si>
  <si>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</si>
  <si>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</si>
  <si>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</si>
  <si>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</si>
  <si>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</si>
  <si>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</si>
  <si>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</si>
  <si>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</si>
  <si>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</si>
  <si>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</si>
  <si>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</si>
  <si>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</si>
  <si>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</si>
  <si>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</si>
  <si>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</si>
  <si>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</si>
  <si>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</si>
  <si>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</si>
  <si>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</si>
  <si>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</si>
  <si>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</si>
  <si>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</si>
  <si>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</si>
  <si>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</si>
  <si>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</si>
  <si>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</si>
  <si>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</si>
  <si>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</si>
  <si>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</si>
  <si>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</si>
  <si>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</si>
  <si>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</si>
  <si>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</si>
  <si>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</si>
  <si>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</si>
  <si>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</si>
  <si>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</si>
  <si>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</si>
  <si>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</si>
  <si>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</si>
  <si>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</si>
  <si>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</si>
  <si>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</si>
  <si>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</si>
  <si>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</si>
  <si>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</si>
  <si>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</si>
  <si>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</si>
  <si>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</si>
  <si>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</si>
  <si>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</si>
  <si>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</si>
  <si>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</si>
  <si>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</si>
  <si>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</si>
  <si>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</si>
  <si>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</si>
  <si>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</si>
  <si>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</si>
  <si>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</si>
  <si>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</si>
  <si>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</si>
  <si>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</si>
  <si>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</si>
  <si>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</si>
  <si>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</si>
  <si>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</si>
  <si>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</si>
  <si>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</si>
  <si>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</si>
  <si>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</si>
  <si>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</si>
  <si>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</si>
  <si>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</si>
  <si>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</si>
  <si>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</si>
  <si>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</si>
  <si>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</si>
  <si>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</si>
  <si>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</si>
  <si>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</si>
  <si>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</si>
  <si>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</si>
  <si>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</si>
  <si>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</si>
  <si>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</si>
  <si>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</si>
  <si>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</si>
  <si>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</si>
  <si>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</si>
  <si>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</si>
  <si>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</si>
  <si>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</si>
  <si>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</si>
  <si>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</si>
  <si>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</si>
  <si>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</si>
  <si>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</si>
  <si>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</si>
  <si>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</si>
  <si>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</si>
  <si>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</si>
  <si>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</si>
  <si>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</si>
  <si>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</si>
  <si>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</si>
  <si>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</si>
  <si>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</si>
  <si>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</si>
  <si>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</si>
  <si>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</si>
  <si>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</si>
  <si>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</si>
  <si>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</si>
  <si>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</si>
  <si>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</si>
  <si>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</si>
  <si>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</si>
  <si>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</si>
  <si>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</si>
  <si>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</si>
  <si>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</si>
  <si>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</si>
  <si>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</si>
  <si>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</si>
  <si>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</si>
  <si>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</si>
  <si>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</si>
  <si>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</si>
  <si>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</si>
  <si>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</si>
  <si>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</si>
  <si>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</si>
  <si>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</si>
  <si>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</si>
  <si>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</si>
  <si>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</si>
  <si>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</si>
  <si>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</si>
  <si>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</si>
  <si>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</si>
  <si>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</si>
  <si>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</si>
  <si>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</si>
  <si>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</si>
  <si>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</si>
  <si>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</si>
  <si>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</si>
  <si>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</si>
  <si>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</si>
  <si>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</si>
  <si>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</si>
  <si>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</si>
  <si>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</si>
  <si>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</si>
  <si>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</si>
  <si>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</si>
  <si>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</si>
  <si>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</si>
  <si>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</si>
  <si>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</si>
  <si>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</si>
  <si>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</si>
  <si>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</si>
  <si>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</si>
  <si>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</si>
  <si>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</si>
  <si>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</si>
  <si>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</si>
  <si>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</si>
  <si>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</si>
  <si>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</si>
  <si>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</si>
  <si>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</si>
  <si>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</si>
  <si>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</si>
  <si>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</si>
  <si>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</si>
  <si>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</si>
  <si>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</si>
  <si>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</si>
  <si>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</si>
  <si>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</si>
  <si>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</si>
  <si>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</si>
  <si>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</si>
  <si>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</si>
  <si>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</si>
  <si>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</si>
  <si>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</si>
  <si>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</si>
  <si>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</si>
  <si>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</si>
  <si>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</si>
  <si>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</si>
  <si>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</si>
  <si>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</si>
  <si>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</si>
  <si>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</si>
  <si>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</si>
  <si>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</si>
  <si>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</si>
  <si>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</si>
  <si>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</si>
  <si>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</si>
  <si>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</si>
  <si>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</si>
  <si>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</si>
  <si>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</si>
  <si>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</si>
  <si>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</si>
  <si>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</si>
  <si>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</si>
  <si>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</si>
  <si>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</si>
  <si>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</si>
  <si>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</si>
  <si>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</si>
  <si>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</si>
  <si>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</si>
  <si>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</si>
  <si>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</si>
  <si>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</si>
  <si>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</si>
  <si>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</si>
  <si>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</si>
  <si>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</si>
  <si>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</si>
  <si>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</si>
  <si>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</si>
  <si>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</si>
  <si>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</si>
  <si>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</si>
  <si>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</si>
  <si>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</si>
  <si>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</si>
  <si>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</si>
  <si>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</si>
  <si>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</si>
  <si>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</si>
  <si>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</si>
  <si>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</si>
  <si>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</si>
  <si>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</si>
  <si>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</si>
  <si>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</si>
  <si>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</si>
  <si>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</si>
  <si>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</si>
  <si>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</si>
  <si>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</si>
  <si>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</si>
  <si>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</si>
  <si>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</si>
  <si>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</si>
  <si>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</si>
  <si>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</si>
  <si>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</si>
  <si>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</si>
  <si>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</si>
  <si>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</si>
  <si>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</si>
  <si>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</si>
  <si>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</si>
  <si>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</si>
  <si>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</si>
  <si>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</si>
  <si>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</si>
  <si>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</si>
  <si>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</si>
  <si>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</si>
  <si>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</si>
  <si>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</si>
  <si>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</si>
  <si>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</si>
  <si>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</si>
  <si>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</si>
  <si>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</si>
  <si>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</si>
  <si>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</si>
  <si>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</si>
  <si>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</si>
  <si>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</si>
  <si>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</si>
  <si>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</si>
  <si>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</si>
  <si>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</si>
  <si>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</si>
  <si>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</si>
  <si>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</si>
  <si>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</si>
  <si>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</si>
  <si>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</si>
  <si>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</si>
  <si>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</si>
  <si>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</si>
  <si>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</si>
  <si>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</si>
  <si>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</si>
  <si>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</si>
  <si>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</si>
  <si>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</si>
  <si>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</si>
  <si>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</si>
  <si>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</si>
  <si>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</si>
  <si>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</si>
  <si>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</si>
  <si>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</si>
  <si>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</si>
  <si>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</si>
  <si>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</si>
  <si>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</si>
  <si>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</si>
  <si>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</si>
  <si>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</si>
  <si>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</si>
  <si>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</si>
  <si>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</si>
  <si>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</si>
  <si>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</si>
  <si>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</si>
  <si>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</si>
  <si>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</si>
  <si>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</si>
  <si>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</si>
  <si>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</si>
  <si>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</si>
  <si>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</si>
  <si>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</si>
  <si>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</si>
  <si>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</si>
  <si>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</si>
  <si>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</si>
  <si>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</si>
  <si>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</si>
  <si>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</si>
  <si>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</si>
  <si>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</si>
  <si>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</si>
  <si>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</si>
  <si>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</si>
  <si>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</si>
  <si>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</si>
  <si>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</si>
  <si>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</si>
  <si>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</si>
  <si>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</si>
  <si>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</si>
  <si>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</si>
  <si>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</si>
  <si>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</si>
  <si>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</si>
  <si>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</si>
  <si>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</si>
  <si>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</si>
  <si>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</si>
  <si>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</si>
  <si>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</si>
  <si>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</si>
  <si>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</si>
  <si>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</si>
  <si>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</si>
  <si>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</si>
  <si>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</si>
  <si>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</si>
  <si>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</si>
  <si>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</si>
  <si>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</si>
  <si>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</si>
  <si>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</si>
  <si>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</si>
  <si>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</si>
  <si>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</si>
  <si>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</si>
  <si>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</si>
  <si>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</si>
  <si>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</si>
  <si>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</si>
  <si>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</si>
  <si>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</si>
  <si>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</si>
  <si>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</si>
  <si>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</si>
  <si>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</si>
  <si>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</si>
  <si>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</si>
  <si>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</si>
  <si>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</si>
  <si>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</si>
  <si>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</si>
  <si>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</si>
  <si>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</si>
  <si>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</si>
  <si>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</si>
  <si>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</si>
  <si>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</si>
  <si>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</si>
  <si>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</si>
  <si>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</si>
  <si>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</si>
  <si>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</si>
  <si>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</si>
  <si>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</si>
  <si>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</si>
  <si>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</si>
  <si>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</si>
  <si>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</si>
  <si>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</si>
  <si>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</si>
  <si>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</si>
  <si>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</si>
  <si>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</si>
  <si>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</si>
  <si>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</si>
  <si>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</si>
  <si>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</si>
  <si>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</si>
  <si>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</si>
  <si>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</si>
  <si>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</si>
  <si>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</si>
  <si>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</si>
  <si>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</si>
  <si>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</si>
  <si>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</si>
  <si>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</si>
  <si>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</si>
  <si>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</si>
  <si>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</si>
  <si>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</si>
  <si>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</si>
  <si>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</si>
  <si>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</si>
  <si>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</si>
  <si>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</si>
  <si>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</si>
  <si>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</si>
  <si>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</si>
  <si>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</si>
  <si>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</si>
  <si>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</si>
  <si>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</si>
  <si>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</si>
  <si>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</si>
  <si>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</si>
  <si>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</si>
  <si>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</si>
  <si>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</si>
  <si>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</si>
  <si>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</si>
  <si>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</si>
  <si>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</si>
  <si>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</si>
  <si>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</si>
  <si>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</si>
  <si>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</si>
  <si>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</si>
  <si>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</si>
  <si>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</si>
  <si>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</si>
  <si>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</si>
  <si>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</si>
  <si>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</si>
  <si>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</si>
  <si>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</si>
  <si>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</si>
  <si>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</si>
  <si>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</si>
  <si>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</si>
  <si>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</si>
  <si>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</si>
  <si>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</si>
  <si>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</si>
  <si>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</si>
  <si>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</si>
  <si>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</si>
  <si>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</si>
  <si>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</si>
  <si>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</si>
  <si>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</si>
  <si>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</si>
  <si>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</si>
  <si>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</si>
  <si>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</si>
  <si>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</si>
  <si>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</si>
  <si>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</si>
  <si>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</si>
  <si>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</si>
  <si>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</si>
  <si>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</si>
  <si>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</si>
  <si>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</si>
  <si>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</si>
  <si>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</si>
  <si>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</si>
  <si>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</si>
  <si>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</si>
  <si>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</si>
  <si>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</si>
  <si>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</si>
  <si>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</si>
  <si>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</si>
  <si>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</si>
  <si>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</si>
  <si>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</si>
  <si>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</si>
  <si>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</si>
  <si>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</si>
  <si>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</si>
  <si>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</si>
  <si>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</si>
  <si>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</si>
  <si>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</si>
  <si>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</si>
  <si>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</si>
  <si>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</si>
  <si>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</si>
  <si>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</si>
  <si>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</si>
  <si>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</si>
  <si>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</si>
  <si>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</si>
  <si>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</si>
  <si>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</si>
  <si>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</si>
  <si>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</si>
  <si>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</si>
  <si>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</si>
  <si>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</si>
  <si>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</si>
  <si>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</si>
  <si>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</si>
  <si>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</si>
  <si>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</si>
  <si>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</si>
  <si>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</si>
  <si>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</si>
  <si>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</si>
  <si>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</si>
  <si>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</si>
  <si>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</si>
  <si>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</si>
  <si>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</si>
  <si>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</si>
  <si>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</si>
  <si>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</si>
  <si>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</si>
  <si>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</si>
  <si>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</si>
  <si>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</si>
  <si>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</si>
  <si>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</si>
  <si>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</si>
  <si>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</si>
  <si>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</si>
  <si>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</si>
  <si>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</si>
  <si>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</si>
  <si>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</si>
  <si>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</si>
  <si>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</si>
  <si>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</si>
  <si>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</si>
  <si>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</si>
  <si>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</si>
  <si>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</si>
  <si>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</si>
  <si>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</si>
  <si>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</si>
  <si>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</si>
  <si>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</si>
  <si>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</si>
  <si>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</si>
  <si>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</si>
  <si>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</si>
  <si>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</si>
  <si>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</si>
  <si>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</si>
  <si>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</si>
  <si>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</si>
  <si>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</si>
  <si>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</si>
  <si>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</si>
  <si>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</si>
  <si>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</si>
  <si>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</si>
  <si>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</si>
  <si>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</si>
  <si>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</si>
  <si>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</si>
  <si>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</si>
  <si>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</si>
  <si>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</si>
  <si>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</si>
  <si>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</si>
  <si>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</si>
  <si>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</si>
  <si>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</si>
  <si>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</si>
  <si>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</si>
  <si>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</si>
  <si>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</si>
  <si>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</si>
  <si>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</si>
  <si>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</si>
  <si>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</si>
  <si>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</si>
  <si>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</si>
  <si>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</si>
  <si>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</si>
  <si>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</si>
  <si>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</si>
  <si>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</si>
  <si>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</si>
  <si>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</si>
  <si>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</si>
  <si>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</si>
  <si>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</si>
  <si>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</si>
  <si>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</si>
  <si>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</si>
  <si>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</si>
  <si>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</si>
  <si>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</si>
  <si>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</si>
  <si>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</si>
  <si>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</si>
  <si>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</si>
  <si>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</si>
  <si>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</si>
  <si>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</si>
  <si>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</si>
  <si>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</si>
  <si>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</si>
  <si>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</si>
  <si>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</si>
  <si>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</si>
  <si>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</si>
  <si>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</si>
  <si>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</si>
  <si>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</si>
  <si>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</si>
  <si>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</si>
  <si>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</si>
  <si>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</si>
  <si>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</si>
  <si>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</si>
  <si>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</si>
  <si>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</si>
  <si>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</si>
  <si>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</si>
  <si>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</si>
  <si>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</si>
  <si>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</si>
  <si>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</si>
  <si>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</si>
  <si>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</si>
  <si>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</si>
  <si>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</si>
  <si>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</si>
  <si>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</si>
  <si>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</si>
  <si>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</si>
  <si>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</si>
  <si>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</si>
  <si>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</si>
  <si>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</si>
  <si>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</si>
  <si>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</si>
  <si>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</si>
  <si>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</si>
  <si>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</si>
  <si>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</si>
  <si>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</si>
  <si>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</si>
  <si>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</si>
  <si>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</si>
  <si>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</si>
  <si>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</si>
  <si>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</si>
  <si>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</si>
  <si>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</si>
  <si>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</si>
  <si>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</si>
  <si>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</si>
  <si>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</si>
  <si>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</si>
  <si>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</si>
  <si>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</si>
  <si>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</si>
  <si>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</si>
  <si>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</si>
  <si>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</si>
  <si>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</si>
  <si>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</si>
  <si>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</si>
  <si>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</si>
  <si>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</si>
  <si>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</si>
  <si>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</si>
  <si>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</si>
  <si>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</si>
  <si>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</si>
  <si>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</si>
  <si>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</si>
  <si>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</si>
  <si>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</si>
  <si>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</si>
  <si>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</si>
  <si>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</si>
  <si>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</si>
  <si>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</si>
  <si>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</si>
  <si>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</si>
  <si>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</si>
  <si>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</si>
  <si>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</si>
  <si>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</si>
  <si>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</si>
  <si>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</si>
  <si>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</si>
  <si>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</si>
  <si>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</si>
  <si>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</si>
  <si>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</si>
  <si>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</si>
  <si>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</si>
  <si>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</si>
  <si>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</si>
  <si>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</si>
  <si>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</si>
  <si>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</si>
  <si>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</si>
  <si>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</si>
  <si>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</si>
  <si>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</si>
  <si>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</si>
  <si>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</si>
  <si>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</si>
  <si>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</si>
  <si>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</si>
  <si>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</si>
  <si>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</si>
  <si>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</si>
  <si>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</si>
  <si>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</si>
  <si>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</si>
  <si>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</si>
  <si>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</si>
  <si>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</si>
  <si>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</si>
  <si>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</si>
  <si>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</si>
  <si>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</si>
  <si>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</si>
  <si>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</si>
  <si>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</si>
  <si>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</si>
  <si>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</si>
  <si>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</si>
  <si>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</si>
  <si>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</si>
  <si>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</si>
  <si>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</si>
  <si>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</si>
  <si>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</si>
  <si>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</si>
  <si>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</si>
  <si>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</si>
  <si>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</si>
  <si>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</si>
  <si>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</si>
  <si>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</si>
  <si>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</si>
  <si>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</si>
  <si>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</si>
  <si>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</si>
  <si>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</si>
  <si>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</si>
  <si>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</si>
  <si>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</si>
  <si>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</si>
  <si>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</si>
  <si>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</si>
  <si>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</si>
  <si>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</si>
  <si>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</si>
  <si>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</si>
  <si>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</si>
  <si>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</si>
  <si>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</si>
  <si>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</si>
  <si>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</si>
  <si>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</si>
  <si>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</si>
  <si>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</si>
  <si>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</si>
  <si>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</si>
  <si>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</si>
  <si>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</si>
  <si>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</si>
  <si>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</si>
  <si>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</si>
  <si>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</si>
  <si>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</si>
  <si>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</si>
  <si>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</si>
  <si>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</si>
  <si>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</si>
  <si>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</si>
  <si>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</si>
  <si>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</si>
  <si>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</si>
  <si>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</si>
  <si>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</si>
  <si>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</si>
  <si>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</si>
  <si>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</si>
  <si>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</si>
  <si>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</si>
  <si>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</si>
  <si>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</si>
  <si>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</si>
  <si>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</si>
  <si>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</si>
  <si>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</si>
  <si>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</si>
  <si>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</si>
  <si>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</si>
  <si>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</si>
  <si>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</si>
  <si>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</si>
  <si>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</si>
  <si>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</si>
  <si>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</si>
  <si>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</si>
  <si>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</si>
  <si>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</si>
  <si>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</si>
  <si>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</si>
  <si>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</si>
  <si>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</si>
  <si>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</si>
  <si>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</si>
  <si>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</si>
  <si>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</si>
  <si>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</si>
  <si>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</si>
  <si>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</si>
  <si>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</si>
  <si>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</si>
  <si>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</si>
  <si>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</si>
  <si>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</si>
  <si>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</si>
  <si>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</si>
  <si>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</si>
  <si>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</si>
  <si>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</si>
  <si>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</si>
  <si>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</si>
  <si>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</si>
  <si>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</si>
  <si>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</si>
  <si>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</si>
  <si>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</si>
  <si>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</si>
  <si>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</si>
  <si>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</si>
  <si>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</si>
  <si>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</si>
  <si>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</si>
  <si>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</si>
  <si>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</si>
  <si>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</si>
  <si>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</si>
  <si>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</si>
  <si>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</si>
  <si>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</si>
  <si>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</si>
  <si>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</si>
  <si>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</si>
  <si>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</si>
  <si>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</si>
  <si>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</si>
  <si>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</si>
  <si>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</si>
  <si>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</si>
  <si>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</si>
  <si>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</si>
  <si>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</si>
  <si>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</si>
  <si>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</si>
  <si>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</si>
  <si>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</si>
  <si>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</si>
  <si>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</si>
  <si>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</si>
  <si>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</si>
  <si>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</si>
  <si>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</si>
  <si>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</si>
  <si>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</si>
  <si>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</si>
  <si>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</si>
  <si>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</si>
  <si>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</si>
  <si>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</si>
  <si>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</si>
  <si>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</si>
  <si>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</si>
  <si>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</si>
  <si>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</si>
  <si>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</si>
  <si>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</si>
  <si>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</si>
  <si>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</si>
  <si>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</si>
  <si>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</si>
  <si>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</si>
  <si>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</si>
  <si>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</si>
  <si>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</si>
  <si>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</si>
  <si>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</si>
  <si>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</si>
  <si>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</si>
  <si>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</si>
  <si>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</si>
  <si>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</si>
  <si>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</si>
  <si>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</si>
  <si>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</si>
  <si>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</si>
  <si>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</si>
  <si>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</si>
  <si>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</si>
  <si>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</si>
  <si>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</si>
  <si>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</si>
  <si>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</si>
  <si>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</si>
  <si>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</si>
  <si>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</si>
  <si>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</si>
  <si>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</si>
  <si>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</si>
  <si>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</si>
  <si>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</si>
  <si>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</si>
  <si>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</si>
  <si>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</si>
  <si>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</si>
  <si>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</si>
  <si>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</si>
  <si>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</si>
  <si>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</si>
  <si>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</si>
  <si>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</si>
  <si>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</si>
  <si>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</si>
  <si>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</si>
  <si>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</si>
  <si>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</si>
  <si>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</si>
  <si>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</si>
  <si>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</si>
  <si>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</si>
  <si>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</si>
  <si>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</si>
  <si>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</si>
  <si>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</si>
  <si>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</si>
  <si>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</si>
  <si>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</si>
  <si>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</si>
  <si>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</si>
  <si>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</si>
  <si>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</si>
  <si>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</si>
  <si>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</si>
  <si>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</si>
  <si>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</si>
  <si>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</si>
  <si>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</si>
  <si>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</si>
  <si>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</si>
  <si>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</si>
  <si>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</si>
  <si>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</si>
  <si>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</si>
  <si>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</si>
  <si>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</si>
  <si>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</si>
  <si>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</si>
  <si>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</si>
  <si>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</si>
  <si>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</si>
  <si>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</si>
  <si>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</si>
  <si>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</si>
  <si>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</si>
  <si>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</si>
  <si>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</si>
  <si>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</si>
  <si>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</si>
  <si>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</si>
  <si>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</si>
  <si>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</si>
  <si>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</si>
  <si>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</si>
  <si>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</si>
  <si>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</si>
  <si>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</si>
  <si>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</si>
  <si>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</si>
  <si>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</si>
  <si>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</si>
  <si>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</si>
  <si>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</si>
  <si>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</si>
  <si>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</si>
  <si>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</si>
  <si>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</si>
  <si>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</si>
  <si>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</si>
  <si>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</si>
  <si>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</si>
  <si>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</si>
  <si>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</si>
  <si>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</si>
  <si>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</si>
  <si>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</si>
  <si>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</si>
  <si>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</si>
  <si>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</si>
  <si>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</si>
  <si>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</si>
  <si>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</si>
  <si>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</si>
  <si>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</si>
  <si>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</si>
  <si>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</si>
  <si>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</si>
  <si>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</si>
  <si>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</si>
  <si>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</si>
  <si>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</si>
  <si>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</si>
  <si>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</si>
  <si>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</si>
  <si>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</si>
  <si>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</si>
  <si>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</si>
  <si>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</si>
  <si>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</si>
  <si>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</si>
  <si>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</si>
  <si>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</si>
  <si>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</si>
  <si>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</si>
  <si>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</si>
  <si>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</si>
  <si>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</si>
  <si>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</si>
  <si>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</si>
  <si>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</si>
  <si>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</si>
  <si>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</si>
  <si>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</si>
  <si>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</si>
  <si>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</si>
  <si>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</si>
  <si>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</si>
  <si>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</si>
  <si>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</si>
  <si>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</si>
  <si>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</si>
  <si>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</si>
  <si>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</si>
  <si>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</si>
  <si>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</si>
  <si>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</si>
  <si>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</si>
  <si>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</si>
  <si>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</si>
  <si>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</si>
  <si>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</si>
  <si>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</si>
  <si>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</si>
  <si>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</si>
  <si>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</si>
  <si>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</si>
  <si>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</si>
  <si>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</si>
  <si>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</si>
  <si>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</si>
  <si>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</si>
  <si>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</si>
  <si>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</si>
  <si>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</si>
  <si>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</si>
  <si>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</si>
  <si>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</si>
  <si>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</si>
  <si>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</si>
  <si>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</si>
  <si>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</si>
  <si>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</si>
  <si>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</si>
  <si>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</si>
  <si>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</si>
  <si>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</si>
  <si>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</si>
  <si>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</si>
  <si>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</si>
  <si>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</si>
  <si>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</si>
  <si>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</si>
  <si>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</si>
  <si>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</si>
  <si>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</si>
  <si>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</si>
  <si>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</si>
  <si>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</si>
  <si>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</si>
  <si>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</si>
  <si>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</si>
  <si>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</si>
  <si>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</si>
  <si>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</si>
  <si>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</si>
  <si>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</si>
  <si>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</si>
  <si>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</si>
  <si>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</si>
  <si>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</si>
  <si>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</si>
  <si>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</si>
  <si>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</si>
  <si>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</si>
  <si>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</si>
  <si>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</si>
  <si>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</si>
  <si>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</si>
  <si>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</si>
  <si>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</si>
  <si>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</si>
  <si>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</si>
  <si>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</si>
  <si>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</si>
  <si>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</si>
  <si>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</si>
  <si>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</si>
  <si>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</si>
  <si>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</si>
  <si>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</si>
  <si>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</si>
  <si>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</si>
  <si>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</si>
  <si>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</si>
  <si>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</si>
  <si>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</si>
  <si>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</si>
  <si>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</si>
  <si>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</si>
  <si>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</si>
  <si>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</si>
  <si>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</si>
  <si>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</si>
  <si>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</si>
  <si>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</si>
  <si>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</si>
  <si>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</si>
  <si>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</si>
  <si>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</si>
  <si>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</si>
  <si>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</si>
  <si>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</si>
  <si>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</si>
  <si>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</si>
  <si>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</si>
  <si>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</si>
  <si>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</si>
  <si>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</si>
  <si>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</si>
  <si>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</si>
  <si>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</si>
  <si>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</si>
  <si>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</si>
  <si>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</si>
  <si>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</si>
  <si>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</si>
  <si>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</si>
  <si>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</si>
  <si>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</si>
  <si>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</si>
  <si>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</si>
  <si>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</si>
  <si>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</si>
  <si>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</si>
  <si>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</si>
  <si>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</si>
  <si>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</si>
  <si>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</si>
  <si>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</si>
  <si>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</si>
  <si>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</si>
  <si>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</si>
  <si>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</si>
  <si>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</si>
  <si>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</si>
  <si>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</si>
  <si>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</si>
  <si>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</si>
  <si>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</si>
  <si>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</si>
  <si>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</si>
  <si>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</si>
  <si>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</si>
  <si>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</si>
  <si>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</si>
  <si>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</si>
  <si>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</si>
  <si>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</si>
  <si>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</si>
  <si>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</si>
  <si>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</si>
  <si>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</si>
  <si>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</si>
  <si>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</si>
  <si>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</si>
  <si>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</si>
  <si>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</si>
  <si>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</si>
  <si>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</si>
  <si>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</si>
  <si>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</si>
  <si>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</si>
  <si>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</si>
  <si>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</si>
  <si>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</si>
  <si>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</si>
  <si>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</si>
  <si>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</si>
  <si>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</si>
  <si>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</si>
  <si>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</si>
  <si>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</si>
  <si>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</si>
  <si>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</si>
  <si>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</si>
  <si>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</si>
  <si>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</si>
  <si>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</si>
  <si>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</si>
  <si>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</si>
  <si>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</si>
  <si>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</si>
  <si>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</si>
  <si>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</si>
  <si>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</si>
  <si>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</si>
  <si>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</si>
  <si>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</si>
  <si>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</si>
  <si>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</si>
  <si>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</si>
  <si>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</si>
  <si>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</si>
  <si>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</si>
  <si>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</si>
  <si>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</si>
  <si>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</si>
  <si>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</si>
  <si>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</si>
  <si>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</si>
  <si>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</si>
  <si>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</si>
  <si>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</si>
  <si>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</si>
  <si>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</si>
  <si>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</si>
  <si>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</si>
  <si>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</si>
  <si>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</si>
  <si>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</si>
  <si>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</si>
  <si>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</si>
  <si>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</si>
  <si>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</si>
  <si>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</si>
  <si>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</si>
  <si>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</si>
  <si>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</si>
  <si>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</si>
  <si>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</si>
  <si>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</si>
  <si>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</si>
  <si>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</si>
  <si>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</si>
  <si>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</si>
  <si>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</si>
  <si>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</si>
  <si>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</si>
  <si>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</si>
  <si>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</si>
  <si>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</si>
  <si>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</si>
  <si>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</si>
  <si>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</si>
  <si>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</si>
  <si>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</si>
  <si>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</si>
  <si>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</si>
  <si>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</si>
  <si>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</si>
  <si>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</si>
  <si>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</si>
  <si>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</si>
  <si>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</si>
  <si>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</si>
  <si>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</si>
  <si>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</si>
  <si>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</si>
  <si>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</si>
  <si>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</si>
  <si>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</si>
  <si>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</si>
  <si>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</si>
  <si>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</si>
  <si>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</si>
  <si>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</si>
  <si>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</si>
  <si>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</si>
  <si>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</si>
  <si>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</si>
  <si>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</si>
  <si>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</si>
  <si>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</si>
  <si>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</si>
  <si>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</si>
  <si>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</si>
  <si>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</si>
  <si>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</si>
  <si>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</si>
  <si>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</si>
  <si>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</si>
  <si>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</si>
  <si>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</si>
  <si>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</si>
  <si>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</si>
  <si>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</si>
  <si>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</si>
  <si>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</si>
  <si>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</si>
  <si>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</si>
  <si>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</si>
  <si>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</si>
  <si>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</si>
  <si>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</si>
  <si>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</si>
  <si>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</si>
  <si>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</si>
  <si>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</si>
  <si>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</si>
  <si>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</si>
  <si>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</si>
  <si>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</si>
  <si>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</si>
  <si>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</si>
  <si>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</si>
  <si>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</si>
  <si>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</si>
  <si>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</si>
  <si>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</si>
  <si>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</si>
  <si>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</si>
  <si>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</si>
  <si>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</si>
  <si>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</si>
  <si>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</si>
  <si>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</si>
  <si>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</si>
  <si>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</si>
  <si>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</si>
  <si>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</si>
  <si>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</si>
  <si>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</si>
  <si>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</si>
  <si>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</si>
  <si>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</si>
  <si>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</si>
  <si>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</si>
  <si>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</si>
  <si>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</si>
  <si>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</si>
  <si>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</si>
  <si>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</si>
  <si>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</si>
  <si>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</si>
  <si>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</si>
  <si>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</si>
  <si>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</si>
  <si>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</si>
  <si>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</si>
  <si>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</si>
  <si>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</si>
  <si>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</si>
  <si>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</si>
  <si>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</si>
  <si>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</si>
  <si>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</si>
  <si>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</si>
  <si>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</si>
  <si>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</si>
  <si>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</si>
  <si>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</si>
  <si>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</si>
  <si>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</si>
  <si>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</si>
  <si>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</si>
  <si>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</si>
  <si>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</si>
  <si>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</si>
  <si>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</si>
  <si>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</si>
  <si>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</si>
  <si>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</si>
  <si>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</si>
  <si>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</si>
  <si>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</si>
  <si>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</si>
  <si>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</si>
  <si>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</si>
  <si>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</si>
  <si>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</si>
  <si>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</si>
  <si>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</si>
  <si>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</si>
  <si>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</si>
  <si>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</si>
  <si>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</si>
  <si>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</si>
  <si>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</si>
  <si>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</si>
  <si>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</si>
  <si>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</si>
  <si>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</si>
  <si>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</si>
  <si>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</si>
  <si>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</si>
  <si>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</si>
  <si>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</si>
  <si>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</si>
  <si>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</si>
  <si>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</si>
  <si>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</si>
  <si>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</si>
  <si>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</si>
  <si>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</si>
  <si>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</si>
  <si>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</si>
  <si>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</si>
  <si>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</si>
  <si>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</si>
  <si>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</si>
  <si>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</si>
  <si>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</si>
  <si>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</si>
  <si>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</si>
  <si>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</si>
  <si>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</si>
  <si>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</si>
  <si>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</si>
  <si>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</si>
  <si>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</si>
  <si>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</si>
  <si>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</si>
  <si>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</si>
  <si>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</si>
  <si>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</si>
  <si>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</si>
  <si>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</si>
  <si>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</si>
  <si>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</si>
  <si>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</si>
  <si>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</si>
  <si>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</si>
  <si>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</si>
  <si>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</si>
  <si>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</si>
  <si>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</si>
  <si>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</si>
  <si>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</si>
  <si>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</si>
  <si>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</si>
  <si>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</si>
  <si>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</si>
  <si>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</si>
  <si>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</si>
  <si>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</si>
  <si>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</si>
  <si>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</si>
  <si>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</si>
  <si>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</si>
  <si>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</si>
  <si>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</si>
  <si>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</si>
  <si>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</si>
  <si>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</si>
  <si>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</si>
  <si>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</si>
  <si>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</si>
  <si>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</si>
  <si>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</si>
  <si>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</si>
  <si>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</si>
  <si>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</si>
  <si>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</si>
  <si>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</si>
  <si>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</si>
  <si>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</si>
  <si>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</si>
  <si>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</si>
  <si>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</si>
  <si>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</si>
  <si>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</si>
  <si>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</si>
  <si>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</si>
  <si>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</si>
  <si>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</si>
  <si>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</si>
  <si>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</si>
  <si>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</si>
  <si>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</si>
  <si>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</si>
  <si>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</si>
  <si>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</si>
  <si>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</si>
  <si>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</si>
  <si>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</si>
  <si>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</si>
  <si>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</si>
  <si>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</si>
  <si>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</si>
  <si>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</si>
  <si>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</si>
  <si>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</si>
  <si>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</si>
  <si>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</si>
  <si>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</si>
  <si>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</si>
  <si>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</si>
  <si>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</si>
  <si>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</si>
  <si>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</si>
  <si>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</si>
  <si>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</si>
  <si>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</si>
  <si>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</si>
  <si>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</si>
  <si>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</si>
  <si>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</si>
  <si>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</si>
  <si>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</si>
  <si>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</si>
  <si>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</si>
  <si>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</si>
  <si>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</si>
  <si>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</si>
  <si>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</si>
  <si>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</si>
  <si>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</si>
  <si>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</si>
  <si>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</si>
  <si>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</si>
  <si>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</si>
  <si>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</si>
  <si>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</si>
  <si>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</si>
  <si>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</si>
  <si>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</si>
  <si>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</si>
  <si>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</si>
  <si>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</si>
  <si>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</si>
  <si>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</si>
  <si>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</si>
  <si>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</si>
  <si>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</si>
  <si>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</si>
  <si>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</si>
  <si>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</si>
  <si>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</si>
  <si>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</si>
  <si>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</si>
  <si>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</si>
  <si>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</si>
  <si>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</si>
  <si>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</si>
  <si>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</si>
  <si>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</si>
  <si>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</si>
  <si>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</si>
  <si>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</si>
  <si>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</si>
  <si>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</si>
  <si>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</si>
  <si>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</si>
  <si>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</si>
  <si>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</si>
  <si>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</si>
  <si>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</si>
  <si>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</si>
  <si>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</si>
  <si>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</si>
  <si>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</si>
  <si>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</si>
  <si>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</si>
  <si>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</si>
  <si>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</si>
  <si>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</si>
  <si>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</si>
  <si>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</si>
  <si>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</si>
  <si>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</si>
  <si>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</si>
  <si>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</si>
  <si>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</si>
  <si>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</si>
  <si>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</si>
  <si>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</si>
  <si>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</si>
  <si>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</si>
  <si>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</si>
  <si>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</si>
  <si>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</si>
  <si>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</si>
  <si>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</si>
  <si>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</si>
  <si>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</si>
  <si>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</si>
  <si>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</si>
  <si>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</si>
  <si>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</si>
  <si>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</si>
  <si>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</si>
  <si>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</si>
  <si>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</si>
  <si>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</si>
  <si>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</si>
  <si>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</si>
  <si>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</si>
  <si>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</si>
  <si>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</si>
  <si>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</si>
  <si>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</si>
  <si>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</si>
  <si>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</si>
  <si>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</si>
  <si>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</si>
  <si>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</si>
  <si>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</si>
  <si>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</si>
  <si>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</si>
  <si>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</si>
  <si>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</si>
  <si>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</si>
  <si>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</si>
  <si>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</si>
  <si>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</si>
  <si>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</si>
  <si>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</si>
  <si>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</si>
  <si>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</si>
  <si>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</si>
  <si>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</si>
  <si>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</si>
  <si>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</si>
  <si>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</si>
  <si>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</si>
  <si>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</si>
  <si>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</si>
  <si>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</si>
  <si>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</si>
  <si>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</si>
  <si>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</si>
  <si>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</si>
  <si>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</si>
  <si>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</si>
  <si>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</si>
  <si>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</si>
  <si>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</si>
  <si>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</si>
  <si>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</si>
  <si>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</si>
  <si>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</si>
  <si>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</si>
  <si>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</si>
  <si>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</si>
  <si>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</si>
  <si>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</si>
  <si>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</si>
  <si>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</si>
  <si>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</si>
  <si>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</si>
  <si>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</si>
  <si>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</si>
  <si>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</si>
  <si>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</si>
  <si>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</si>
  <si>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</si>
  <si>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</si>
  <si>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</si>
  <si>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</si>
  <si>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</si>
  <si>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</si>
  <si>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</si>
  <si>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</si>
  <si>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</si>
  <si>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</si>
  <si>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</si>
  <si>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</si>
  <si>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</si>
  <si>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</si>
  <si>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</si>
  <si>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</si>
  <si>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</si>
  <si>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</si>
  <si>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</si>
  <si>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</si>
  <si>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</si>
  <si>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</si>
  <si>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</si>
  <si>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</si>
  <si>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</si>
  <si>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</si>
  <si>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</si>
  <si>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</si>
  <si>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</si>
  <si>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</si>
  <si>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</si>
  <si>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</si>
  <si>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</si>
  <si>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</si>
  <si>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</si>
  <si>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</si>
  <si>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</si>
  <si>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</si>
  <si>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</si>
  <si>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</si>
  <si>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</si>
  <si>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</si>
  <si>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</si>
  <si>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</si>
  <si>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</si>
  <si>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</si>
  <si>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</si>
  <si>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</si>
  <si>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</si>
  <si>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</si>
  <si>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</si>
  <si>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</si>
  <si>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</si>
  <si>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</si>
  <si>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</si>
  <si>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</si>
  <si>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</si>
  <si>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</si>
  <si>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</si>
  <si>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</si>
  <si>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</si>
  <si>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</si>
  <si>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</si>
  <si>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</si>
  <si>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</si>
  <si>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</si>
  <si>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</si>
  <si>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</si>
  <si>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</si>
  <si>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</si>
  <si>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</si>
  <si>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</si>
  <si>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</si>
  <si>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</si>
  <si>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</si>
  <si>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</si>
  <si>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</si>
  <si>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</si>
  <si>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</si>
  <si>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</si>
  <si>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</si>
  <si>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</si>
  <si>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</si>
  <si>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</si>
  <si>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</si>
  <si>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</si>
  <si>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</si>
  <si>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</si>
  <si>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</si>
  <si>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</si>
  <si>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</si>
  <si>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</si>
  <si>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</si>
  <si>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</si>
  <si>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</si>
  <si>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</si>
  <si>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</si>
  <si>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</si>
  <si>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</si>
  <si>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</si>
  <si>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</si>
  <si>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</si>
  <si>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</si>
  <si>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</si>
  <si>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</si>
  <si>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</si>
  <si>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</si>
  <si>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</si>
  <si>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</si>
  <si>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</si>
  <si>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</si>
  <si>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</si>
  <si>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</si>
  <si>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</si>
  <si>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</si>
  <si>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</si>
  <si>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</si>
  <si>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</si>
  <si>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</si>
  <si>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</si>
  <si>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</si>
  <si>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</si>
  <si>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</si>
  <si>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</si>
  <si>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</si>
  <si>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</si>
  <si>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</si>
  <si>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</si>
  <si>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</si>
  <si>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</si>
  <si>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</si>
  <si>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</si>
  <si>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</si>
  <si>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</si>
  <si>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</si>
  <si>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</si>
  <si>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</si>
  <si>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</si>
  <si>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</si>
  <si>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</si>
  <si>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</si>
  <si>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</si>
  <si>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</si>
  <si>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</si>
  <si>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</si>
  <si>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</si>
  <si>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</si>
  <si>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</si>
  <si>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</si>
  <si>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</si>
  <si>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</si>
  <si>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</si>
  <si>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</si>
  <si>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</si>
  <si>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</si>
  <si>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</si>
  <si>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</si>
  <si>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</si>
  <si>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</si>
  <si>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</si>
  <si>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</si>
  <si>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</si>
  <si>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</si>
  <si>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</si>
  <si>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</si>
  <si>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</si>
  <si>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</si>
  <si>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</si>
  <si>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</si>
  <si>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</si>
  <si>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</si>
  <si>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</si>
  <si>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</si>
  <si>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</si>
  <si>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</si>
  <si>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</si>
  <si>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</si>
  <si>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</si>
  <si>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</si>
  <si>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</si>
  <si>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</si>
  <si>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</si>
  <si>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</si>
  <si>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</si>
  <si>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</si>
  <si>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</si>
  <si>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</si>
  <si>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</si>
  <si>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</si>
  <si>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</si>
  <si>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</si>
  <si>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</si>
  <si>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</si>
  <si>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</si>
  <si>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</si>
  <si>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</si>
  <si>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</si>
  <si>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</si>
  <si>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</si>
  <si>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</si>
  <si>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</si>
  <si>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</si>
  <si>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</si>
  <si>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</si>
  <si>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</si>
  <si>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</si>
  <si>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</si>
  <si>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</si>
  <si>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</si>
  <si>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</si>
  <si>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</si>
  <si>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</si>
  <si>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</si>
  <si>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</si>
  <si>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</si>
  <si>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</si>
  <si>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</si>
  <si>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</si>
  <si>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</si>
  <si>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</si>
  <si>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</si>
  <si>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</si>
  <si>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</si>
  <si>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</si>
  <si>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</si>
  <si>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</si>
  <si>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</si>
  <si>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</si>
  <si>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</si>
  <si>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</si>
  <si>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</si>
  <si>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</si>
  <si>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</si>
  <si>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</si>
  <si>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</si>
  <si>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</si>
  <si>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</si>
  <si>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</si>
  <si>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</si>
  <si>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</si>
  <si>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</si>
  <si>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</si>
  <si>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</si>
  <si>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</si>
  <si>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</si>
  <si>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</si>
  <si>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</si>
  <si>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</si>
  <si>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</si>
  <si>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</si>
  <si>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</si>
  <si>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</si>
  <si>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</si>
  <si>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</si>
  <si>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</si>
  <si>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</si>
  <si>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</si>
  <si>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</si>
  <si>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</si>
  <si>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</si>
  <si>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</si>
  <si>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</si>
  <si>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</si>
  <si>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</si>
  <si>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</si>
  <si>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</si>
  <si>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</si>
  <si>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</si>
  <si>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</si>
  <si>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</si>
  <si>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</si>
  <si>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</si>
  <si>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</si>
  <si>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</si>
  <si>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</si>
  <si>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</si>
  <si>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</si>
  <si>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</si>
  <si>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</si>
  <si>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</si>
  <si>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</si>
  <si>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</si>
  <si>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</si>
  <si>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</si>
  <si>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</si>
  <si>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</si>
  <si>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</si>
  <si>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</si>
  <si>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</si>
  <si>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</si>
  <si>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</si>
  <si>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</si>
  <si>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</si>
  <si>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</si>
  <si>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</si>
  <si>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</si>
  <si>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</si>
  <si>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</si>
  <si>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</si>
  <si>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</si>
  <si>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</si>
  <si>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</si>
  <si>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</si>
  <si>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</si>
  <si>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</si>
  <si>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</si>
  <si>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</si>
  <si>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</si>
  <si>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</si>
  <si>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</si>
  <si>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</si>
  <si>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</si>
  <si>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</si>
  <si>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</si>
  <si>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</si>
  <si>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</si>
  <si>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</si>
  <si>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</si>
  <si>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</si>
  <si>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</si>
  <si>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</si>
  <si>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</si>
  <si>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</si>
  <si>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</si>
  <si>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</si>
  <si>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</si>
  <si>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</si>
  <si>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</si>
  <si>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</si>
  <si>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</si>
  <si>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</si>
  <si>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</si>
  <si>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</si>
  <si>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</si>
  <si>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</si>
  <si>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</si>
  <si>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</si>
  <si>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</si>
  <si>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</si>
  <si>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</si>
  <si>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</si>
  <si>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</si>
  <si>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</si>
  <si>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</si>
  <si>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</si>
  <si>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</si>
  <si>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</si>
  <si>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</si>
  <si>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</si>
  <si>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</si>
  <si>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</si>
  <si>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</si>
  <si>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</si>
  <si>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</si>
  <si>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</si>
  <si>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</si>
  <si>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</si>
  <si>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</si>
  <si>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</si>
  <si>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</si>
  <si>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</si>
  <si>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</si>
  <si>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</si>
  <si>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</si>
  <si>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</si>
  <si>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</si>
  <si>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</si>
  <si>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</si>
  <si>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</si>
  <si>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</si>
  <si>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</si>
  <si>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</si>
  <si>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</si>
  <si>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</si>
  <si>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</si>
  <si>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</si>
  <si>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</si>
  <si>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</si>
  <si>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</si>
  <si>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</si>
  <si>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</si>
  <si>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</si>
  <si>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</si>
  <si>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</si>
  <si>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</si>
  <si>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</si>
  <si>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</si>
  <si>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</si>
  <si>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</si>
  <si>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</si>
  <si>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</si>
  <si>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</si>
  <si>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</si>
  <si>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</si>
  <si>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</si>
  <si>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</si>
  <si>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</si>
  <si>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</si>
  <si>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</si>
  <si>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</si>
  <si>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</si>
  <si>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</si>
  <si>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</si>
  <si>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</si>
  <si>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</si>
  <si>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</si>
  <si>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</si>
  <si>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</si>
  <si>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</si>
  <si>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</si>
  <si>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</si>
  <si>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</si>
  <si>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</si>
  <si>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</si>
  <si>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</si>
  <si>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</si>
  <si>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</si>
  <si>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</si>
  <si>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</si>
  <si>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</si>
  <si>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</si>
  <si>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</si>
  <si>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</si>
  <si>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</si>
  <si>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</si>
  <si>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</si>
  <si>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</si>
  <si>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</si>
  <si>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</si>
  <si>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</si>
  <si>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</si>
  <si>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</si>
  <si>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</si>
  <si>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</si>
  <si>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</si>
  <si>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</si>
  <si>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</si>
  <si>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</si>
  <si>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</si>
  <si>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</si>
  <si>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</si>
  <si>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</si>
  <si>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</si>
  <si>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</si>
  <si>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</si>
  <si>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</si>
  <si>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</si>
  <si>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</si>
  <si>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</si>
  <si>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</si>
  <si>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</si>
  <si>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</si>
  <si>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</si>
  <si>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</si>
  <si>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</si>
  <si>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</si>
  <si>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</si>
  <si>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</si>
  <si>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</si>
  <si>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</si>
  <si>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</si>
  <si>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</si>
  <si>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</si>
  <si>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</si>
  <si>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</si>
  <si>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</si>
  <si>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</si>
  <si>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</si>
  <si>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</si>
  <si>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</si>
  <si>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</si>
  <si>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</si>
  <si>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</si>
  <si>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</si>
  <si>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</si>
  <si>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</si>
  <si>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</si>
  <si>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</si>
  <si>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</si>
  <si>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</si>
  <si>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</si>
  <si>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</si>
  <si>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</si>
  <si>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</si>
  <si>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</si>
  <si>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</si>
  <si>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</si>
  <si>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</si>
  <si>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</si>
  <si>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</si>
  <si>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</si>
  <si>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</si>
  <si>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</si>
  <si>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</si>
  <si>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</si>
  <si>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</si>
  <si>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</si>
  <si>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</si>
  <si>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</si>
  <si>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</si>
  <si>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</si>
  <si>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</si>
  <si>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</si>
  <si>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</si>
  <si>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</si>
  <si>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</si>
  <si>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</si>
  <si>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</si>
  <si>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</si>
  <si>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</si>
  <si>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</si>
  <si>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</si>
  <si>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</si>
  <si>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</si>
  <si>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</si>
  <si>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</si>
  <si>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</si>
  <si>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</si>
  <si>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</si>
  <si>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</si>
  <si>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</si>
  <si>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</si>
  <si>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</si>
  <si>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</si>
  <si>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</si>
  <si>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</si>
  <si>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</si>
  <si>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</si>
  <si>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</si>
  <si>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</si>
  <si>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</si>
  <si>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</si>
  <si>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</si>
  <si>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</si>
  <si>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</si>
  <si>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</si>
  <si>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</si>
  <si>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</si>
  <si>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</si>
  <si>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</si>
  <si>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</si>
  <si>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</si>
  <si>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</si>
  <si>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</si>
  <si>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</si>
  <si>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</si>
  <si>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</si>
  <si>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</si>
  <si>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</si>
  <si>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</si>
  <si>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</si>
  <si>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</si>
  <si>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</si>
  <si>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</si>
  <si>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</si>
  <si>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</si>
  <si>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</si>
  <si>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</si>
  <si>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</si>
  <si>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</si>
  <si>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</si>
  <si>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</si>
  <si>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</si>
  <si>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</si>
  <si>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</si>
  <si>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</si>
  <si>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</si>
  <si>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</si>
  <si>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</si>
  <si>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</si>
  <si>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</si>
  <si>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</si>
  <si>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</si>
  <si>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</si>
  <si>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</si>
  <si>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</si>
  <si>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</si>
  <si>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</si>
  <si>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</si>
  <si>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</si>
  <si>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</si>
  <si>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</si>
  <si>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</si>
  <si>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</si>
  <si>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</si>
  <si>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</si>
  <si>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</si>
  <si>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</si>
  <si>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</si>
  <si>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</si>
  <si>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</si>
  <si>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</si>
  <si>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</si>
  <si>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</si>
  <si>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</si>
  <si>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</si>
  <si>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</si>
  <si>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</si>
  <si>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</si>
  <si>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</si>
  <si>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</si>
  <si>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</si>
  <si>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</si>
  <si>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</si>
  <si>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</si>
  <si>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</si>
  <si>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</si>
  <si>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</si>
  <si>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</si>
  <si>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</si>
  <si>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</si>
  <si>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</si>
  <si>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</si>
  <si>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</si>
  <si>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</si>
  <si>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</si>
  <si>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</si>
  <si>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</si>
  <si>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</si>
  <si>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</si>
  <si>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</si>
  <si>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</si>
  <si>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</si>
  <si>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</si>
  <si>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</si>
  <si>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</si>
  <si>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</si>
  <si>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</si>
  <si>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</si>
  <si>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</si>
  <si>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</si>
  <si>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</si>
  <si>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</si>
  <si>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</si>
  <si>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</si>
  <si>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</si>
  <si>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</si>
  <si>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</si>
  <si>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</si>
  <si>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</si>
  <si>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</si>
  <si>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</si>
  <si>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</si>
  <si>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</si>
  <si>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</si>
  <si>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</si>
  <si>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</si>
  <si>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</si>
  <si>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</si>
  <si>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</si>
  <si>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</si>
  <si>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</si>
  <si>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</si>
  <si>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</si>
  <si>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</si>
  <si>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</si>
  <si>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</si>
  <si>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</si>
  <si>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</si>
  <si>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</si>
  <si>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</si>
  <si>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</si>
  <si>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</si>
  <si>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</si>
  <si>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</si>
  <si>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</si>
  <si>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</si>
  <si>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</si>
  <si>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</si>
  <si>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</si>
  <si>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</si>
  <si>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</si>
  <si>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</si>
  <si>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</si>
  <si>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</si>
  <si>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</si>
  <si>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</si>
  <si>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</si>
  <si>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</si>
  <si>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</si>
  <si>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</si>
  <si>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</si>
  <si>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</si>
  <si>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</si>
  <si>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</si>
  <si>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</si>
  <si>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</si>
  <si>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</si>
  <si>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</si>
  <si>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</si>
  <si>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</si>
  <si>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</si>
  <si>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</si>
  <si>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</si>
  <si>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</si>
  <si>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</si>
  <si>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</si>
  <si>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</si>
  <si>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</si>
  <si>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</si>
  <si>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</si>
  <si>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</si>
  <si>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</si>
  <si>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</si>
  <si>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</si>
  <si>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</si>
  <si>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</si>
  <si>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</si>
  <si>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</si>
  <si>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</si>
  <si>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</si>
  <si>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</si>
  <si>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</si>
  <si>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</si>
  <si>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</si>
  <si>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</si>
  <si>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</si>
  <si>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</si>
  <si>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</si>
  <si>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</si>
  <si>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</si>
  <si>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</si>
  <si>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</si>
  <si>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</si>
  <si>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</si>
  <si>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</si>
  <si>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</si>
  <si>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</si>
  <si>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</si>
  <si>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</si>
  <si>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</si>
  <si>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</si>
  <si>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</si>
  <si>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</si>
  <si>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</si>
  <si>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</si>
  <si>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</si>
  <si>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</si>
  <si>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</si>
  <si>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</si>
  <si>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</si>
  <si>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</si>
  <si>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</si>
  <si>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</si>
  <si>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</si>
  <si>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</si>
  <si>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</si>
  <si>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</si>
  <si>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</si>
  <si>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</si>
  <si>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</si>
  <si>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</si>
  <si>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</si>
  <si>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</si>
  <si>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</si>
  <si>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</si>
  <si>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</si>
  <si>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</si>
  <si>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</si>
  <si>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</si>
  <si>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</si>
  <si>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</si>
  <si>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</si>
  <si>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</si>
  <si>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</si>
  <si>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</si>
  <si>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</si>
  <si>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</si>
  <si>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</si>
  <si>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</si>
  <si>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</si>
  <si>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</si>
  <si>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</si>
  <si>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</si>
  <si>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</si>
  <si>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</si>
  <si>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</si>
  <si>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</si>
  <si>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</si>
  <si>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</si>
  <si>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</si>
  <si>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</si>
  <si>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</si>
  <si>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</si>
  <si>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</si>
  <si>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</si>
  <si>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</si>
  <si>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</si>
  <si>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</si>
  <si>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</si>
  <si>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</si>
  <si>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</si>
  <si>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W22LROWP2IHZNBB6K528</t>
  </si>
  <si>
    <t>DEMYRS</t>
  </si>
  <si>
    <t>SE0011615723</t>
  </si>
  <si>
    <t>GOLDMAN/ZERO DEBT 20211110</t>
  </si>
  <si>
    <t>GSI_GTM_3473</t>
  </si>
  <si>
    <t>GTM 3473</t>
  </si>
  <si>
    <t>FI4000297767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</si>
</sst>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4"/>
  <sheetViews>
    <sheetView tabSelected="1" zoomScaleNormal="100" workbookViewId="0">
      <pane xSplit="4" ySplit="6" topLeftCell="E7" activePane="bottomRight" state="frozen"/>
      <selection pane="topRight" activeCell="E1" sqref="E1"/>
      <selection pane="bottomLeft" activeCell="A7" sqref="A7"/>
      <selection pane="bottomRight" activeCell="D21" sqref="D2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2498</v>
      </c>
      <c r="B2" s="64" t="s">
        <v>2525</v>
      </c>
      <c r="C2" s="64" t="s">
        <v>802</v>
      </c>
      <c r="D2" s="64" t="s">
        <v>458</v>
      </c>
      <c r="E2" s="65">
        <v>100000</v>
      </c>
      <c r="F2" s="65" t="s">
        <v>34</v>
      </c>
      <c r="G2" s="64" t="s">
        <v>267</v>
      </c>
      <c r="H2" s="3">
        <v>43416</v>
      </c>
      <c r="I2" s="64" t="s">
        <v>2728</v>
      </c>
      <c r="J2" s="219" t="str">
        <f>IF(C2="-","",VLOOKUP(C2,BondIssuerTable,2,0))</f>
        <v>GSI</v>
      </c>
      <c r="K2" s="219" t="str">
        <f>IF(D2="-","",VLOOKUP(D2,BondIssuingAgentsTable,2,0))</f>
        <v>GTM</v>
      </c>
      <c r="L2" s="95" t="str">
        <f>IF(D2="-","",VLOOKUP(D2,BondIssuingAgentsTable,3,0))</f>
        <v>ST</v>
      </c>
      <c r="M2" s="190" t="s">
        <v>2456</v>
      </c>
      <c r="N2" s="190" t="s">
        <v>727</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15">
      <c r="A7" s="284" t="s">
        <v>2732</v>
      </c>
      <c r="B7" s="64" t="s">
        <v>2733</v>
      </c>
      <c r="C7" s="64"/>
      <c r="D7" s="284" t="s">
        <v>2730</v>
      </c>
      <c r="E7" s="284" t="s">
        <v>2731</v>
      </c>
      <c r="F7" s="284" t="s">
        <v>2729</v>
      </c>
      <c r="G7" s="69">
        <v>10</v>
      </c>
      <c r="H7" s="69" t="s">
        <v>1380</v>
      </c>
      <c r="I7" s="65">
        <v>50000000</v>
      </c>
      <c r="J7" s="3">
        <v>43416</v>
      </c>
      <c r="K7" s="70">
        <v>44510</v>
      </c>
      <c r="L7" s="70">
        <v>44484</v>
      </c>
      <c r="M7" s="284">
        <v>2200</v>
      </c>
      <c r="N7" s="244"/>
      <c r="O7" s="245" t="str">
        <f t="shared" ref="O7:O36" si="0">IF(M7="-","",VLOOKUP(M7,EUSIPA_Table,2,0))</f>
        <v>Knock-Out Warrants</v>
      </c>
      <c r="P7" s="72" t="s">
        <v>2732</v>
      </c>
      <c r="Q7" s="284" t="s">
        <v>168</v>
      </c>
      <c r="R7" s="71">
        <v>10</v>
      </c>
      <c r="S7" s="284" t="s">
        <v>185</v>
      </c>
      <c r="T7" s="71">
        <v>10</v>
      </c>
      <c r="U7" s="284" t="s">
        <v>96</v>
      </c>
      <c r="V7" s="71">
        <v>10</v>
      </c>
      <c r="W7" s="284" t="s">
        <v>89</v>
      </c>
      <c r="X7" s="71">
        <v>10</v>
      </c>
      <c r="Y7" s="284" t="s">
        <v>2734</v>
      </c>
      <c r="Z7" s="71">
        <v>10</v>
      </c>
      <c r="AA7" s="284" t="s">
        <v>204</v>
      </c>
      <c r="AB7" s="71">
        <v>10</v>
      </c>
      <c r="AC7" s="284" t="s">
        <v>57</v>
      </c>
      <c r="AD7" s="71">
        <v>10</v>
      </c>
      <c r="AE7" s="284" t="s">
        <v>205</v>
      </c>
      <c r="AF7" s="71">
        <v>10</v>
      </c>
      <c r="AG7" s="284" t="s">
        <v>199</v>
      </c>
      <c r="AH7" s="71">
        <v>10</v>
      </c>
      <c r="AI7" s="284" t="s">
        <v>183</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ref="O37:O68" si="1">IF(M37="-","",VLOOKUP(M37,EUSIPA_Table,2,0))</f>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ref="O69:O104" si="2">IF(M69="-","",VLOOKUP(M69,EUSIPA_Table,2,0))</f>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ht="13.5" thickBot="1">
      <c r="A103" s="64"/>
      <c r="B103" s="64"/>
      <c r="C103" s="64"/>
      <c r="D103" s="64"/>
      <c r="E103" s="64"/>
      <c r="F103" s="64"/>
      <c r="G103" s="69"/>
      <c r="H103" s="69"/>
      <c r="I103" s="65"/>
      <c r="J103" s="3"/>
      <c r="K103" s="108"/>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ht="13.5" thickBot="1">
      <c r="A104" s="75"/>
      <c r="B104" s="75"/>
      <c r="C104" s="75"/>
      <c r="D104" s="75"/>
      <c r="E104" s="75"/>
      <c r="F104" s="75"/>
      <c r="G104" s="105"/>
      <c r="H104" s="105"/>
      <c r="I104" s="106"/>
      <c r="J104" s="107"/>
      <c r="L104" s="108"/>
      <c r="M104" s="246"/>
      <c r="N104" s="246"/>
      <c r="O104" s="245" t="e">
        <f t="shared" si="2"/>
        <v>#N/A</v>
      </c>
      <c r="P104" s="109"/>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c r="AY104" s="110"/>
      <c r="AZ104" s="111"/>
      <c r="BA104" s="110"/>
      <c r="BB104" s="111"/>
      <c r="BC104" s="110"/>
      <c r="BD104"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2710</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2709</v>
      </c>
      <c r="Q6" s="303" t="s">
        <v>8</v>
      </c>
      <c r="R6" s="303" t="s">
        <v>2708</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2699</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2687</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2689</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2691</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2698</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2719</v>
      </c>
      <c r="J203" s="239"/>
    </row>
    <row r="204" spans="1:12">
      <c r="A204" s="228" t="s">
        <v>1441</v>
      </c>
      <c r="B204" s="228" t="s">
        <v>1442</v>
      </c>
      <c r="G204" s="228" t="s">
        <v>239</v>
      </c>
    </row>
    <row r="205" spans="1:12">
      <c r="A205" s="228" t="s">
        <v>1475</v>
      </c>
      <c r="B205" s="228" t="s">
        <v>1485</v>
      </c>
      <c r="G205" s="284" t="s">
        <v>2693</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2695</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2699</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2702</v>
      </c>
    </row>
    <row r="265" spans="1:7">
      <c r="A265" s="228" t="s">
        <v>1126</v>
      </c>
      <c r="B265" s="284" t="s">
        <v>2601</v>
      </c>
      <c r="G265" s="284" t="s">
        <v>2704</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2697</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2687</v>
      </c>
      <c r="B278" s="284" t="s">
        <v>2688</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2702</v>
      </c>
      <c r="B327" s="284" t="s">
        <v>2703</v>
      </c>
    </row>
    <row r="328" spans="1:2">
      <c r="A328" s="284" t="s">
        <v>2704</v>
      </c>
      <c r="B328" s="284" t="s">
        <v>2705</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2689</v>
      </c>
      <c r="B344" s="284" t="s">
        <v>2690</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2691</v>
      </c>
      <c r="B361" s="284" t="s">
        <v>2692</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2698</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2719</v>
      </c>
      <c r="B397" s="284" t="s">
        <v>2718</v>
      </c>
    </row>
    <row r="398" spans="1:2">
      <c r="A398" s="284" t="s">
        <v>2693</v>
      </c>
      <c r="B398" s="284" t="s">
        <v>2694</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2695</v>
      </c>
      <c r="B412" s="239" t="s">
        <v>2696</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08" t="s">
        <v>2505</v>
      </c>
      <c r="B5" s="308"/>
      <c r="C5" s="308"/>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2714</v>
      </c>
      <c r="AJ1" s="10" t="s">
        <v>321</v>
      </c>
      <c r="AK1" s="10" t="s">
        <v>322</v>
      </c>
      <c r="AL1" s="10" t="s">
        <v>398</v>
      </c>
      <c r="AM1" s="10" t="s">
        <v>399</v>
      </c>
      <c r="AN1" s="222" t="s">
        <v>324</v>
      </c>
      <c r="AO1" s="10" t="s">
        <v>403</v>
      </c>
      <c r="AP1" s="10" t="s">
        <v>1379</v>
      </c>
      <c r="AQ1" s="118" t="s">
        <v>2450</v>
      </c>
    </row>
    <row r="2" spans="1:43">
      <c r="A2" s="218" t="s">
        <v>2713</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2715</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2677</v>
      </c>
      <c r="AF4" s="226" t="s">
        <v>2678</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2685</v>
      </c>
      <c r="X6" s="166" t="s">
        <v>2686</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2722</v>
      </c>
      <c r="R7" s="180" t="s">
        <v>2723</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2724</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2706</v>
      </c>
      <c r="AD15" s="288" t="s">
        <v>2707</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2679</v>
      </c>
      <c r="AF17" s="226" t="s">
        <v>2675</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2680</v>
      </c>
      <c r="AF25" s="226" t="s">
        <v>2676</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2711</v>
      </c>
      <c r="AD91" s="288" t="s">
        <v>2712</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2700</v>
      </c>
      <c r="AD99" s="288" t="s">
        <v>2701</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2716</v>
      </c>
      <c r="AD113" s="288" t="s">
        <v>2717</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2681</v>
      </c>
      <c r="AD122" s="288" t="s">
        <v>2682</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2672</v>
      </c>
      <c r="AD139" s="288" t="s">
        <v>2673</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2683</v>
      </c>
      <c r="AD169" s="288" t="s">
        <v>2684</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2726</v>
      </c>
      <c r="AD287" s="232" t="s">
        <v>2725</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2720</v>
      </c>
      <c r="AD293" s="288" t="s">
        <v>2721</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A152" sqref="A15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84" t="s">
        <v>2671</v>
      </c>
    </row>
    <row r="60" spans="1:2">
      <c r="B60" s="259" t="s">
        <v>2472</v>
      </c>
    </row>
    <row r="61" spans="1:2">
      <c r="B61" s="259" t="s">
        <v>1887</v>
      </c>
    </row>
    <row r="62" spans="1:2">
      <c r="B62" s="259" t="s">
        <v>2076</v>
      </c>
    </row>
    <row r="63" spans="1:2">
      <c r="B63" s="259" t="s">
        <v>2077</v>
      </c>
    </row>
    <row r="64" spans="1:2">
      <c r="B64" s="259" t="s">
        <v>2473</v>
      </c>
    </row>
    <row r="65" spans="2:2">
      <c r="B65" s="284" t="s">
        <v>2635</v>
      </c>
    </row>
    <row r="66" spans="2:2">
      <c r="B66" s="284" t="s">
        <v>2474</v>
      </c>
    </row>
    <row r="67" spans="2:2">
      <c r="B67" s="259" t="s">
        <v>2475</v>
      </c>
    </row>
    <row r="68" spans="2:2">
      <c r="B68" s="284" t="s">
        <v>2476</v>
      </c>
    </row>
    <row r="69" spans="2:2">
      <c r="B69" s="259" t="s">
        <v>2477</v>
      </c>
    </row>
    <row r="70" spans="2:2">
      <c r="B70" s="284" t="s">
        <v>2636</v>
      </c>
    </row>
    <row r="71" spans="2:2">
      <c r="B71" s="259" t="s">
        <v>2080</v>
      </c>
    </row>
    <row r="72" spans="2:2">
      <c r="B72" s="259" t="s">
        <v>1888</v>
      </c>
    </row>
    <row r="73" spans="2:2">
      <c r="B73" s="259" t="s">
        <v>1889</v>
      </c>
    </row>
    <row r="74" spans="2:2">
      <c r="B74" s="284" t="s">
        <v>2674</v>
      </c>
    </row>
    <row r="75" spans="2:2">
      <c r="B75" s="259" t="s">
        <v>2478</v>
      </c>
    </row>
    <row r="76" spans="2:2">
      <c r="B76" s="259" t="s">
        <v>2479</v>
      </c>
    </row>
    <row r="77" spans="2:2">
      <c r="B77" s="259" t="s">
        <v>2480</v>
      </c>
    </row>
    <row r="78" spans="2:2">
      <c r="B78" s="259" t="s">
        <v>2481</v>
      </c>
    </row>
    <row r="79" spans="2:2">
      <c r="B79" s="259" t="s">
        <v>2482</v>
      </c>
    </row>
    <row r="80" spans="2:2">
      <c r="B80" s="259" t="s">
        <v>2483</v>
      </c>
    </row>
    <row r="81" spans="2:2">
      <c r="B81" s="259" t="s">
        <v>2484</v>
      </c>
    </row>
    <row r="82" spans="2:2">
      <c r="B82" s="259" t="s">
        <v>2485</v>
      </c>
    </row>
    <row r="83" spans="2:2">
      <c r="B83" s="259" t="s">
        <v>2459</v>
      </c>
    </row>
    <row r="84" spans="2:2">
      <c r="B84" s="259" t="s">
        <v>1890</v>
      </c>
    </row>
    <row r="85" spans="2:2">
      <c r="B85" s="259" t="s">
        <v>1891</v>
      </c>
    </row>
    <row r="86" spans="2:2">
      <c r="B86" s="259" t="s">
        <v>1892</v>
      </c>
    </row>
    <row r="87" spans="2:2">
      <c r="B87" s="259" t="s">
        <v>1893</v>
      </c>
    </row>
    <row r="88" spans="2:2">
      <c r="B88" s="259" t="s">
        <v>1894</v>
      </c>
    </row>
    <row r="89" spans="2:2">
      <c r="B89" s="259" t="s">
        <v>2486</v>
      </c>
    </row>
    <row r="90" spans="2:2">
      <c r="B90" s="259" t="s">
        <v>1895</v>
      </c>
    </row>
    <row r="91" spans="2:2">
      <c r="B91" s="259" t="s">
        <v>1896</v>
      </c>
    </row>
    <row r="92" spans="2:2">
      <c r="B92" t="s">
        <v>2727</v>
      </c>
    </row>
    <row r="93" spans="2:2">
      <c r="B93" s="259" t="s">
        <v>2471</v>
      </c>
    </row>
    <row r="94" spans="2:2">
      <c r="B94" s="259" t="s">
        <v>1897</v>
      </c>
    </row>
    <row r="95" spans="2:2">
      <c r="B95" s="259" t="s">
        <v>2487</v>
      </c>
    </row>
    <row r="96" spans="2:2">
      <c r="B96" s="259" t="s">
        <v>2096</v>
      </c>
    </row>
    <row r="97" spans="2:4">
      <c r="B97" s="259" t="s">
        <v>2488</v>
      </c>
    </row>
    <row r="98" spans="2:4">
      <c r="B98" s="259" t="s">
        <v>2100</v>
      </c>
    </row>
    <row r="99" spans="2:4">
      <c r="B99" s="259" t="s">
        <v>2106</v>
      </c>
    </row>
    <row r="100" spans="2:4">
      <c r="B100" s="259" t="s">
        <v>2489</v>
      </c>
    </row>
    <row r="101" spans="2:4">
      <c r="B101" s="259" t="s">
        <v>1899</v>
      </c>
    </row>
    <row r="102" spans="2:4">
      <c r="B102" s="259" t="s">
        <v>2108</v>
      </c>
    </row>
    <row r="103" spans="2:4">
      <c r="B103" s="259" t="s">
        <v>1900</v>
      </c>
    </row>
    <row r="104" spans="2:4">
      <c r="B104" s="259" t="s">
        <v>1901</v>
      </c>
    </row>
    <row r="105" spans="2:4">
      <c r="B105" s="259" t="s">
        <v>1902</v>
      </c>
    </row>
    <row r="106" spans="2:4">
      <c r="B106" s="259" t="s">
        <v>2490</v>
      </c>
    </row>
    <row r="107" spans="2:4">
      <c r="B107" s="259" t="s">
        <v>1903</v>
      </c>
    </row>
    <row r="108" spans="2:4">
      <c r="B108" s="259" t="s">
        <v>2491</v>
      </c>
    </row>
    <row r="109" spans="2:4">
      <c r="B109" s="259" t="s">
        <v>1904</v>
      </c>
      <c r="D109" s="262"/>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s="284" customFormat="1">
      <c r="B146" s="289" t="s">
        <v>716</v>
      </c>
      <c r="D146" s="262"/>
    </row>
    <row r="147" spans="1:4">
      <c r="A147" s="259" t="s">
        <v>1911</v>
      </c>
      <c r="D147" s="262"/>
    </row>
    <row r="148" spans="1:4">
      <c r="B148" s="250" t="s">
        <v>1823</v>
      </c>
      <c r="D148" s="262"/>
    </row>
    <row r="149" spans="1:4">
      <c r="B149" s="250" t="s">
        <v>1910</v>
      </c>
      <c r="D149" s="262"/>
    </row>
    <row r="150" spans="1:4">
      <c r="B150" s="249" t="s">
        <v>2073</v>
      </c>
      <c r="D150" s="262"/>
    </row>
    <row r="151" spans="1:4">
      <c r="D151" s="262"/>
    </row>
    <row r="152" spans="1:4">
      <c r="A152" s="259" t="s">
        <v>2075</v>
      </c>
      <c r="B152" s="284" t="s">
        <v>2671</v>
      </c>
      <c r="D152" s="262"/>
    </row>
    <row r="153" spans="1:4">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row>
    <row r="184" spans="2:4">
      <c r="B184" s="259" t="s">
        <v>2471</v>
      </c>
    </row>
    <row r="185" spans="2:4">
      <c r="B185" t="s">
        <v>2727</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2018-11-09T12:00:59Z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