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85" windowWidth="15300" windowHeight="9750" tabRatio="453" activeTab="0"/>
  </bookViews>
  <sheets>
    <sheet name="front page" sheetId="1" r:id="rId1"/>
    <sheet name="AR" sheetId="2" r:id="rId2"/>
    <sheet name="comentars" sheetId="3" r:id="rId3"/>
  </sheets>
  <definedNames>
    <definedName name="neto">'AR'!#REF!</definedName>
    <definedName name="Nr.1">'AR'!#REF!</definedName>
    <definedName name="Nr.10">'AR'!#REF!</definedName>
    <definedName name="Nr.11">'AR'!#REF!</definedName>
    <definedName name="Nr.12">'AR'!#REF!</definedName>
    <definedName name="Nr.13">'AR'!#REF!</definedName>
    <definedName name="Nr.14">'AR'!#REF!</definedName>
    <definedName name="Nr.15">'AR'!#REF!</definedName>
    <definedName name="Nr.16">'AR'!#REF!</definedName>
    <definedName name="Nr.17">'AR'!#REF!</definedName>
    <definedName name="Nr.18">'AR'!#REF!</definedName>
    <definedName name="Nr.19">'AR'!#REF!</definedName>
    <definedName name="Nr.2">'AR'!#REF!</definedName>
    <definedName name="Nr.20">'AR'!#REF!</definedName>
    <definedName name="Nr.21">'AR'!#REF!</definedName>
    <definedName name="Nr.22">'AR'!#REF!</definedName>
    <definedName name="nr.23">'AR'!#REF!</definedName>
    <definedName name="nr.24">'AR'!#REF!</definedName>
    <definedName name="nr.25">'AR'!#REF!</definedName>
    <definedName name="nr.26">'AR'!#REF!</definedName>
    <definedName name="nr.27">'AR'!#REF!</definedName>
    <definedName name="nr.28">'AR'!#REF!</definedName>
    <definedName name="nr.29">'AR'!#REF!</definedName>
    <definedName name="Nr.3">'AR'!#REF!</definedName>
    <definedName name="Nr.30">'AR'!#REF!</definedName>
    <definedName name="nr.31">'AR'!#REF!</definedName>
    <definedName name="nr.32">'AR'!#REF!</definedName>
    <definedName name="nr.33">'AR'!#REF!</definedName>
    <definedName name="nr.34">'AR'!#REF!</definedName>
    <definedName name="nr.35">'AR'!#REF!</definedName>
    <definedName name="nr.36">'AR'!#REF!</definedName>
    <definedName name="Nr.36a">'AR'!#REF!</definedName>
    <definedName name="nr.37">'AR'!#REF!</definedName>
    <definedName name="nr.38">'AR'!#REF!</definedName>
    <definedName name="nr.39">'AR'!#REF!</definedName>
    <definedName name="nr.4">'AR'!$B$84</definedName>
    <definedName name="nr.40">'AR'!#REF!</definedName>
    <definedName name="nr.41">'AR'!#REF!</definedName>
    <definedName name="nr.42">'AR'!#REF!</definedName>
    <definedName name="nr.43">'AR'!#REF!</definedName>
    <definedName name="nr.44">'AR'!#REF!</definedName>
    <definedName name="Nr.5">'AR'!$B$85</definedName>
    <definedName name="Nr.6">'AR'!#REF!</definedName>
    <definedName name="Nr.7">'AR'!#REF!</definedName>
    <definedName name="Nr.8">'AR'!#REF!</definedName>
    <definedName name="Nr.9">'AR'!#REF!</definedName>
    <definedName name="pielik14">'AR'!#REF!</definedName>
    <definedName name="pielik15">'AR'!#REF!</definedName>
    <definedName name="pielik16">'AR'!#REF!</definedName>
    <definedName name="pielik17">'AR'!#REF!</definedName>
    <definedName name="pielik18">'AR'!#REF!</definedName>
    <definedName name="pielik19">'AR'!#REF!</definedName>
    <definedName name="pielik21">'AR'!#REF!</definedName>
    <definedName name="pielik22">'AR'!#REF!</definedName>
    <definedName name="pielik23">'AR'!#REF!</definedName>
    <definedName name="pielik25">'AR'!#REF!</definedName>
    <definedName name="pielik26">'AR'!#REF!</definedName>
    <definedName name="pielik27">'AR'!#REF!</definedName>
    <definedName name="pielik28">'AR'!#REF!</definedName>
    <definedName name="pielik29">'AR'!#REF!</definedName>
    <definedName name="pielik30">'AR'!#REF!</definedName>
    <definedName name="pielik31">'AR'!#REF!</definedName>
    <definedName name="pielik32">'AR'!#REF!</definedName>
    <definedName name="pielik33">'AR'!#REF!</definedName>
    <definedName name="pielik34">'AR'!#REF!</definedName>
    <definedName name="pielik35">'AR'!#REF!</definedName>
    <definedName name="pielik36">'AR'!#REF!</definedName>
    <definedName name="pielik36a">'AR'!#REF!</definedName>
    <definedName name="pielik37">'AR'!#REF!</definedName>
    <definedName name="pielik38">'AR'!#REF!</definedName>
    <definedName name="pielik39">'AR'!#REF!</definedName>
    <definedName name="pielik40">'AR'!#REF!</definedName>
    <definedName name="pielik41">'AR'!#REF!</definedName>
    <definedName name="pielik42">'AR'!#REF!</definedName>
    <definedName name="pielik43">'AR'!#REF!</definedName>
    <definedName name="pielik44">'AR'!#REF!</definedName>
    <definedName name="pielikj24">'AR'!#REF!</definedName>
    <definedName name="pielikms4">'AR'!$B$409</definedName>
    <definedName name="pielikums1">'AR'!$B$350</definedName>
    <definedName name="pielikums10">'AR'!#REF!</definedName>
    <definedName name="pielikums11">'AR'!$B$453</definedName>
    <definedName name="pielikums12">'AR'!$B$474</definedName>
    <definedName name="pielikums13">'AR'!$B$512</definedName>
    <definedName name="pielikums2">'AR'!$B$387</definedName>
    <definedName name="pielikums20">'AR'!#REF!</definedName>
    <definedName name="pielikums3">'AR'!$B$393</definedName>
    <definedName name="pielikums5">'AR'!$B$419</definedName>
    <definedName name="pielikums6">'AR'!$B$432</definedName>
    <definedName name="pielikums7">'AR'!$B$437</definedName>
    <definedName name="pielikums8">'AR'!#REF!</definedName>
    <definedName name="pielikums9">'AR'!$B$443</definedName>
    <definedName name="_xlnm.Print_Area" localSheetId="1">'AR'!$B$1:$AB$665</definedName>
  </definedNames>
  <calcPr fullCalcOnLoad="1"/>
</workbook>
</file>

<file path=xl/sharedStrings.xml><?xml version="1.0" encoding="utf-8"?>
<sst xmlns="http://schemas.openxmlformats.org/spreadsheetml/2006/main" count="702" uniqueCount="427">
  <si>
    <t>42103022837, 12 May, 2004 Commercial register, Liepaja</t>
  </si>
  <si>
    <t>Address</t>
  </si>
  <si>
    <t>42/44G. Baloza Street, Liepaja, LV-3402</t>
  </si>
  <si>
    <t>The main forms of Company's activities</t>
  </si>
  <si>
    <t>Construction and repair of technological equipment, ships, yachts, catamarans, containers, roltrailers</t>
  </si>
  <si>
    <t>port services</t>
  </si>
  <si>
    <t>Names, surnames and held positions of members of the board</t>
  </si>
  <si>
    <t>Ivica Galic</t>
  </si>
  <si>
    <t>Names, surnames and held positions of members of the council</t>
  </si>
  <si>
    <t>Vasilijs Melniks</t>
  </si>
  <si>
    <t>Chairman of the council, Id. No.310867-10726</t>
  </si>
  <si>
    <t xml:space="preserve">Vice-chairman of the council Id. No.250154-10952 </t>
  </si>
  <si>
    <t>Member of the council, Id. No.010146-10964</t>
  </si>
  <si>
    <t>Member of the council, Id. No. 030349-12926</t>
  </si>
  <si>
    <t>Name and address of the auditor</t>
  </si>
  <si>
    <t>Natalija Zaiceva</t>
  </si>
  <si>
    <t>Certified auditor</t>
  </si>
  <si>
    <t>(LZRA certificate No.138)</t>
  </si>
  <si>
    <t>LZRA License  No.28</t>
  </si>
  <si>
    <t>A.Caka Street 83/85-12</t>
  </si>
  <si>
    <t>Riga LV-1011</t>
  </si>
  <si>
    <t>Chairman of the board</t>
  </si>
  <si>
    <t>PROFIT OR LOSS STATEMENT</t>
  </si>
  <si>
    <t>Appendix</t>
  </si>
  <si>
    <t>Net turnover</t>
  </si>
  <si>
    <t>Production costs of sold output</t>
  </si>
  <si>
    <t>Gross profit or losses</t>
  </si>
  <si>
    <t>Selling costs</t>
  </si>
  <si>
    <t>Administration costs</t>
  </si>
  <si>
    <t>Other company's economic activity incomes</t>
  </si>
  <si>
    <t>Other company's economic activity costs</t>
  </si>
  <si>
    <t>Incomes from membership in holding company's branch and associated companies capitals</t>
  </si>
  <si>
    <t>Incomes from securities and loans that have formed the long-term investments</t>
  </si>
  <si>
    <t>Other interest incomes and similar incomes</t>
  </si>
  <si>
    <t>Long-term financial investments and write off of short-term securities values</t>
  </si>
  <si>
    <t>Interest payments and similar costs</t>
  </si>
  <si>
    <t>Profit or loss before extraordinary items and taxes</t>
  </si>
  <si>
    <t>Extraordinary incomes</t>
  </si>
  <si>
    <t>Extraordinary costs</t>
  </si>
  <si>
    <t>Profit or loss before taxes</t>
  </si>
  <si>
    <t>Company's income tax for the year of account</t>
  </si>
  <si>
    <t>Deferred tax</t>
  </si>
  <si>
    <t>Other taxes</t>
  </si>
  <si>
    <t>Profit or loss of the year of account</t>
  </si>
  <si>
    <t>ACTIVE</t>
  </si>
  <si>
    <t>Long-term investments</t>
  </si>
  <si>
    <t>I. Intangible investments</t>
  </si>
  <si>
    <t>Company's development costs</t>
  </si>
  <si>
    <t>Concessions, patents, licenses, trade marks and similar rights</t>
  </si>
  <si>
    <t>Other intangible investments</t>
  </si>
  <si>
    <t>Intangible value of the company</t>
  </si>
  <si>
    <t>Advance payments for intangible investments</t>
  </si>
  <si>
    <t>Intangible investments total</t>
  </si>
  <si>
    <t>II. Fixed assets</t>
  </si>
  <si>
    <t>Lands, buildings, constructions, perennial plantations</t>
  </si>
  <si>
    <t>Long-term investments in leased fixed assets</t>
  </si>
  <si>
    <t>Equipment and machines</t>
  </si>
  <si>
    <t>Other fixed assets and inventory</t>
  </si>
  <si>
    <t>Forming of fixed assets and costs of unfinished objects of construction</t>
  </si>
  <si>
    <t>Advance payments for fixed assets</t>
  </si>
  <si>
    <t>Fixes assets total</t>
  </si>
  <si>
    <t>III. Investment property</t>
  </si>
  <si>
    <t>IV. Biological actives</t>
  </si>
  <si>
    <t>V. Long-term financial investments</t>
  </si>
  <si>
    <t>Participation in capital of related companies</t>
  </si>
  <si>
    <t>Loans to related companies</t>
  </si>
  <si>
    <t>Participation in capital of affiliated companies</t>
  </si>
  <si>
    <t>Loans to affiliated companies</t>
  </si>
  <si>
    <t>Other securities and investments</t>
  </si>
  <si>
    <t>Other loans and other long-term debtors</t>
  </si>
  <si>
    <t>Own stocks and shares</t>
  </si>
  <si>
    <t>Loans to shareholders or participants and management</t>
  </si>
  <si>
    <t>Long-term financial investments total</t>
  </si>
  <si>
    <t>Long-term investments total</t>
  </si>
  <si>
    <t>Current assets</t>
  </si>
  <si>
    <t>I. Stocks</t>
  </si>
  <si>
    <t>Row materials, direct materials and auxiliary materials</t>
  </si>
  <si>
    <t>Unfinished products</t>
  </si>
  <si>
    <t>Complete products and goods for sale</t>
  </si>
  <si>
    <t>Unfinished orders</t>
  </si>
  <si>
    <t>Advance payments for goods</t>
  </si>
  <si>
    <t>Stocks totally</t>
  </si>
  <si>
    <t>II. For selling held long-term investments</t>
  </si>
  <si>
    <t>III. Debtors</t>
  </si>
  <si>
    <t>Debts of customers and clients</t>
  </si>
  <si>
    <t>Debts of associated companies</t>
  </si>
  <si>
    <t>Other debtors</t>
  </si>
  <si>
    <t>Undeposited shares in company's capital</t>
  </si>
  <si>
    <t>Short - term loans to joint owners and management</t>
  </si>
  <si>
    <t>Next periods costs</t>
  </si>
  <si>
    <t>Debtors total</t>
  </si>
  <si>
    <t>IV. Short-term financial investments</t>
  </si>
  <si>
    <t>Other securities and participation in capitals</t>
  </si>
  <si>
    <t>Derivative financial instruments</t>
  </si>
  <si>
    <t>Securities and participation in capitals total</t>
  </si>
  <si>
    <t>V. Cash assets</t>
  </si>
  <si>
    <t>Current assets total</t>
  </si>
  <si>
    <t>Actives total</t>
  </si>
  <si>
    <t>PASSIVE</t>
  </si>
  <si>
    <t>I. Equity capital</t>
  </si>
  <si>
    <t>Stock or share capital (equity capital)</t>
  </si>
  <si>
    <t>Stock issue extra charge</t>
  </si>
  <si>
    <t>Long - term investment reestimation reserve</t>
  </si>
  <si>
    <t>Financial instruments reestimantion reserve</t>
  </si>
  <si>
    <t>Reserves:</t>
  </si>
  <si>
    <t>reserves prescribed by law</t>
  </si>
  <si>
    <t>reserves for own stocks and shares</t>
  </si>
  <si>
    <t>reserves prescribed by company's statutes</t>
  </si>
  <si>
    <t>other reserves</t>
  </si>
  <si>
    <t>Retained profit</t>
  </si>
  <si>
    <t xml:space="preserve">  retained profit of previous years</t>
  </si>
  <si>
    <t>retained profit of the year of accountant</t>
  </si>
  <si>
    <t>Equity capital total</t>
  </si>
  <si>
    <t>II. Provisions</t>
  </si>
  <si>
    <t>Provision for pensions and similar obligations</t>
  </si>
  <si>
    <t>Provision for prospective taxes</t>
  </si>
  <si>
    <t>Other provisions</t>
  </si>
  <si>
    <t>Provisions total</t>
  </si>
  <si>
    <t>III. Creditors</t>
  </si>
  <si>
    <t>I. Long-term debts to creditors</t>
  </si>
  <si>
    <t>Borrowings from credit institutions</t>
  </si>
  <si>
    <t>Other borrowings</t>
  </si>
  <si>
    <t>Leasing liabilities</t>
  </si>
  <si>
    <t>From customers received borrowings</t>
  </si>
  <si>
    <t>Debts to suppliers and contractors</t>
  </si>
  <si>
    <t>Debts to related companies</t>
  </si>
  <si>
    <t>Debts to associated companies</t>
  </si>
  <si>
    <t>Tax and social security payments</t>
  </si>
  <si>
    <t>Other creditors</t>
  </si>
  <si>
    <t>Deferred income liabilities</t>
  </si>
  <si>
    <t>Unpaid dividends</t>
  </si>
  <si>
    <t>Next periods incomes</t>
  </si>
  <si>
    <t>Long-term debts to creditors total</t>
  </si>
  <si>
    <t>II. Short-term debts to creditors</t>
  </si>
  <si>
    <t>Accrued liabilities</t>
  </si>
  <si>
    <t>Short-term debts to creditors total:</t>
  </si>
  <si>
    <t>Creditors total:</t>
  </si>
  <si>
    <t>Passives total</t>
  </si>
  <si>
    <t>CASH FLOW STATEMENT</t>
  </si>
  <si>
    <t>I. Cash flow of basic activity</t>
  </si>
  <si>
    <t>Incomes from selling the products and rendering of services</t>
  </si>
  <si>
    <t>Payments to suppliers, employees, other basic activity expenses</t>
  </si>
  <si>
    <t>Other company's basic activity incomes or expenses</t>
  </si>
  <si>
    <t>Gross cash flow of basic activity</t>
  </si>
  <si>
    <t>Expenses for interest payments</t>
  </si>
  <si>
    <t>Expenses for company's income tax payments</t>
  </si>
  <si>
    <t>Cash flow before extraordinary items</t>
  </si>
  <si>
    <t>Cash flow from extraordinary items</t>
  </si>
  <si>
    <t>Net cash flow of basic activity</t>
  </si>
  <si>
    <t>II. Cash flow of investment activity</t>
  </si>
  <si>
    <t>Acquisition of stocks or shares of related or associated companies</t>
  </si>
  <si>
    <t>Incomes from detinue of stocks or shares of related or associated companies</t>
  </si>
  <si>
    <t>Acquisition of fixed assets and intangible investments</t>
  </si>
  <si>
    <t>Incomes from selling fixed assets and intangible investments</t>
  </si>
  <si>
    <t>Issued loans</t>
  </si>
  <si>
    <t>Incomes from repayment of loans</t>
  </si>
  <si>
    <t>Received interests</t>
  </si>
  <si>
    <t>Received dividends</t>
  </si>
  <si>
    <t>Net cash flow of investment action</t>
  </si>
  <si>
    <t>III. Cash flow of financing action</t>
  </si>
  <si>
    <t>Incomes from shares and bonds or capital participation stock investments</t>
  </si>
  <si>
    <t>Received loans</t>
  </si>
  <si>
    <t>Received subsidies, grants, gifts or donations</t>
  </si>
  <si>
    <t>Expenses for repayment of loans</t>
  </si>
  <si>
    <t>Expenses for ransom of leased fixed asset</t>
  </si>
  <si>
    <t>Paid dividends</t>
  </si>
  <si>
    <t>Net cash flow of financing action</t>
  </si>
  <si>
    <t>IV. Result of foreign exchange rate fluctuations</t>
  </si>
  <si>
    <t>Net increase or decrease of cash and its equivalents</t>
  </si>
  <si>
    <t>Cash and its equivalents residue at the beginning of the year of account</t>
  </si>
  <si>
    <t>Cash and its equivalents residue at the end of the year of account</t>
  </si>
  <si>
    <t>EQUITY CAPITAL CHANGE REPORT</t>
  </si>
  <si>
    <t>Stock or share capital</t>
  </si>
  <si>
    <t>Reserves prescribed by law</t>
  </si>
  <si>
    <t>Reestimantion reserve of long-term investments</t>
  </si>
  <si>
    <t>Other reserves</t>
  </si>
  <si>
    <t>Retained profits</t>
  </si>
  <si>
    <t>Total</t>
  </si>
  <si>
    <t>Increase/decrease of stock or share capital</t>
  </si>
  <si>
    <t>Increase of reestimantion reserve</t>
  </si>
  <si>
    <t>Decrease of reestimation reserve</t>
  </si>
  <si>
    <t>Decrease of reestimantion reserve</t>
  </si>
  <si>
    <t>Net profit or loss of accounting period</t>
  </si>
  <si>
    <t>Residue on 31.12.2006</t>
  </si>
  <si>
    <t>APPENDIX</t>
  </si>
  <si>
    <t>ACCOUNTING POLICY</t>
  </si>
  <si>
    <t>Foreign currency's reestimantion in lats</t>
  </si>
  <si>
    <t>Company's income tax</t>
  </si>
  <si>
    <t>Financial statement appendixes</t>
  </si>
  <si>
    <t>Appendixes to profit or loss statement</t>
  </si>
  <si>
    <t>Incomes from ship building</t>
  </si>
  <si>
    <t>Incomes from ship repair services</t>
  </si>
  <si>
    <t>Other incomes</t>
  </si>
  <si>
    <t>Per geographic regions</t>
  </si>
  <si>
    <t>Incomes from service selling in local market</t>
  </si>
  <si>
    <t>Incomes from service selling to</t>
  </si>
  <si>
    <t>Russia</t>
  </si>
  <si>
    <t>Norway</t>
  </si>
  <si>
    <t>Saint Vincent</t>
  </si>
  <si>
    <t>Great Britain</t>
  </si>
  <si>
    <t>Lithuania</t>
  </si>
  <si>
    <t>Netherlands</t>
  </si>
  <si>
    <t>Production costs of sold goods</t>
  </si>
  <si>
    <t>Material purchase costs</t>
  </si>
  <si>
    <t>Employees salary</t>
  </si>
  <si>
    <t>Social insurance costs</t>
  </si>
  <si>
    <t>Electricity costs</t>
  </si>
  <si>
    <t>Depreciation of fixed assets</t>
  </si>
  <si>
    <t>Contagent's services</t>
  </si>
  <si>
    <t>Lease payment</t>
  </si>
  <si>
    <t>Services from outside</t>
  </si>
  <si>
    <t>Other costs</t>
  </si>
  <si>
    <t>Media advertising expenditures</t>
  </si>
  <si>
    <t>Business trips</t>
  </si>
  <si>
    <t>Appendixes to profit or loss statement (continuation)</t>
  </si>
  <si>
    <r>
      <t xml:space="preserve"> </t>
    </r>
    <r>
      <rPr>
        <b/>
        <sz val="10"/>
        <rFont val="Times New Roman"/>
        <family val="1"/>
      </rPr>
      <t>Administration costs</t>
    </r>
  </si>
  <si>
    <t>Communication costs</t>
  </si>
  <si>
    <t>Administration's salaries</t>
  </si>
  <si>
    <t>Office maintenance costs</t>
  </si>
  <si>
    <t>Stock exchange costs</t>
  </si>
  <si>
    <t>Lawyer's services</t>
  </si>
  <si>
    <t>Transport costs, business trips</t>
  </si>
  <si>
    <t>Bank services</t>
  </si>
  <si>
    <t>Representation expenses</t>
  </si>
  <si>
    <t>Other incomes from company's economic activity</t>
  </si>
  <si>
    <t>Incomes from realization of materials</t>
  </si>
  <si>
    <t>Incomes from rent</t>
  </si>
  <si>
    <t>Incomes from tugboat's services</t>
  </si>
  <si>
    <t>Other expenses from company's economic activity</t>
  </si>
  <si>
    <t>Fixed assets exclusion expenses</t>
  </si>
  <si>
    <t>Material purchase expenses</t>
  </si>
  <si>
    <t>Net losses from exchange rate fluctuations</t>
  </si>
  <si>
    <t>Maintenance expenses of leased fixed assets</t>
  </si>
  <si>
    <t>Other expenses</t>
  </si>
  <si>
    <t>Bank rates</t>
  </si>
  <si>
    <t>Interest payments and similar expenses</t>
  </si>
  <si>
    <t>Paid interests</t>
  </si>
  <si>
    <t>Paid fines</t>
  </si>
  <si>
    <t>Deferred tax liabilities</t>
  </si>
  <si>
    <t>Immovable property tax for land</t>
  </si>
  <si>
    <t>Immovable property tax for buildings and constructions</t>
  </si>
  <si>
    <t xml:space="preserve"> Intangible investments</t>
  </si>
  <si>
    <t>Research work and company's development expenses</t>
  </si>
  <si>
    <t>Other intangible investments (computer pr.)</t>
  </si>
  <si>
    <t>Company's intangible value</t>
  </si>
  <si>
    <t xml:space="preserve">Advance payments for intangible investments </t>
  </si>
  <si>
    <t>Undepreciated value</t>
  </si>
  <si>
    <t>Purchased</t>
  </si>
  <si>
    <t>Written off</t>
  </si>
  <si>
    <t>Reestimated</t>
  </si>
  <si>
    <t>Depreciation</t>
  </si>
  <si>
    <t>Calculated</t>
  </si>
  <si>
    <t>Fixed assets</t>
  </si>
  <si>
    <t>Land, buildings, constructions</t>
  </si>
  <si>
    <t>Formation of fixed assets</t>
  </si>
  <si>
    <t>Unfinished construction works</t>
  </si>
  <si>
    <t>Appendixes to balance sheet (continuation)</t>
  </si>
  <si>
    <t xml:space="preserve"> Other expenses and other long-term debtors</t>
  </si>
  <si>
    <t>Date of the contract</t>
  </si>
  <si>
    <t>Term of payment</t>
  </si>
  <si>
    <t>Raw materials, direct materials and auxiliary materials</t>
  </si>
  <si>
    <t>Metal</t>
  </si>
  <si>
    <t>Abrasive</t>
  </si>
  <si>
    <t>Pipes</t>
  </si>
  <si>
    <t>Non-ferrous metals</t>
  </si>
  <si>
    <t>Products of technical rubber</t>
  </si>
  <si>
    <t>Materials</t>
  </si>
  <si>
    <t>Names of purchasers and customers</t>
  </si>
  <si>
    <t>Accounting value of purchaser's and clients' debts</t>
  </si>
  <si>
    <t>Accruals for doubtful debts of purchasers and clients</t>
  </si>
  <si>
    <t>Net debts of purchasers and clients</t>
  </si>
  <si>
    <t>VAT accepted</t>
  </si>
  <si>
    <t>In budget overpaid taxes or tax advance payments</t>
  </si>
  <si>
    <t>Advance payment persons debts</t>
  </si>
  <si>
    <t>Advance payments for services</t>
  </si>
  <si>
    <t xml:space="preserve"> Expenses of next periods</t>
  </si>
  <si>
    <t>Property insurance</t>
  </si>
  <si>
    <t>Subscription to press</t>
  </si>
  <si>
    <t>Employees insurance</t>
  </si>
  <si>
    <t>Other expenses of next periods(participation in exhibition)</t>
  </si>
  <si>
    <t>Cash</t>
  </si>
  <si>
    <t>Money in cash-desk</t>
  </si>
  <si>
    <t>Money in current accounts</t>
  </si>
  <si>
    <t>Information about company's own shares and total stock</t>
  </si>
  <si>
    <t>Deferred tax liabilities at the beginning of year</t>
  </si>
  <si>
    <t>Deferred tax liability increase in the year of account</t>
  </si>
  <si>
    <t>Loans from credit institutions (short-term)</t>
  </si>
  <si>
    <t xml:space="preserve">Calculated fine and delay payment </t>
  </si>
  <si>
    <t>(Paid)/
repaid</t>
  </si>
  <si>
    <t>Posted to/
(from) other taxes</t>
  </si>
  <si>
    <t>Value added tax</t>
  </si>
  <si>
    <t>Population income tax</t>
  </si>
  <si>
    <t>State social insurance compulsory payments</t>
  </si>
  <si>
    <r>
      <t xml:space="preserve">Immovable property tax </t>
    </r>
    <r>
      <rPr>
        <sz val="8"/>
        <rFont val="Times New Roman"/>
        <family val="1"/>
      </rPr>
      <t>(land)</t>
    </r>
  </si>
  <si>
    <t>Immovable property tax (buildings)</t>
  </si>
  <si>
    <t>Tax of natural resources</t>
  </si>
  <si>
    <t>Risk duty of business</t>
  </si>
  <si>
    <t>incl.:</t>
  </si>
  <si>
    <t xml:space="preserve">Debt to budget </t>
  </si>
  <si>
    <t>Overpayment</t>
  </si>
  <si>
    <t>Salary</t>
  </si>
  <si>
    <t>Deductions from salary</t>
  </si>
  <si>
    <t>Accruals for holiday grants</t>
  </si>
  <si>
    <t>Other accruals</t>
  </si>
  <si>
    <t>LVL</t>
  </si>
  <si>
    <t>Ls</t>
  </si>
  <si>
    <t xml:space="preserve"> </t>
  </si>
  <si>
    <t>1 USD</t>
  </si>
  <si>
    <t>1 EUR</t>
  </si>
  <si>
    <t>-</t>
  </si>
  <si>
    <t xml:space="preserve"> - </t>
  </si>
  <si>
    <t>1.</t>
  </si>
  <si>
    <t>2.</t>
  </si>
  <si>
    <t>3.</t>
  </si>
  <si>
    <t>4.</t>
  </si>
  <si>
    <t>5.</t>
  </si>
  <si>
    <t>6.</t>
  </si>
  <si>
    <t>EUR</t>
  </si>
  <si>
    <t>Igors Komarovs</t>
  </si>
  <si>
    <t>Sergejs Golicin</t>
  </si>
  <si>
    <t>Anatolijs Ustinovs</t>
  </si>
  <si>
    <t>Larisa Artemenko</t>
  </si>
  <si>
    <t>Belize</t>
  </si>
  <si>
    <t>Panama</t>
  </si>
  <si>
    <t>08.08.2002.</t>
  </si>
  <si>
    <t>2022.</t>
  </si>
  <si>
    <r>
      <t xml:space="preserve">All expenses has to be written with </t>
    </r>
    <r>
      <rPr>
        <b/>
        <sz val="10"/>
        <rFont val="Arial"/>
        <family val="2"/>
      </rPr>
      <t>"-" mark</t>
    </r>
  </si>
  <si>
    <t>All the information has to be accomplishet that refers to the Company</t>
  </si>
  <si>
    <t>In order not to mix the numeration of pages, it is desirable not to delete the unnecessary/not filled in information, but to lift the lines up</t>
  </si>
  <si>
    <r>
      <t>It can be done by putting the cursor under the number of unnecessary line, when a cross aprears instead of the arrow, press the left button of the mouse and not releasing it pull it upwards</t>
    </r>
    <r>
      <rPr>
        <sz val="10"/>
        <rFont val="Arial"/>
        <family val="0"/>
      </rPr>
      <t>.</t>
    </r>
  </si>
  <si>
    <r>
      <t xml:space="preserve">To write the name of the company on the upper part of the page, it is necessary to choose command </t>
    </r>
    <r>
      <rPr>
        <b/>
        <sz val="10"/>
        <rFont val="Arial"/>
        <family val="2"/>
      </rPr>
      <t xml:space="preserve"> "File ---&gt; Page Setup... ----&gt; Header/Footer -----&gt; Custom Header.."</t>
    </r>
  </si>
  <si>
    <t>At the beginning appendixes has to be filled in, so that the calculated sumswould appear automatically in balance sheet and profit or loss statement..</t>
  </si>
  <si>
    <t>When pressing the appendix No shown on the margin  (at P/L statement and balance sheet) the decoding of the appendix would automatically open</t>
  </si>
  <si>
    <t>Stock corporation's "Tosmare shipyard"</t>
  </si>
  <si>
    <t>CONTENTS</t>
  </si>
  <si>
    <t>Information about the Company</t>
  </si>
  <si>
    <t>Profit or loss statement</t>
  </si>
  <si>
    <t>Balance sheet</t>
  </si>
  <si>
    <t>Cash flow statement</t>
  </si>
  <si>
    <t>Equity capital change report</t>
  </si>
  <si>
    <t>Appendixes to annual report</t>
  </si>
  <si>
    <t>Name of the Company</t>
  </si>
  <si>
    <t>Stock company "Tosmare shipyard"</t>
  </si>
  <si>
    <t>Legal status of the Company</t>
  </si>
  <si>
    <t>Stock company</t>
  </si>
  <si>
    <t>Registration number, place and date</t>
  </si>
  <si>
    <t>retained profit, amont</t>
  </si>
  <si>
    <t>A.Sergeev</t>
  </si>
  <si>
    <t>K.Mališenko</t>
  </si>
  <si>
    <t>Reward for the board and council</t>
  </si>
  <si>
    <t>Incomes from exchange rate fluctuations</t>
  </si>
  <si>
    <t>Ship building</t>
  </si>
  <si>
    <t>Ship repair services</t>
  </si>
  <si>
    <t>Stock exchange expenses</t>
  </si>
  <si>
    <t>The issued and totally paid Company's equity capital consists of  3 203 397  stocks with nominal value LVL 1 for one stock.</t>
  </si>
  <si>
    <t>Period  of account</t>
  </si>
  <si>
    <t>Accounting   policy  have not changed for time of this report.</t>
  </si>
  <si>
    <t>210302283, 3 January 2000, Company register, Liepaja.</t>
  </si>
  <si>
    <t>Boriss Galkovičs</t>
  </si>
  <si>
    <t>Malta</t>
  </si>
  <si>
    <t>Faros salas</t>
  </si>
  <si>
    <t>Horvātia</t>
  </si>
  <si>
    <t>Kipra</t>
  </si>
  <si>
    <t>Dotations, gifts to employees</t>
  </si>
  <si>
    <t>Other</t>
  </si>
  <si>
    <t>Calculated dividends for year 2006</t>
  </si>
  <si>
    <t>Company of certified auditors SIA “ UHY ORIENTS N”</t>
  </si>
  <si>
    <t>(15)</t>
  </si>
  <si>
    <t>Residue on 30.09.2007</t>
  </si>
  <si>
    <t>Appendix from 8. to 14 page is an itegral part of this annual report.</t>
  </si>
  <si>
    <t>30.09.2007.</t>
  </si>
  <si>
    <t>9 m.2007</t>
  </si>
  <si>
    <t>9m. 2007</t>
  </si>
  <si>
    <t xml:space="preserve">Costs for tugboat </t>
  </si>
  <si>
    <t>Cash benefit to employees.</t>
  </si>
  <si>
    <t>Names, surnames.</t>
  </si>
  <si>
    <t>(15)    Unfinished products</t>
  </si>
  <si>
    <t>(not audited)</t>
  </si>
  <si>
    <t>Financial statement.</t>
  </si>
  <si>
    <t>Chairman of the board, Id. No. 190463-14655</t>
  </si>
  <si>
    <t>Member of the board, Id. No. 040756-10902</t>
  </si>
  <si>
    <t>Member of the board, Id. No. 020774-12900</t>
  </si>
  <si>
    <t>Aleksandrs  Čerņavskis</t>
  </si>
  <si>
    <t>Member of the council, Id. No. 230770-10656</t>
  </si>
  <si>
    <t>1 January 2008 - 30.September 2008</t>
  </si>
  <si>
    <t>for 9 months of years 2008 and 2007</t>
  </si>
  <si>
    <t>BALANCE on 30.September  2008 and 2007</t>
  </si>
  <si>
    <t>/Ivica  Galič/</t>
  </si>
  <si>
    <t>28 november 2008</t>
  </si>
  <si>
    <t>for 9 month of  years 2008 and 2007 (according to direct method)</t>
  </si>
  <si>
    <t>Residue on 31.12.2007</t>
  </si>
  <si>
    <t>Calculated dividends for year 2007</t>
  </si>
  <si>
    <t>Residue on 30.09.2008</t>
  </si>
  <si>
    <t>EPS on 30.09.2008. LVL (151488 : 3203397) =  0,04730 LVL or  - 0,06730 EUR;</t>
  </si>
  <si>
    <t>EPS on 30.09.2007. LVL (205575 : 3203397) = 0,06420 LVL or  0,09130 EUR;</t>
  </si>
  <si>
    <t>30.09.2008.</t>
  </si>
  <si>
    <t>9 m.2008</t>
  </si>
  <si>
    <t>Antiqua Barbuda</t>
  </si>
  <si>
    <t>ASV</t>
  </si>
  <si>
    <t>Liberija</t>
  </si>
  <si>
    <t>Kits Nevis</t>
  </si>
  <si>
    <t>Igaunija</t>
  </si>
  <si>
    <t>Maršala salas</t>
  </si>
  <si>
    <t>pārējie</t>
  </si>
  <si>
    <t>9m. 2008</t>
  </si>
  <si>
    <t>Written off bad debtors</t>
  </si>
  <si>
    <t>Accrued  liabilities  ( holiday  reserves)</t>
  </si>
  <si>
    <t xml:space="preserve"> Incomes from selling the fixed assets</t>
  </si>
  <si>
    <t>Appendixes to balance sheet on 30.09.2008.</t>
  </si>
  <si>
    <t>31.12.2007.</t>
  </si>
  <si>
    <t>Residual value 31.12.2007</t>
  </si>
  <si>
    <t>Residual value 30.09.2008</t>
  </si>
  <si>
    <t>Residual value 31.12.07</t>
  </si>
  <si>
    <t>Residual value 30.09.08.</t>
  </si>
  <si>
    <t>Residual value 31.12.07.</t>
  </si>
  <si>
    <t xml:space="preserve">Residual value 30.09.08. 
</t>
  </si>
  <si>
    <t>Issued loan in 9.m. 2008</t>
  </si>
  <si>
    <t>Repaid loan in 9.m. 2008</t>
  </si>
  <si>
    <t>Posted loan to short-term in year 2008</t>
  </si>
  <si>
    <t>Formed accruals in 9.m. 2008</t>
  </si>
  <si>
    <t>Movement of tax liabilities for 9.m. 2008</t>
  </si>
  <si>
    <t>01.01.2008.</t>
  </si>
  <si>
    <t xml:space="preserve">Calculated for 9m.of 2008. </t>
  </si>
  <si>
    <t>/Ivica  Galich/</t>
  </si>
  <si>
    <t>/ Ivica  Galich/</t>
  </si>
  <si>
    <t>Calculated for 9.m. of  2008</t>
  </si>
  <si>
    <t xml:space="preserve"> report  for  9 m.of 2008 year.</t>
  </si>
</sst>
</file>

<file path=xl/styles.xml><?xml version="1.0" encoding="utf-8"?>
<styleSheet xmlns="http://schemas.openxmlformats.org/spreadsheetml/2006/main">
  <numFmts count="4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&quot;Ls&quot;\ #,##0_);\(&quot;Ls&quot;\ #,##0\)"/>
    <numFmt numFmtId="181" formatCode="&quot;Ls&quot;\ #,##0_);[Red]\(&quot;Ls&quot;\ #,##0\)"/>
    <numFmt numFmtId="182" formatCode="&quot;Ls&quot;\ #,##0.00_);\(&quot;Ls&quot;\ #,##0.00\)"/>
    <numFmt numFmtId="183" formatCode="&quot;Ls&quot;\ #,##0.00_);[Red]\(&quot;Ls&quot;\ #,##0.00\)"/>
    <numFmt numFmtId="184" formatCode="_(&quot;Ls&quot;\ * #,##0_);_(&quot;Ls&quot;\ * \(#,##0\);_(&quot;Ls&quot;\ * &quot;-&quot;_);_(@_)"/>
    <numFmt numFmtId="185" formatCode="_(* #,##0_);_(* \(#,##0\);_(* &quot;-&quot;_);_(@_)"/>
    <numFmt numFmtId="186" formatCode="_(&quot;Ls&quot;\ * #,##0.00_);_(&quot;Ls&quot;\ * \(#,##0.00\);_(&quot;Ls&quot;\ 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;\(#,##0\)"/>
    <numFmt numFmtId="193" formatCode="dd/mm/yyyy/"/>
    <numFmt numFmtId="194" formatCode="mmm/yyyy"/>
    <numFmt numFmtId="195" formatCode="[$-426]dddd\,\ yyyy&quot;. gada &quot;d\.\ mmmm"/>
    <numFmt numFmtId="196" formatCode="0.0000"/>
    <numFmt numFmtId="197" formatCode="#,##0.0_ ;[Red]\-#,##0.0\ "/>
    <numFmt numFmtId="198" formatCode="#,##0_ ;[Red]\-#,##0\ "/>
    <numFmt numFmtId="199" formatCode="0.0"/>
    <numFmt numFmtId="200" formatCode="0.00000"/>
    <numFmt numFmtId="201" formatCode="0.000000"/>
    <numFmt numFmtId="202" formatCode="dd/mm/yyyy"/>
  </numFmts>
  <fonts count="2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7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0.5"/>
      <name val="Times New Roman"/>
      <family val="1"/>
    </font>
    <font>
      <b/>
      <u val="single"/>
      <sz val="12"/>
      <name val="Times New Roman"/>
      <family val="1"/>
    </font>
    <font>
      <b/>
      <sz val="8.5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11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b/>
      <i/>
      <sz val="16"/>
      <name val="Times New Roman"/>
      <family val="1"/>
    </font>
    <font>
      <b/>
      <i/>
      <sz val="13"/>
      <name val="Times New Roman"/>
      <family val="1"/>
    </font>
    <font>
      <sz val="8"/>
      <name val="Arial"/>
      <family val="0"/>
    </font>
    <font>
      <b/>
      <sz val="16"/>
      <name val="Times New Roman"/>
      <family val="1"/>
    </font>
    <font>
      <sz val="9"/>
      <name val="Arial"/>
      <family val="0"/>
    </font>
    <font>
      <b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7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0" fillId="0" borderId="0" xfId="0" applyAlignment="1">
      <alignment/>
    </xf>
    <xf numFmtId="192" fontId="1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0" borderId="0" xfId="0" applyAlignment="1">
      <alignment horizontal="left"/>
    </xf>
    <xf numFmtId="0" fontId="14" fillId="0" borderId="0" xfId="0" applyFont="1" applyAlignment="1">
      <alignment/>
    </xf>
    <xf numFmtId="0" fontId="6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0" fontId="7" fillId="0" borderId="0" xfId="0" applyFont="1" applyFill="1" applyAlignment="1">
      <alignment vertical="top"/>
    </xf>
    <xf numFmtId="192" fontId="1" fillId="0" borderId="0" xfId="0" applyNumberFormat="1" applyFont="1" applyFill="1" applyAlignment="1">
      <alignment/>
    </xf>
    <xf numFmtId="0" fontId="6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192" fontId="1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vertical="top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vertical="top"/>
    </xf>
    <xf numFmtId="0" fontId="2" fillId="0" borderId="0" xfId="0" applyFont="1" applyFill="1" applyAlignment="1">
      <alignment horizontal="left" indent="4"/>
    </xf>
    <xf numFmtId="192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justify"/>
    </xf>
    <xf numFmtId="192" fontId="1" fillId="0" borderId="0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right" vertical="center" wrapText="1"/>
    </xf>
    <xf numFmtId="192" fontId="1" fillId="0" borderId="3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1" fillId="0" borderId="4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 horizontal="justify"/>
    </xf>
    <xf numFmtId="192" fontId="1" fillId="0" borderId="0" xfId="0" applyNumberFormat="1" applyFont="1" applyFill="1" applyAlignment="1">
      <alignment vertical="center" wrapText="1"/>
    </xf>
    <xf numFmtId="192" fontId="1" fillId="0" borderId="0" xfId="0" applyNumberFormat="1" applyFont="1" applyFill="1" applyBorder="1" applyAlignment="1">
      <alignment vertical="center" wrapText="1"/>
    </xf>
    <xf numFmtId="192" fontId="1" fillId="0" borderId="0" xfId="0" applyNumberFormat="1" applyFont="1" applyFill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/>
    </xf>
    <xf numFmtId="192" fontId="2" fillId="0" borderId="0" xfId="0" applyNumberFormat="1" applyFont="1" applyFill="1" applyBorder="1" applyAlignment="1">
      <alignment horizontal="right" vertical="top"/>
    </xf>
    <xf numFmtId="0" fontId="1" fillId="0" borderId="5" xfId="0" applyFont="1" applyFill="1" applyBorder="1" applyAlignment="1">
      <alignment/>
    </xf>
    <xf numFmtId="0" fontId="5" fillId="0" borderId="5" xfId="0" applyFont="1" applyFill="1" applyBorder="1" applyAlignment="1">
      <alignment vertical="top"/>
    </xf>
    <xf numFmtId="0" fontId="7" fillId="0" borderId="5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 applyProtection="1">
      <alignment vertical="top" wrapText="1"/>
      <protection locked="0"/>
    </xf>
    <xf numFmtId="192" fontId="1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Alignment="1">
      <alignment horizontal="right" vertical="top"/>
    </xf>
    <xf numFmtId="0" fontId="11" fillId="0" borderId="0" xfId="0" applyFont="1" applyFill="1" applyAlignment="1">
      <alignment horizontal="left" indent="2"/>
    </xf>
    <xf numFmtId="0" fontId="2" fillId="0" borderId="0" xfId="0" applyFont="1" applyFill="1" applyBorder="1" applyAlignment="1" applyProtection="1">
      <alignment vertical="top"/>
      <protection locked="0"/>
    </xf>
    <xf numFmtId="192" fontId="1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 applyProtection="1">
      <alignment vertical="top"/>
      <protection locked="0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horizontal="right" vertical="top"/>
    </xf>
    <xf numFmtId="3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1" fillId="0" borderId="6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92" fontId="2" fillId="0" borderId="0" xfId="0" applyNumberFormat="1" applyFont="1" applyFill="1" applyBorder="1" applyAlignment="1">
      <alignment horizontal="right"/>
    </xf>
    <xf numFmtId="192" fontId="2" fillId="0" borderId="4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left" vertical="center"/>
    </xf>
    <xf numFmtId="192" fontId="2" fillId="0" borderId="0" xfId="0" applyNumberFormat="1" applyFont="1" applyFill="1" applyAlignment="1">
      <alignment horizontal="right"/>
    </xf>
    <xf numFmtId="0" fontId="1" fillId="0" borderId="0" xfId="0" applyFont="1" applyFill="1" applyAlignment="1" applyProtection="1">
      <alignment horizontal="justify" vertical="top" wrapText="1"/>
      <protection locked="0"/>
    </xf>
    <xf numFmtId="0" fontId="8" fillId="0" borderId="0" xfId="0" applyFont="1" applyFill="1" applyAlignment="1">
      <alignment horizontal="right" vertical="center" wrapText="1"/>
    </xf>
    <xf numFmtId="0" fontId="0" fillId="0" borderId="0" xfId="0" applyFill="1" applyAlignment="1" applyProtection="1">
      <alignment horizontal="justify" vertical="top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0" fillId="0" borderId="6" xfId="0" applyFill="1" applyBorder="1" applyAlignment="1">
      <alignment/>
    </xf>
    <xf numFmtId="0" fontId="2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 applyProtection="1">
      <alignment vertical="center" wrapText="1"/>
      <protection locked="0"/>
    </xf>
    <xf numFmtId="192" fontId="2" fillId="0" borderId="4" xfId="0" applyNumberFormat="1" applyFont="1" applyFill="1" applyBorder="1" applyAlignment="1" applyProtection="1">
      <alignment/>
      <protection locked="0"/>
    </xf>
    <xf numFmtId="192" fontId="1" fillId="0" borderId="0" xfId="0" applyNumberFormat="1" applyFont="1" applyFill="1" applyBorder="1" applyAlignment="1" applyProtection="1">
      <alignment/>
      <protection locked="0"/>
    </xf>
    <xf numFmtId="192" fontId="1" fillId="0" borderId="8" xfId="0" applyNumberFormat="1" applyFont="1" applyFill="1" applyBorder="1" applyAlignment="1" applyProtection="1">
      <alignment/>
      <protection locked="0"/>
    </xf>
    <xf numFmtId="192" fontId="2" fillId="0" borderId="8" xfId="0" applyNumberFormat="1" applyFont="1" applyFill="1" applyBorder="1" applyAlignment="1">
      <alignment horizontal="right"/>
    </xf>
    <xf numFmtId="192" fontId="1" fillId="0" borderId="0" xfId="0" applyNumberFormat="1" applyFont="1" applyFill="1" applyAlignment="1" applyProtection="1">
      <alignment/>
      <protection locked="0"/>
    </xf>
    <xf numFmtId="192" fontId="2" fillId="0" borderId="0" xfId="0" applyNumberFormat="1" applyFont="1" applyFill="1" applyAlignment="1">
      <alignment/>
    </xf>
    <xf numFmtId="192" fontId="2" fillId="0" borderId="4" xfId="0" applyNumberFormat="1" applyFont="1" applyFill="1" applyBorder="1" applyAlignment="1">
      <alignment/>
    </xf>
    <xf numFmtId="192" fontId="1" fillId="0" borderId="8" xfId="0" applyNumberFormat="1" applyFont="1" applyFill="1" applyBorder="1" applyAlignment="1">
      <alignment/>
    </xf>
    <xf numFmtId="192" fontId="2" fillId="0" borderId="0" xfId="0" applyNumberFormat="1" applyFont="1" applyFill="1" applyAlignment="1" applyProtection="1">
      <alignment/>
      <protection locked="0"/>
    </xf>
    <xf numFmtId="192" fontId="2" fillId="0" borderId="0" xfId="0" applyNumberFormat="1" applyFont="1" applyFill="1" applyBorder="1" applyAlignment="1" applyProtection="1">
      <alignment/>
      <protection locked="0"/>
    </xf>
    <xf numFmtId="192" fontId="2" fillId="0" borderId="0" xfId="0" applyNumberFormat="1" applyFont="1" applyFill="1" applyBorder="1" applyAlignment="1" applyProtection="1">
      <alignment horizontal="right"/>
      <protection locked="0"/>
    </xf>
    <xf numFmtId="192" fontId="2" fillId="0" borderId="0" xfId="0" applyNumberFormat="1" applyFont="1" applyFill="1" applyBorder="1" applyAlignment="1">
      <alignment horizontal="right" vertical="center" wrapText="1"/>
    </xf>
    <xf numFmtId="192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" fillId="3" borderId="9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3" fontId="15" fillId="0" borderId="0" xfId="0" applyNumberFormat="1" applyFont="1" applyAlignment="1">
      <alignment vertical="center"/>
    </xf>
    <xf numFmtId="192" fontId="5" fillId="0" borderId="0" xfId="0" applyNumberFormat="1" applyFont="1" applyFill="1" applyAlignment="1">
      <alignment vertical="top"/>
    </xf>
    <xf numFmtId="192" fontId="5" fillId="0" borderId="0" xfId="0" applyNumberFormat="1" applyFont="1" applyFill="1" applyBorder="1" applyAlignment="1">
      <alignment vertical="center" wrapText="1"/>
    </xf>
    <xf numFmtId="192" fontId="5" fillId="0" borderId="0" xfId="0" applyNumberFormat="1" applyFont="1" applyFill="1" applyAlignment="1">
      <alignment vertical="center" wrapText="1"/>
    </xf>
    <xf numFmtId="192" fontId="5" fillId="0" borderId="5" xfId="0" applyNumberFormat="1" applyFont="1" applyFill="1" applyBorder="1" applyAlignment="1">
      <alignment vertical="top"/>
    </xf>
    <xf numFmtId="192" fontId="5" fillId="0" borderId="5" xfId="0" applyNumberFormat="1" applyFont="1" applyFill="1" applyBorder="1" applyAlignment="1">
      <alignment vertical="center" wrapText="1"/>
    </xf>
    <xf numFmtId="192" fontId="6" fillId="0" borderId="5" xfId="0" applyNumberFormat="1" applyFont="1" applyFill="1" applyBorder="1" applyAlignment="1">
      <alignment vertical="center" wrapText="1"/>
    </xf>
    <xf numFmtId="192" fontId="6" fillId="0" borderId="1" xfId="0" applyNumberFormat="1" applyFont="1" applyFill="1" applyBorder="1" applyAlignment="1">
      <alignment horizontal="right" vertical="center" wrapText="1"/>
    </xf>
    <xf numFmtId="192" fontId="6" fillId="0" borderId="5" xfId="0" applyNumberFormat="1" applyFont="1" applyFill="1" applyBorder="1" applyAlignment="1">
      <alignment horizontal="right" vertical="center" wrapText="1"/>
    </xf>
    <xf numFmtId="192" fontId="6" fillId="0" borderId="1" xfId="0" applyNumberFormat="1" applyFont="1" applyFill="1" applyBorder="1" applyAlignment="1">
      <alignment horizontal="right" vertical="top" wrapText="1"/>
    </xf>
    <xf numFmtId="0" fontId="1" fillId="0" borderId="9" xfId="0" applyFont="1" applyFill="1" applyBorder="1" applyAlignment="1">
      <alignment/>
    </xf>
    <xf numFmtId="0" fontId="16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 horizontal="right"/>
      <protection locked="0"/>
    </xf>
    <xf numFmtId="16" fontId="18" fillId="0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left"/>
      <protection locked="0"/>
    </xf>
    <xf numFmtId="0" fontId="16" fillId="0" borderId="0" xfId="0" applyFont="1" applyFill="1" applyAlignment="1">
      <alignment vertical="center"/>
    </xf>
    <xf numFmtId="0" fontId="18" fillId="0" borderId="0" xfId="0" applyFont="1" applyFill="1" applyAlignment="1">
      <alignment vertical="top"/>
    </xf>
    <xf numFmtId="0" fontId="18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vertical="center"/>
    </xf>
    <xf numFmtId="192" fontId="22" fillId="0" borderId="0" xfId="0" applyNumberFormat="1" applyFont="1" applyFill="1" applyAlignment="1">
      <alignment/>
    </xf>
    <xf numFmtId="0" fontId="21" fillId="0" borderId="0" xfId="0" applyFont="1" applyFill="1" applyAlignment="1">
      <alignment vertical="center"/>
    </xf>
    <xf numFmtId="196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1" fillId="0" borderId="0" xfId="0" applyFont="1" applyAlignment="1">
      <alignment/>
    </xf>
    <xf numFmtId="0" fontId="23" fillId="0" borderId="0" xfId="0" applyFont="1" applyFill="1" applyAlignment="1">
      <alignment horizontal="right"/>
    </xf>
    <xf numFmtId="0" fontId="24" fillId="0" borderId="0" xfId="0" applyFont="1" applyAlignment="1">
      <alignment horizontal="right"/>
    </xf>
    <xf numFmtId="0" fontId="1" fillId="3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5" fillId="0" borderId="6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top"/>
    </xf>
    <xf numFmtId="3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left" vertical="top"/>
      <protection locked="0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 applyProtection="1">
      <alignment horizontal="left" vertical="top" wrapText="1"/>
      <protection locked="0"/>
    </xf>
    <xf numFmtId="192" fontId="6" fillId="0" borderId="0" xfId="0" applyNumberFormat="1" applyFont="1" applyFill="1" applyBorder="1" applyAlignment="1">
      <alignment horizontal="right" vertical="center" wrapText="1"/>
    </xf>
    <xf numFmtId="192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 horizontal="right"/>
    </xf>
    <xf numFmtId="192" fontId="1" fillId="0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Fill="1" applyAlignment="1">
      <alignment horizontal="left" vertical="top" wrapText="1"/>
    </xf>
    <xf numFmtId="3" fontId="2" fillId="0" borderId="0" xfId="0" applyNumberFormat="1" applyFont="1" applyAlignment="1">
      <alignment horizontal="left" vertical="center"/>
    </xf>
    <xf numFmtId="3" fontId="2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192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right"/>
    </xf>
    <xf numFmtId="0" fontId="1" fillId="0" borderId="6" xfId="0" applyFont="1" applyFill="1" applyBorder="1" applyAlignment="1" applyProtection="1">
      <alignment vertical="top"/>
      <protection locked="0"/>
    </xf>
    <xf numFmtId="0" fontId="1" fillId="0" borderId="6" xfId="0" applyFont="1" applyFill="1" applyBorder="1" applyAlignment="1" applyProtection="1">
      <alignment/>
      <protection locked="0"/>
    </xf>
    <xf numFmtId="0" fontId="0" fillId="0" borderId="6" xfId="0" applyFill="1" applyBorder="1" applyAlignment="1" applyProtection="1">
      <alignment/>
      <protection locked="0"/>
    </xf>
    <xf numFmtId="192" fontId="1" fillId="0" borderId="6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/>
    </xf>
    <xf numFmtId="0" fontId="18" fillId="0" borderId="0" xfId="0" applyFont="1" applyFill="1" applyAlignment="1">
      <alignment horizontal="left" wrapText="1"/>
    </xf>
    <xf numFmtId="14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93" fontId="2" fillId="0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93" fontId="6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 applyProtection="1">
      <alignment horizontal="left" vertical="top"/>
      <protection locked="0"/>
    </xf>
    <xf numFmtId="193" fontId="6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93" fontId="2" fillId="0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92" fontId="2" fillId="0" borderId="6" xfId="0" applyNumberFormat="1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192" fontId="1" fillId="0" borderId="9" xfId="0" applyNumberFormat="1" applyFont="1" applyFill="1" applyBorder="1" applyAlignment="1" applyProtection="1">
      <alignment/>
      <protection locked="0"/>
    </xf>
    <xf numFmtId="192" fontId="1" fillId="0" borderId="9" xfId="0" applyNumberFormat="1" applyFont="1" applyFill="1" applyBorder="1" applyAlignment="1" applyProtection="1">
      <alignment horizontal="right"/>
      <protection locked="0"/>
    </xf>
    <xf numFmtId="192" fontId="2" fillId="0" borderId="9" xfId="0" applyNumberFormat="1" applyFont="1" applyFill="1" applyBorder="1" applyAlignment="1">
      <alignment/>
    </xf>
    <xf numFmtId="201" fontId="7" fillId="0" borderId="0" xfId="0" applyNumberFormat="1" applyFont="1" applyFill="1" applyAlignment="1">
      <alignment/>
    </xf>
    <xf numFmtId="193" fontId="6" fillId="0" borderId="0" xfId="0" applyNumberFormat="1" applyFont="1" applyFill="1" applyAlignment="1">
      <alignment vertical="center"/>
    </xf>
    <xf numFmtId="3" fontId="1" fillId="0" borderId="0" xfId="0" applyNumberFormat="1" applyFont="1" applyAlignment="1">
      <alignment horizontal="left" vertical="center" wrapText="1"/>
    </xf>
    <xf numFmtId="3" fontId="1" fillId="0" borderId="0" xfId="0" applyNumberFormat="1" applyFont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192" fontId="2" fillId="0" borderId="0" xfId="0" applyNumberFormat="1" applyFont="1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27" fillId="2" borderId="0" xfId="0" applyFont="1" applyFill="1" applyBorder="1" applyAlignment="1">
      <alignment horizontal="right" vertical="center"/>
    </xf>
    <xf numFmtId="192" fontId="5" fillId="0" borderId="0" xfId="0" applyNumberFormat="1" applyFont="1" applyFill="1" applyBorder="1" applyAlignment="1">
      <alignment horizontal="right" vertical="center"/>
    </xf>
    <xf numFmtId="192" fontId="2" fillId="0" borderId="4" xfId="0" applyNumberFormat="1" applyFont="1" applyFill="1" applyBorder="1" applyAlignment="1">
      <alignment horizontal="right" vertical="center"/>
    </xf>
    <xf numFmtId="3" fontId="1" fillId="2" borderId="0" xfId="0" applyNumberFormat="1" applyFont="1" applyFill="1" applyBorder="1" applyAlignment="1">
      <alignment horizontal="right" vertical="center"/>
    </xf>
    <xf numFmtId="192" fontId="1" fillId="0" borderId="0" xfId="0" applyNumberFormat="1" applyFont="1" applyFill="1" applyBorder="1" applyAlignment="1">
      <alignment horizontal="right" vertical="center"/>
    </xf>
    <xf numFmtId="192" fontId="2" fillId="0" borderId="4" xfId="0" applyNumberFormat="1" applyFont="1" applyFill="1" applyBorder="1" applyAlignment="1">
      <alignment horizontal="right" vertical="center"/>
    </xf>
    <xf numFmtId="3" fontId="2" fillId="2" borderId="4" xfId="0" applyNumberFormat="1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/>
    </xf>
    <xf numFmtId="192" fontId="2" fillId="3" borderId="9" xfId="0" applyNumberFormat="1" applyFont="1" applyFill="1" applyBorder="1" applyAlignment="1">
      <alignment vertical="top"/>
    </xf>
    <xf numFmtId="192" fontId="1" fillId="0" borderId="7" xfId="0" applyNumberFormat="1" applyFont="1" applyFill="1" applyBorder="1" applyAlignment="1" applyProtection="1">
      <alignment horizontal="right" vertical="center"/>
      <protection locked="0"/>
    </xf>
    <xf numFmtId="0" fontId="0" fillId="0" borderId="9" xfId="0" applyBorder="1" applyAlignment="1">
      <alignment/>
    </xf>
    <xf numFmtId="0" fontId="1" fillId="0" borderId="6" xfId="0" applyFont="1" applyFill="1" applyBorder="1" applyAlignment="1" applyProtection="1">
      <alignment horizontal="right" vertical="center"/>
      <protection locked="0"/>
    </xf>
    <xf numFmtId="0" fontId="0" fillId="0" borderId="6" xfId="0" applyBorder="1" applyAlignment="1">
      <alignment horizontal="right" vertical="center"/>
    </xf>
    <xf numFmtId="0" fontId="0" fillId="2" borderId="10" xfId="0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/>
    </xf>
    <xf numFmtId="0" fontId="0" fillId="0" borderId="6" xfId="0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2" fillId="3" borderId="4" xfId="0" applyFont="1" applyFill="1" applyBorder="1" applyAlignment="1">
      <alignment horizontal="left"/>
    </xf>
    <xf numFmtId="192" fontId="2" fillId="3" borderId="4" xfId="0" applyNumberFormat="1" applyFont="1" applyFill="1" applyBorder="1" applyAlignment="1" applyProtection="1">
      <alignment vertical="center"/>
      <protection locked="0"/>
    </xf>
    <xf numFmtId="0" fontId="0" fillId="0" borderId="4" xfId="0" applyBorder="1" applyAlignment="1">
      <alignment/>
    </xf>
    <xf numFmtId="192" fontId="2" fillId="0" borderId="4" xfId="0" applyNumberFormat="1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192" fontId="2" fillId="3" borderId="9" xfId="0" applyNumberFormat="1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192" fontId="1" fillId="0" borderId="0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1" fillId="0" borderId="8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93" fontId="2" fillId="0" borderId="0" xfId="0" applyNumberFormat="1" applyFont="1" applyFill="1" applyAlignment="1">
      <alignment horizontal="center" vertical="center"/>
    </xf>
    <xf numFmtId="3" fontId="1" fillId="0" borderId="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192" fontId="1" fillId="0" borderId="0" xfId="0" applyNumberFormat="1" applyFont="1" applyFill="1" applyBorder="1" applyAlignment="1" applyProtection="1">
      <alignment vertical="center"/>
      <protection locked="0"/>
    </xf>
    <xf numFmtId="0" fontId="0" fillId="2" borderId="10" xfId="0" applyFont="1" applyFill="1" applyBorder="1" applyAlignment="1">
      <alignment vertical="center"/>
    </xf>
    <xf numFmtId="192" fontId="1" fillId="0" borderId="8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0" xfId="0" applyFont="1" applyFill="1" applyAlignment="1">
      <alignment horizontal="left" vertical="center"/>
    </xf>
    <xf numFmtId="3" fontId="1" fillId="0" borderId="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right" vertical="top"/>
      <protection locked="0"/>
    </xf>
    <xf numFmtId="192" fontId="2" fillId="0" borderId="1" xfId="0" applyNumberFormat="1" applyFont="1" applyFill="1" applyBorder="1" applyAlignment="1">
      <alignment vertical="center"/>
    </xf>
    <xf numFmtId="0" fontId="14" fillId="0" borderId="1" xfId="0" applyFont="1" applyBorder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 vertical="center"/>
    </xf>
    <xf numFmtId="192" fontId="2" fillId="0" borderId="4" xfId="0" applyNumberFormat="1" applyFont="1" applyFill="1" applyBorder="1" applyAlignment="1">
      <alignment horizontal="right" vertical="top"/>
    </xf>
    <xf numFmtId="0" fontId="1" fillId="0" borderId="12" xfId="0" applyFont="1" applyFill="1" applyBorder="1" applyAlignment="1">
      <alignment horizontal="right" vertical="top"/>
    </xf>
    <xf numFmtId="0" fontId="1" fillId="0" borderId="7" xfId="0" applyFont="1" applyFill="1" applyBorder="1" applyAlignment="1">
      <alignment horizontal="right" vertical="top"/>
    </xf>
    <xf numFmtId="0" fontId="18" fillId="0" borderId="0" xfId="0" applyFont="1" applyFill="1" applyAlignment="1">
      <alignment horizontal="left"/>
    </xf>
    <xf numFmtId="3" fontId="1" fillId="0" borderId="6" xfId="0" applyNumberFormat="1" applyFont="1" applyFill="1" applyBorder="1" applyAlignment="1">
      <alignment horizontal="right"/>
    </xf>
    <xf numFmtId="192" fontId="1" fillId="0" borderId="0" xfId="0" applyNumberFormat="1" applyFont="1" applyFill="1" applyAlignment="1">
      <alignment horizontal="right" vertical="center" wrapText="1"/>
    </xf>
    <xf numFmtId="0" fontId="0" fillId="0" borderId="6" xfId="0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192" fontId="2" fillId="0" borderId="13" xfId="0" applyNumberFormat="1" applyFont="1" applyFill="1" applyBorder="1" applyAlignment="1">
      <alignment horizontal="right" vertical="top"/>
    </xf>
    <xf numFmtId="3" fontId="27" fillId="0" borderId="0" xfId="0" applyNumberFormat="1" applyFont="1" applyFill="1" applyBorder="1" applyAlignment="1" applyProtection="1">
      <alignment horizontal="right"/>
      <protection locked="0"/>
    </xf>
    <xf numFmtId="0" fontId="27" fillId="0" borderId="0" xfId="0" applyFont="1" applyFill="1" applyBorder="1" applyAlignment="1" applyProtection="1">
      <alignment horizontal="right"/>
      <protection locked="0"/>
    </xf>
    <xf numFmtId="3" fontId="1" fillId="0" borderId="14" xfId="0" applyNumberFormat="1" applyFont="1" applyFill="1" applyBorder="1" applyAlignment="1">
      <alignment horizontal="right"/>
    </xf>
    <xf numFmtId="192" fontId="1" fillId="0" borderId="15" xfId="0" applyNumberFormat="1" applyFont="1" applyFill="1" applyBorder="1" applyAlignment="1" applyProtection="1">
      <alignment vertical="center" wrapText="1"/>
      <protection locked="0"/>
    </xf>
    <xf numFmtId="192" fontId="1" fillId="0" borderId="0" xfId="0" applyNumberFormat="1" applyFont="1" applyFill="1" applyBorder="1" applyAlignment="1" applyProtection="1">
      <alignment vertical="center" wrapText="1"/>
      <protection locked="0"/>
    </xf>
    <xf numFmtId="3" fontId="17" fillId="0" borderId="2" xfId="0" applyNumberFormat="1" applyFont="1" applyBorder="1" applyAlignment="1">
      <alignment horizontal="center" vertical="center" wrapText="1"/>
    </xf>
    <xf numFmtId="192" fontId="1" fillId="0" borderId="0" xfId="0" applyNumberFormat="1" applyFont="1" applyFill="1" applyAlignment="1" applyProtection="1">
      <alignment vertical="center" wrapText="1"/>
      <protection locked="0"/>
    </xf>
    <xf numFmtId="192" fontId="1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6" xfId="0" applyFont="1" applyFill="1" applyBorder="1" applyAlignment="1">
      <alignment horizontal="center" vertical="center"/>
    </xf>
    <xf numFmtId="192" fontId="2" fillId="0" borderId="4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" fontId="27" fillId="0" borderId="0" xfId="0" applyNumberFormat="1" applyFont="1" applyAlignment="1">
      <alignment horizontal="right"/>
    </xf>
    <xf numFmtId="3" fontId="27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center" vertical="top"/>
    </xf>
    <xf numFmtId="3" fontId="1" fillId="0" borderId="0" xfId="0" applyNumberFormat="1" applyFont="1" applyFill="1" applyAlignment="1" applyProtection="1">
      <alignment horizontal="right" vertical="top"/>
      <protection locked="0"/>
    </xf>
    <xf numFmtId="192" fontId="1" fillId="0" borderId="0" xfId="0" applyNumberFormat="1" applyFont="1" applyFill="1" applyAlignment="1" applyProtection="1">
      <alignment horizontal="right" vertical="center"/>
      <protection locked="0"/>
    </xf>
    <xf numFmtId="192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Alignment="1" applyProtection="1">
      <alignment horizontal="left" vertical="top"/>
      <protection locked="0"/>
    </xf>
    <xf numFmtId="192" fontId="1" fillId="0" borderId="6" xfId="0" applyNumberFormat="1" applyFont="1" applyFill="1" applyBorder="1" applyAlignment="1" applyProtection="1">
      <alignment horizontal="center" vertical="center"/>
      <protection locked="0"/>
    </xf>
    <xf numFmtId="192" fontId="1" fillId="0" borderId="6" xfId="0" applyNumberFormat="1" applyFont="1" applyFill="1" applyBorder="1" applyAlignment="1" applyProtection="1">
      <alignment horizontal="right" vertical="center"/>
      <protection locked="0"/>
    </xf>
    <xf numFmtId="192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left" vertical="top"/>
    </xf>
    <xf numFmtId="3" fontId="1" fillId="0" borderId="6" xfId="0" applyNumberFormat="1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 vertical="top"/>
    </xf>
    <xf numFmtId="0" fontId="1" fillId="0" borderId="0" xfId="0" applyFont="1" applyFill="1" applyBorder="1" applyAlignment="1" applyProtection="1">
      <alignment horizontal="right" vertical="top"/>
      <protection locked="0"/>
    </xf>
    <xf numFmtId="0" fontId="2" fillId="0" borderId="1" xfId="0" applyFont="1" applyFill="1" applyBorder="1" applyAlignment="1">
      <alignment horizontal="right"/>
    </xf>
    <xf numFmtId="0" fontId="1" fillId="0" borderId="0" xfId="0" applyFont="1" applyFill="1" applyAlignment="1">
      <alignment horizontal="left" vertical="top" wrapText="1"/>
    </xf>
    <xf numFmtId="0" fontId="17" fillId="0" borderId="2" xfId="0" applyFont="1" applyFill="1" applyBorder="1" applyAlignment="1" applyProtection="1">
      <alignment horizontal="center" vertical="center" wrapText="1"/>
      <protection locked="0"/>
    </xf>
    <xf numFmtId="14" fontId="2" fillId="0" borderId="9" xfId="0" applyNumberFormat="1" applyFont="1" applyBorder="1" applyAlignment="1">
      <alignment horizontal="right" vertical="center" wrapText="1"/>
    </xf>
    <xf numFmtId="0" fontId="0" fillId="0" borderId="9" xfId="0" applyNumberFormat="1" applyBorder="1" applyAlignment="1">
      <alignment horizontal="right"/>
    </xf>
    <xf numFmtId="0" fontId="0" fillId="0" borderId="11" xfId="0" applyNumberFormat="1" applyBorder="1" applyAlignment="1">
      <alignment horizontal="right"/>
    </xf>
    <xf numFmtId="192" fontId="1" fillId="0" borderId="0" xfId="0" applyNumberFormat="1" applyFont="1" applyFill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left" vertical="center" readingOrder="1"/>
    </xf>
    <xf numFmtId="192" fontId="2" fillId="0" borderId="4" xfId="0" applyNumberFormat="1" applyFont="1" applyFill="1" applyBorder="1" applyAlignment="1" applyProtection="1">
      <alignment horizontal="right"/>
      <protection locked="0"/>
    </xf>
    <xf numFmtId="0" fontId="2" fillId="0" borderId="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0" fontId="2" fillId="0" borderId="9" xfId="0" applyNumberFormat="1" applyFont="1" applyBorder="1" applyAlignment="1">
      <alignment horizontal="right" vertical="center" wrapText="1"/>
    </xf>
    <xf numFmtId="0" fontId="2" fillId="0" borderId="17" xfId="0" applyNumberFormat="1" applyFont="1" applyBorder="1" applyAlignment="1">
      <alignment horizontal="right" vertical="center" wrapText="1"/>
    </xf>
    <xf numFmtId="0" fontId="1" fillId="0" borderId="7" xfId="0" applyFont="1" applyFill="1" applyBorder="1" applyAlignment="1" applyProtection="1">
      <alignment horizontal="right" vertical="center"/>
      <protection locked="0"/>
    </xf>
    <xf numFmtId="0" fontId="0" fillId="0" borderId="7" xfId="0" applyBorder="1" applyAlignment="1">
      <alignment horizontal="right" vertical="center"/>
    </xf>
    <xf numFmtId="3" fontId="1" fillId="0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1" fillId="0" borderId="0" xfId="0" applyFont="1" applyFill="1" applyAlignment="1">
      <alignment horizontal="left"/>
    </xf>
    <xf numFmtId="0" fontId="0" fillId="2" borderId="4" xfId="0" applyFill="1" applyBorder="1" applyAlignment="1">
      <alignment horizontal="right" vertical="center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192" fontId="6" fillId="0" borderId="0" xfId="0" applyNumberFormat="1" applyFont="1" applyFill="1" applyBorder="1" applyAlignment="1">
      <alignment horizontal="right" vertical="center" wrapText="1"/>
    </xf>
    <xf numFmtId="192" fontId="2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Alignment="1" applyProtection="1">
      <alignment horizontal="right" vertical="top"/>
      <protection locked="0"/>
    </xf>
    <xf numFmtId="1" fontId="0" fillId="0" borderId="0" xfId="0" applyNumberFormat="1" applyAlignment="1">
      <alignment horizontal="right"/>
    </xf>
    <xf numFmtId="0" fontId="7" fillId="0" borderId="0" xfId="0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192" fontId="1" fillId="0" borderId="0" xfId="0" applyNumberFormat="1" applyFont="1" applyFill="1" applyAlignment="1" applyProtection="1">
      <alignment horizontal="right"/>
      <protection locked="0"/>
    </xf>
    <xf numFmtId="0" fontId="2" fillId="0" borderId="6" xfId="0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1" fillId="0" borderId="12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center" vertical="center"/>
    </xf>
    <xf numFmtId="0" fontId="2" fillId="3" borderId="4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/>
    </xf>
    <xf numFmtId="192" fontId="1" fillId="0" borderId="14" xfId="0" applyNumberFormat="1" applyFont="1" applyFill="1" applyBorder="1" applyAlignment="1" applyProtection="1">
      <alignment horizontal="right" vertical="center"/>
      <protection locked="0"/>
    </xf>
    <xf numFmtId="192" fontId="1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92" fontId="2" fillId="0" borderId="18" xfId="0" applyNumberFormat="1" applyFont="1" applyFill="1" applyBorder="1" applyAlignment="1">
      <alignment horizontal="right" vertical="top"/>
    </xf>
    <xf numFmtId="192" fontId="2" fillId="0" borderId="4" xfId="0" applyNumberFormat="1" applyFont="1" applyFill="1" applyBorder="1" applyAlignment="1">
      <alignment horizontal="right" vertical="center" wrapText="1"/>
    </xf>
    <xf numFmtId="192" fontId="1" fillId="0" borderId="8" xfId="0" applyNumberFormat="1" applyFont="1" applyFill="1" applyBorder="1" applyAlignment="1">
      <alignment horizontal="right" vertical="center" wrapText="1"/>
    </xf>
    <xf numFmtId="3" fontId="1" fillId="0" borderId="7" xfId="0" applyNumberFormat="1" applyFont="1" applyFill="1" applyBorder="1" applyAlignment="1">
      <alignment horizontal="right"/>
    </xf>
    <xf numFmtId="0" fontId="0" fillId="0" borderId="7" xfId="0" applyBorder="1" applyAlignment="1">
      <alignment/>
    </xf>
    <xf numFmtId="3" fontId="1" fillId="0" borderId="12" xfId="0" applyNumberFormat="1" applyFont="1" applyFill="1" applyBorder="1" applyAlignment="1">
      <alignment horizontal="right"/>
    </xf>
    <xf numFmtId="192" fontId="1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Border="1" applyAlignment="1">
      <alignment/>
    </xf>
    <xf numFmtId="192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192" fontId="1" fillId="0" borderId="6" xfId="0" applyNumberFormat="1" applyFont="1" applyFill="1" applyBorder="1" applyAlignment="1" applyProtection="1">
      <alignment horizontal="right" vertical="center" wrapText="1"/>
      <protection locked="0"/>
    </xf>
    <xf numFmtId="192" fontId="1" fillId="0" borderId="15" xfId="0" applyNumberFormat="1" applyFont="1" applyFill="1" applyBorder="1" applyAlignment="1" applyProtection="1">
      <alignment horizontal="right" vertical="center"/>
      <protection locked="0"/>
    </xf>
    <xf numFmtId="192" fontId="1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3" fontId="1" fillId="0" borderId="15" xfId="0" applyNumberFormat="1" applyFont="1" applyFill="1" applyBorder="1" applyAlignment="1">
      <alignment horizontal="right"/>
    </xf>
    <xf numFmtId="192" fontId="6" fillId="0" borderId="4" xfId="0" applyNumberFormat="1" applyFont="1" applyFill="1" applyBorder="1" applyAlignment="1">
      <alignment horizontal="right" vertical="center" wrapText="1"/>
    </xf>
    <xf numFmtId="0" fontId="5" fillId="0" borderId="6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center" wrapText="1"/>
    </xf>
    <xf numFmtId="0" fontId="1" fillId="0" borderId="0" xfId="0" applyFont="1" applyFill="1" applyAlignment="1" applyProtection="1">
      <alignment horizontal="left" vertical="top"/>
      <protection locked="0"/>
    </xf>
    <xf numFmtId="192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192" fontId="2" fillId="0" borderId="4" xfId="0" applyNumberFormat="1" applyFont="1" applyFill="1" applyBorder="1" applyAlignment="1">
      <alignment horizontal="right"/>
    </xf>
    <xf numFmtId="192" fontId="2" fillId="0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92" fontId="2" fillId="0" borderId="19" xfId="0" applyNumberFormat="1" applyFont="1" applyFill="1" applyBorder="1" applyAlignment="1" applyProtection="1">
      <alignment horizontal="right" vertical="center"/>
      <protection locked="0"/>
    </xf>
    <xf numFmtId="192" fontId="1" fillId="0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Font="1" applyFill="1" applyBorder="1" applyAlignment="1" applyProtection="1">
      <alignment horizontal="right" vertical="center"/>
      <protection locked="0"/>
    </xf>
    <xf numFmtId="0" fontId="0" fillId="0" borderId="1" xfId="0" applyBorder="1" applyAlignment="1">
      <alignment horizontal="right" vertical="center"/>
    </xf>
    <xf numFmtId="192" fontId="1" fillId="0" borderId="6" xfId="0" applyNumberFormat="1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horizontal="right" vertical="center"/>
    </xf>
    <xf numFmtId="0" fontId="2" fillId="0" borderId="0" xfId="0" applyNumberFormat="1" applyFont="1" applyFill="1" applyAlignment="1">
      <alignment horizontal="center" vertical="center"/>
    </xf>
    <xf numFmtId="3" fontId="1" fillId="0" borderId="0" xfId="0" applyNumberFormat="1" applyFont="1" applyFill="1" applyAlignment="1" applyProtection="1">
      <alignment vertical="center"/>
      <protection locked="0"/>
    </xf>
    <xf numFmtId="0" fontId="0" fillId="0" borderId="0" xfId="0" applyAlignment="1">
      <alignment vertical="center"/>
    </xf>
    <xf numFmtId="192" fontId="1" fillId="0" borderId="3" xfId="0" applyNumberFormat="1" applyFont="1" applyFill="1" applyBorder="1" applyAlignment="1" applyProtection="1">
      <alignment horizontal="right" vertical="center"/>
      <protection locked="0"/>
    </xf>
    <xf numFmtId="3" fontId="1" fillId="0" borderId="3" xfId="0" applyNumberFormat="1" applyFont="1" applyFill="1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192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2" borderId="11" xfId="0" applyFill="1" applyBorder="1" applyAlignment="1">
      <alignment vertical="top"/>
    </xf>
    <xf numFmtId="0" fontId="0" fillId="2" borderId="16" xfId="0" applyFill="1" applyBorder="1" applyAlignment="1">
      <alignment horizontal="right" vertical="center"/>
    </xf>
    <xf numFmtId="3" fontId="2" fillId="3" borderId="9" xfId="0" applyNumberFormat="1" applyFont="1" applyFill="1" applyBorder="1" applyAlignment="1" quotePrefix="1">
      <alignment horizontal="right" vertical="top"/>
    </xf>
    <xf numFmtId="0" fontId="0" fillId="0" borderId="9" xfId="0" applyBorder="1" applyAlignment="1">
      <alignment horizontal="right" vertical="top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3" borderId="9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3" fontId="1" fillId="0" borderId="7" xfId="0" applyNumberFormat="1" applyFont="1" applyFill="1" applyBorder="1" applyAlignment="1" applyProtection="1">
      <alignment vertical="center"/>
      <protection locked="0"/>
    </xf>
    <xf numFmtId="0" fontId="0" fillId="0" borderId="7" xfId="0" applyBorder="1" applyAlignment="1">
      <alignment vertical="center"/>
    </xf>
    <xf numFmtId="3" fontId="1" fillId="0" borderId="0" xfId="0" applyNumberFormat="1" applyFont="1" applyAlignment="1">
      <alignment horizontal="left" vertical="center"/>
    </xf>
    <xf numFmtId="14" fontId="2" fillId="0" borderId="17" xfId="0" applyNumberFormat="1" applyFont="1" applyBorder="1" applyAlignment="1">
      <alignment horizontal="right" vertical="center" wrapText="1"/>
    </xf>
    <xf numFmtId="192" fontId="1" fillId="0" borderId="6" xfId="0" applyNumberFormat="1" applyFont="1" applyFill="1" applyBorder="1" applyAlignment="1" applyProtection="1">
      <alignment vertical="center" wrapText="1"/>
      <protection locked="0"/>
    </xf>
    <xf numFmtId="192" fontId="1" fillId="0" borderId="16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right"/>
    </xf>
    <xf numFmtId="0" fontId="2" fillId="0" borderId="0" xfId="0" applyFont="1" applyFill="1" applyAlignment="1">
      <alignment horizontal="left" vertical="top"/>
    </xf>
    <xf numFmtId="3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1" fillId="0" borderId="3" xfId="0" applyFont="1" applyFill="1" applyBorder="1" applyAlignment="1">
      <alignment horizontal="left"/>
    </xf>
    <xf numFmtId="3" fontId="17" fillId="0" borderId="2" xfId="0" applyNumberFormat="1" applyFont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 applyProtection="1">
      <alignment horizontal="right" vertical="top"/>
      <protection locked="0"/>
    </xf>
    <xf numFmtId="3" fontId="2" fillId="0" borderId="6" xfId="0" applyNumberFormat="1" applyFont="1" applyFill="1" applyBorder="1" applyAlignment="1">
      <alignment horizontal="right"/>
    </xf>
    <xf numFmtId="192" fontId="2" fillId="0" borderId="13" xfId="0" applyNumberFormat="1" applyFont="1" applyFill="1" applyBorder="1" applyAlignment="1">
      <alignment vertical="top"/>
    </xf>
    <xf numFmtId="192" fontId="2" fillId="0" borderId="4" xfId="0" applyNumberFormat="1" applyFont="1" applyFill="1" applyBorder="1" applyAlignment="1">
      <alignment vertical="top"/>
    </xf>
    <xf numFmtId="192" fontId="1" fillId="0" borderId="6" xfId="0" applyNumberFormat="1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>
      <alignment horizontal="right"/>
    </xf>
    <xf numFmtId="192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14" fontId="6" fillId="0" borderId="0" xfId="0" applyNumberFormat="1" applyFont="1" applyFill="1" applyAlignment="1">
      <alignment horizontal="left" vertical="top"/>
    </xf>
    <xf numFmtId="192" fontId="6" fillId="0" borderId="0" xfId="0" applyNumberFormat="1" applyFont="1" applyFill="1" applyAlignment="1">
      <alignment horizontal="right" vertical="top"/>
    </xf>
    <xf numFmtId="0" fontId="14" fillId="0" borderId="6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right"/>
    </xf>
    <xf numFmtId="0" fontId="0" fillId="0" borderId="22" xfId="0" applyBorder="1" applyAlignment="1">
      <alignment horizontal="right"/>
    </xf>
    <xf numFmtId="3" fontId="1" fillId="0" borderId="15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15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9" fillId="0" borderId="7" xfId="0" applyFont="1" applyFill="1" applyBorder="1" applyAlignment="1">
      <alignment horizontal="left" vertical="center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3" fontId="1" fillId="0" borderId="0" xfId="0" applyNumberFormat="1" applyFont="1" applyFill="1" applyAlignment="1">
      <alignment horizontal="right" vertical="center"/>
    </xf>
    <xf numFmtId="3" fontId="2" fillId="0" borderId="4" xfId="0" applyNumberFormat="1" applyFont="1" applyFill="1" applyBorder="1" applyAlignment="1">
      <alignment vertical="center"/>
    </xf>
    <xf numFmtId="192" fontId="1" fillId="0" borderId="6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8" fillId="0" borderId="0" xfId="0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left"/>
    </xf>
    <xf numFmtId="192" fontId="6" fillId="0" borderId="0" xfId="0" applyNumberFormat="1" applyFont="1" applyFill="1" applyAlignment="1" applyProtection="1">
      <alignment horizontal="right" vertical="center" wrapText="1"/>
      <protection locked="0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wrapText="1"/>
    </xf>
    <xf numFmtId="0" fontId="20" fillId="0" borderId="0" xfId="0" applyFont="1" applyFill="1" applyAlignment="1">
      <alignment horizontal="left"/>
    </xf>
    <xf numFmtId="0" fontId="18" fillId="0" borderId="0" xfId="0" applyFont="1" applyFill="1" applyAlignment="1" applyProtection="1">
      <alignment horizontal="left" vertical="top"/>
      <protection locked="0"/>
    </xf>
    <xf numFmtId="0" fontId="18" fillId="0" borderId="0" xfId="0" applyFont="1" applyFill="1" applyAlignment="1">
      <alignment horizontal="left" wrapText="1"/>
    </xf>
    <xf numFmtId="192" fontId="1" fillId="0" borderId="0" xfId="0" applyNumberFormat="1" applyFont="1" applyFill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right"/>
    </xf>
    <xf numFmtId="192" fontId="1" fillId="0" borderId="0" xfId="0" applyNumberFormat="1" applyFont="1" applyFill="1" applyAlignment="1">
      <alignment horizontal="right"/>
    </xf>
    <xf numFmtId="0" fontId="2" fillId="0" borderId="2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19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92" fontId="2" fillId="0" borderId="1" xfId="0" applyNumberFormat="1" applyFont="1" applyFill="1" applyBorder="1" applyAlignment="1">
      <alignment horizontal="right"/>
    </xf>
    <xf numFmtId="192" fontId="2" fillId="0" borderId="4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192" fontId="2" fillId="0" borderId="1" xfId="0" applyNumberFormat="1" applyFont="1" applyFill="1" applyBorder="1" applyAlignment="1">
      <alignment horizontal="right"/>
    </xf>
    <xf numFmtId="16" fontId="6" fillId="0" borderId="0" xfId="0" applyNumberFormat="1" applyFont="1" applyFill="1" applyAlignment="1">
      <alignment horizontal="left" vertical="top"/>
    </xf>
    <xf numFmtId="0" fontId="6" fillId="0" borderId="6" xfId="0" applyFont="1" applyFill="1" applyBorder="1" applyAlignment="1">
      <alignment horizontal="center" vertical="top" wrapText="1"/>
    </xf>
    <xf numFmtId="192" fontId="6" fillId="0" borderId="0" xfId="0" applyNumberFormat="1" applyFont="1" applyFill="1" applyAlignment="1">
      <alignment horizontal="right" vertical="top"/>
    </xf>
    <xf numFmtId="0" fontId="6" fillId="0" borderId="1" xfId="0" applyFont="1" applyFill="1" applyBorder="1" applyAlignment="1">
      <alignment horizontal="center" vertical="top" wrapText="1"/>
    </xf>
    <xf numFmtId="0" fontId="8" fillId="0" borderId="0" xfId="0" applyFont="1" applyFill="1" applyAlignment="1" applyProtection="1">
      <alignment horizontal="center" vertical="center" wrapText="1"/>
      <protection locked="0"/>
    </xf>
    <xf numFmtId="192" fontId="1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192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192" fontId="6" fillId="0" borderId="0" xfId="0" applyNumberFormat="1" applyFont="1" applyFill="1" applyAlignment="1">
      <alignment horizontal="right" vertical="center" wrapText="1"/>
    </xf>
    <xf numFmtId="192" fontId="6" fillId="0" borderId="0" xfId="0" applyNumberFormat="1" applyFont="1" applyFill="1" applyBorder="1" applyAlignment="1">
      <alignment horizontal="right" vertical="top"/>
    </xf>
    <xf numFmtId="192" fontId="6" fillId="0" borderId="1" xfId="0" applyNumberFormat="1" applyFont="1" applyFill="1" applyBorder="1" applyAlignment="1">
      <alignment horizontal="right" vertical="center" wrapText="1"/>
    </xf>
    <xf numFmtId="192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6" xfId="0" applyFont="1" applyFill="1" applyBorder="1" applyAlignment="1">
      <alignment horizontal="center"/>
    </xf>
    <xf numFmtId="192" fontId="5" fillId="0" borderId="0" xfId="0" applyNumberFormat="1" applyFont="1" applyFill="1" applyAlignment="1">
      <alignment horizontal="right" vertical="top"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 applyProtection="1">
      <alignment vertical="center"/>
      <protection locked="0"/>
    </xf>
    <xf numFmtId="0" fontId="14" fillId="0" borderId="1" xfId="0" applyFont="1" applyBorder="1" applyAlignment="1">
      <alignment vertical="center"/>
    </xf>
    <xf numFmtId="1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192" fontId="2" fillId="0" borderId="0" xfId="0" applyNumberFormat="1" applyFont="1" applyFill="1" applyBorder="1" applyAlignment="1">
      <alignment horizontal="right" vertical="center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192" fontId="2" fillId="0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17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/>
    </xf>
    <xf numFmtId="192" fontId="1" fillId="0" borderId="0" xfId="0" applyNumberFormat="1" applyFont="1" applyFill="1" applyBorder="1" applyAlignment="1">
      <alignment vertical="center"/>
    </xf>
    <xf numFmtId="192" fontId="1" fillId="0" borderId="10" xfId="0" applyNumberFormat="1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192" fontId="2" fillId="0" borderId="9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192" fontId="2" fillId="0" borderId="7" xfId="0" applyNumberFormat="1" applyFont="1" applyFill="1" applyBorder="1" applyAlignment="1">
      <alignment horizontal="right" vertical="center"/>
    </xf>
    <xf numFmtId="192" fontId="2" fillId="0" borderId="20" xfId="0" applyNumberFormat="1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center" vertical="center"/>
    </xf>
    <xf numFmtId="192" fontId="1" fillId="0" borderId="23" xfId="0" applyNumberFormat="1" applyFont="1" applyFill="1" applyBorder="1" applyAlignment="1">
      <alignment vertical="center"/>
    </xf>
    <xf numFmtId="192" fontId="1" fillId="0" borderId="10" xfId="0" applyNumberFormat="1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92" fontId="1" fillId="0" borderId="8" xfId="0" applyNumberFormat="1" applyFont="1" applyFill="1" applyBorder="1" applyAlignment="1">
      <alignment horizontal="left" vertical="center"/>
    </xf>
    <xf numFmtId="192" fontId="2" fillId="0" borderId="8" xfId="0" applyNumberFormat="1" applyFont="1" applyFill="1" applyBorder="1" applyAlignment="1">
      <alignment horizontal="right" vertical="center"/>
    </xf>
    <xf numFmtId="192" fontId="2" fillId="0" borderId="10" xfId="0" applyNumberFormat="1" applyFont="1" applyFill="1" applyBorder="1" applyAlignment="1">
      <alignment horizontal="right" vertical="center"/>
    </xf>
    <xf numFmtId="1" fontId="2" fillId="0" borderId="4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left"/>
    </xf>
    <xf numFmtId="0" fontId="1" fillId="0" borderId="0" xfId="0" applyFont="1" applyFill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0" fillId="0" borderId="6" xfId="0" applyBorder="1" applyAlignment="1">
      <alignment/>
    </xf>
    <xf numFmtId="3" fontId="1" fillId="0" borderId="6" xfId="0" applyNumberFormat="1" applyFont="1" applyFill="1" applyBorder="1" applyAlignment="1">
      <alignment horizontal="right" vertical="center"/>
    </xf>
    <xf numFmtId="3" fontId="2" fillId="3" borderId="4" xfId="0" applyNumberFormat="1" applyFont="1" applyFill="1" applyBorder="1" applyAlignment="1" quotePrefix="1">
      <alignment horizontal="right" vertical="center"/>
    </xf>
    <xf numFmtId="0" fontId="0" fillId="0" borderId="4" xfId="0" applyBorder="1" applyAlignment="1">
      <alignment horizontal="right" vertical="center"/>
    </xf>
    <xf numFmtId="192" fontId="2" fillId="3" borderId="4" xfId="0" applyNumberFormat="1" applyFont="1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193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0" fillId="2" borderId="16" xfId="0" applyFont="1" applyFill="1" applyBorder="1" applyAlignment="1">
      <alignment horizontal="right" vertical="center"/>
    </xf>
    <xf numFmtId="3" fontId="1" fillId="0" borderId="0" xfId="0" applyNumberFormat="1" applyFont="1" applyFill="1" applyAlignment="1">
      <alignment vertical="center"/>
    </xf>
    <xf numFmtId="0" fontId="0" fillId="0" borderId="18" xfId="0" applyFont="1" applyBorder="1" applyAlignment="1">
      <alignment/>
    </xf>
    <xf numFmtId="0" fontId="0" fillId="2" borderId="10" xfId="0" applyFont="1" applyFill="1" applyBorder="1" applyAlignment="1">
      <alignment horizontal="right" vertical="center"/>
    </xf>
    <xf numFmtId="0" fontId="2" fillId="3" borderId="1" xfId="0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>
      <alignment horizontal="left"/>
    </xf>
    <xf numFmtId="0" fontId="0" fillId="0" borderId="1" xfId="0" applyBorder="1" applyAlignment="1">
      <alignment/>
    </xf>
    <xf numFmtId="3" fontId="1" fillId="0" borderId="0" xfId="0" applyNumberFormat="1" applyFont="1" applyFill="1" applyBorder="1" applyAlignment="1">
      <alignment/>
    </xf>
    <xf numFmtId="0" fontId="2" fillId="3" borderId="1" xfId="0" applyFont="1" applyFill="1" applyBorder="1" applyAlignment="1">
      <alignment horizontal="left" vertical="center"/>
    </xf>
    <xf numFmtId="0" fontId="14" fillId="0" borderId="19" xfId="0" applyFont="1" applyBorder="1" applyAlignment="1">
      <alignment vertical="center"/>
    </xf>
    <xf numFmtId="192" fontId="2" fillId="3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49" fontId="8" fillId="0" borderId="0" xfId="0" applyNumberFormat="1" applyFont="1" applyFill="1" applyAlignment="1" applyProtection="1">
      <alignment horizontal="left" vertical="center" wrapText="1" readingOrder="1"/>
      <protection/>
    </xf>
    <xf numFmtId="0" fontId="0" fillId="0" borderId="19" xfId="0" applyBorder="1" applyAlignment="1">
      <alignment/>
    </xf>
    <xf numFmtId="192" fontId="2" fillId="3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 wrapText="1"/>
    </xf>
    <xf numFmtId="0" fontId="8" fillId="0" borderId="0" xfId="0" applyFont="1" applyFill="1" applyAlignment="1" applyProtection="1">
      <alignment horizontal="right" vertical="center" wrapText="1"/>
      <protection locked="0"/>
    </xf>
    <xf numFmtId="0" fontId="2" fillId="0" borderId="0" xfId="0" applyFont="1" applyFill="1" applyAlignment="1">
      <alignment vertical="center"/>
    </xf>
    <xf numFmtId="192" fontId="1" fillId="0" borderId="4" xfId="0" applyNumberFormat="1" applyFont="1" applyFill="1" applyBorder="1" applyAlignment="1" applyProtection="1">
      <alignment vertical="center"/>
      <protection locked="0"/>
    </xf>
    <xf numFmtId="192" fontId="2" fillId="0" borderId="4" xfId="0" applyNumberFormat="1" applyFont="1" applyFill="1" applyBorder="1" applyAlignment="1" applyProtection="1">
      <alignment vertical="center"/>
      <protection locked="0"/>
    </xf>
    <xf numFmtId="0" fontId="0" fillId="2" borderId="4" xfId="0" applyFill="1" applyBorder="1" applyAlignment="1">
      <alignment vertical="center"/>
    </xf>
    <xf numFmtId="3" fontId="1" fillId="0" borderId="8" xfId="0" applyNumberFormat="1" applyFont="1" applyFill="1" applyBorder="1" applyAlignment="1">
      <alignment/>
    </xf>
    <xf numFmtId="0" fontId="0" fillId="0" borderId="8" xfId="0" applyBorder="1" applyAlignment="1">
      <alignment/>
    </xf>
    <xf numFmtId="192" fontId="1" fillId="0" borderId="8" xfId="0" applyNumberFormat="1" applyFont="1" applyFill="1" applyBorder="1" applyAlignment="1" applyProtection="1">
      <alignment vertical="center"/>
      <protection locked="0"/>
    </xf>
    <xf numFmtId="192" fontId="1" fillId="0" borderId="23" xfId="0" applyNumberFormat="1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9" xfId="0" applyFont="1" applyBorder="1" applyAlignment="1">
      <alignment/>
    </xf>
    <xf numFmtId="193" fontId="2" fillId="0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93" fontId="2" fillId="0" borderId="10" xfId="0" applyNumberFormat="1" applyFont="1" applyFill="1" applyBorder="1" applyAlignment="1">
      <alignment horizontal="center" vertical="center"/>
    </xf>
    <xf numFmtId="201" fontId="7" fillId="0" borderId="0" xfId="0" applyNumberFormat="1" applyFont="1" applyFill="1" applyAlignment="1">
      <alignment horizontal="right"/>
    </xf>
    <xf numFmtId="0" fontId="1" fillId="0" borderId="8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 vertical="top"/>
    </xf>
    <xf numFmtId="0" fontId="2" fillId="0" borderId="24" xfId="0" applyFont="1" applyFill="1" applyBorder="1" applyAlignment="1">
      <alignment horizontal="right" vertical="top"/>
    </xf>
    <xf numFmtId="201" fontId="7" fillId="0" borderId="0" xfId="0" applyNumberFormat="1" applyFont="1" applyFill="1" applyAlignment="1">
      <alignment horizontal="center"/>
    </xf>
    <xf numFmtId="0" fontId="22" fillId="0" borderId="2" xfId="0" applyFont="1" applyFill="1" applyBorder="1" applyAlignment="1">
      <alignment horizontal="center" vertical="center"/>
    </xf>
    <xf numFmtId="196" fontId="21" fillId="0" borderId="0" xfId="0" applyNumberFormat="1" applyFont="1" applyFill="1" applyAlignment="1">
      <alignment horizontal="right"/>
    </xf>
    <xf numFmtId="0" fontId="25" fillId="0" borderId="0" xfId="0" applyFont="1" applyAlignment="1">
      <alignment horizontal="center"/>
    </xf>
    <xf numFmtId="0" fontId="2" fillId="0" borderId="0" xfId="0" applyFont="1" applyFill="1" applyAlignment="1">
      <alignment horizontal="left" indent="4"/>
    </xf>
    <xf numFmtId="192" fontId="1" fillId="0" borderId="8" xfId="0" applyNumberFormat="1" applyFont="1" applyFill="1" applyBorder="1" applyAlignment="1">
      <alignment horizontal="right"/>
    </xf>
    <xf numFmtId="192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>
      <alignment horizontal="right" vertical="center"/>
    </xf>
    <xf numFmtId="0" fontId="0" fillId="2" borderId="19" xfId="0" applyFill="1" applyBorder="1" applyAlignment="1">
      <alignment vertical="center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Alignment="1" applyProtection="1">
      <alignment horizontal="left" vertical="center" wrapText="1"/>
      <protection locked="0"/>
    </xf>
    <xf numFmtId="196" fontId="21" fillId="0" borderId="0" xfId="0" applyNumberFormat="1" applyFont="1" applyFill="1" applyAlignment="1">
      <alignment horizontal="center"/>
    </xf>
    <xf numFmtId="192" fontId="1" fillId="0" borderId="0" xfId="0" applyNumberFormat="1" applyFont="1" applyFill="1" applyBorder="1" applyAlignment="1">
      <alignment horizontal="right"/>
    </xf>
    <xf numFmtId="192" fontId="6" fillId="0" borderId="5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/>
    </xf>
    <xf numFmtId="192" fontId="2" fillId="0" borderId="5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6" fillId="0" borderId="6" xfId="0" applyFont="1" applyFill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1" fillId="2" borderId="4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0" fillId="2" borderId="19" xfId="0" applyFont="1" applyFill="1" applyBorder="1" applyAlignment="1">
      <alignment vertical="center"/>
    </xf>
    <xf numFmtId="0" fontId="1" fillId="0" borderId="6" xfId="0" applyFont="1" applyFill="1" applyBorder="1" applyAlignment="1">
      <alignment/>
    </xf>
    <xf numFmtId="0" fontId="0" fillId="0" borderId="6" xfId="0" applyBorder="1" applyAlignment="1">
      <alignment/>
    </xf>
    <xf numFmtId="0" fontId="1" fillId="0" borderId="14" xfId="0" applyFont="1" applyFill="1" applyBorder="1" applyAlignment="1" quotePrefix="1">
      <alignment horizontal="right"/>
    </xf>
    <xf numFmtId="192" fontId="6" fillId="0" borderId="4" xfId="0" applyNumberFormat="1" applyFont="1" applyFill="1" applyBorder="1" applyAlignment="1" applyProtection="1">
      <alignment vertical="center"/>
      <protection locked="0"/>
    </xf>
    <xf numFmtId="0" fontId="27" fillId="2" borderId="4" xfId="0" applyFont="1" applyFill="1" applyBorder="1" applyAlignment="1">
      <alignment vertical="center"/>
    </xf>
    <xf numFmtId="0" fontId="0" fillId="0" borderId="18" xfId="0" applyBorder="1" applyAlignment="1">
      <alignment/>
    </xf>
    <xf numFmtId="192" fontId="1" fillId="0" borderId="16" xfId="0" applyNumberFormat="1" applyFont="1" applyFill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92" fontId="1" fillId="0" borderId="8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Font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 indent="1"/>
    </xf>
    <xf numFmtId="0" fontId="0" fillId="0" borderId="0" xfId="0" applyFont="1" applyAlignment="1">
      <alignment horizontal="right" vertical="center"/>
    </xf>
    <xf numFmtId="0" fontId="1" fillId="0" borderId="8" xfId="0" applyFont="1" applyFill="1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6" xfId="0" applyFont="1" applyFill="1" applyBorder="1" applyAlignment="1" quotePrefix="1">
      <alignment horizontal="right"/>
    </xf>
    <xf numFmtId="0" fontId="1" fillId="0" borderId="0" xfId="0" applyFont="1" applyFill="1" applyBorder="1" applyAlignment="1">
      <alignment horizontal="left" wrapText="1"/>
    </xf>
    <xf numFmtId="192" fontId="1" fillId="0" borderId="22" xfId="0" applyNumberFormat="1" applyFont="1" applyFill="1" applyBorder="1" applyAlignment="1" applyProtection="1">
      <alignment horizontal="right" vertical="center"/>
      <protection locked="0"/>
    </xf>
    <xf numFmtId="192" fontId="1" fillId="0" borderId="25" xfId="0" applyNumberFormat="1" applyFont="1" applyFill="1" applyBorder="1" applyAlignment="1" applyProtection="1">
      <alignment horizontal="right" vertical="center"/>
      <protection locked="0"/>
    </xf>
    <xf numFmtId="0" fontId="1" fillId="0" borderId="22" xfId="0" applyFont="1" applyFill="1" applyBorder="1" applyAlignment="1">
      <alignment horizontal="left"/>
    </xf>
    <xf numFmtId="192" fontId="2" fillId="0" borderId="0" xfId="0" applyNumberFormat="1" applyFont="1" applyFill="1" applyAlignment="1" applyProtection="1">
      <alignment horizontal="right"/>
      <protection locked="0"/>
    </xf>
    <xf numFmtId="193" fontId="2" fillId="0" borderId="4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192" fontId="2" fillId="0" borderId="9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Alignment="1">
      <alignment horizontal="left"/>
    </xf>
    <xf numFmtId="192" fontId="1" fillId="0" borderId="8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>
      <alignment horizontal="left" vertical="center"/>
    </xf>
    <xf numFmtId="192" fontId="5" fillId="0" borderId="0" xfId="0" applyNumberFormat="1" applyFont="1" applyFill="1" applyBorder="1" applyAlignment="1">
      <alignment horizontal="right" vertical="top"/>
    </xf>
    <xf numFmtId="3" fontId="1" fillId="0" borderId="7" xfId="0" applyNumberFormat="1" applyFont="1" applyFill="1" applyBorder="1" applyAlignment="1">
      <alignment vertical="top"/>
    </xf>
    <xf numFmtId="0" fontId="1" fillId="0" borderId="7" xfId="0" applyFont="1" applyFill="1" applyBorder="1" applyAlignment="1">
      <alignment vertical="top"/>
    </xf>
    <xf numFmtId="3" fontId="1" fillId="0" borderId="15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0" fontId="1" fillId="0" borderId="15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3" fontId="1" fillId="0" borderId="7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15" xfId="0" applyFont="1" applyFill="1" applyBorder="1" applyAlignment="1">
      <alignment horizontal="right" vertical="top"/>
    </xf>
    <xf numFmtId="3" fontId="1" fillId="0" borderId="15" xfId="0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3" fontId="1" fillId="0" borderId="0" xfId="0" applyNumberFormat="1" applyFont="1" applyFill="1" applyAlignment="1" applyProtection="1">
      <alignment/>
      <protection locked="0"/>
    </xf>
    <xf numFmtId="192" fontId="2" fillId="0" borderId="0" xfId="0" applyNumberFormat="1" applyFont="1" applyFill="1" applyBorder="1" applyAlignment="1">
      <alignment horizontal="right" vertical="center" wrapText="1"/>
    </xf>
    <xf numFmtId="192" fontId="2" fillId="4" borderId="0" xfId="0" applyNumberFormat="1" applyFont="1" applyFill="1" applyBorder="1" applyAlignment="1">
      <alignment horizontal="right" vertical="center" wrapText="1"/>
    </xf>
    <xf numFmtId="185" fontId="2" fillId="4" borderId="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4" xfId="0" applyFont="1" applyBorder="1" applyAlignment="1">
      <alignment/>
    </xf>
    <xf numFmtId="0" fontId="1" fillId="0" borderId="15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right" vertical="top"/>
    </xf>
    <xf numFmtId="0" fontId="2" fillId="0" borderId="6" xfId="0" applyNumberFormat="1" applyFont="1" applyBorder="1" applyAlignment="1">
      <alignment horizontal="center" vertical="center" wrapText="1"/>
    </xf>
    <xf numFmtId="0" fontId="0" fillId="0" borderId="6" xfId="0" applyNumberFormat="1" applyBorder="1" applyAlignment="1">
      <alignment/>
    </xf>
    <xf numFmtId="192" fontId="1" fillId="0" borderId="14" xfId="0" applyNumberFormat="1" applyFont="1" applyFill="1" applyBorder="1" applyAlignment="1" applyProtection="1">
      <alignment vertical="center" wrapText="1"/>
      <protection locked="0"/>
    </xf>
    <xf numFmtId="0" fontId="1" fillId="0" borderId="7" xfId="0" applyFont="1" applyFill="1" applyBorder="1" applyAlignment="1">
      <alignment horizontal="right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left"/>
      <protection locked="0"/>
    </xf>
    <xf numFmtId="192" fontId="1" fillId="0" borderId="16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193" fontId="6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Fill="1" applyAlignment="1" applyProtection="1">
      <alignment horizontal="right" vertical="center" wrapText="1"/>
      <protection locked="0"/>
    </xf>
    <xf numFmtId="0" fontId="8" fillId="0" borderId="0" xfId="0" applyFont="1" applyFill="1" applyAlignment="1">
      <alignment horizontal="right" vertical="top"/>
    </xf>
    <xf numFmtId="19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2" fillId="0" borderId="9" xfId="0" applyFont="1" applyFill="1" applyBorder="1" applyAlignment="1">
      <alignment horizontal="left" vertical="center"/>
    </xf>
    <xf numFmtId="192" fontId="7" fillId="0" borderId="0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0" fillId="0" borderId="4" xfId="0" applyFont="1" applyBorder="1" applyAlignment="1">
      <alignment/>
    </xf>
    <xf numFmtId="192" fontId="1" fillId="0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92" fontId="2" fillId="4" borderId="0" xfId="0" applyNumberFormat="1" applyFont="1" applyFill="1" applyBorder="1" applyAlignment="1" applyProtection="1">
      <alignment horizontal="right" vertical="center" wrapText="1"/>
      <protection locked="0"/>
    </xf>
    <xf numFmtId="192" fontId="1" fillId="0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192" fontId="2" fillId="0" borderId="8" xfId="0" applyNumberFormat="1" applyFont="1" applyFill="1" applyBorder="1" applyAlignment="1">
      <alignment vertical="center"/>
    </xf>
    <xf numFmtId="192" fontId="1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>
      <alignment horizontal="left" vertical="center"/>
    </xf>
    <xf numFmtId="193" fontId="6" fillId="0" borderId="0" xfId="0" applyNumberFormat="1" applyFont="1" applyFill="1" applyAlignment="1">
      <alignment horizontal="right" vertical="center"/>
    </xf>
    <xf numFmtId="1" fontId="2" fillId="0" borderId="4" xfId="0" applyNumberFormat="1" applyFont="1" applyFill="1" applyBorder="1" applyAlignment="1">
      <alignment horizontal="right" vertical="center"/>
    </xf>
    <xf numFmtId="1" fontId="0" fillId="2" borderId="4" xfId="0" applyNumberFormat="1" applyFill="1" applyBorder="1" applyAlignment="1">
      <alignment horizontal="right" vertical="center"/>
    </xf>
    <xf numFmtId="0" fontId="1" fillId="0" borderId="0" xfId="0" applyFont="1" applyFill="1" applyAlignment="1" quotePrefix="1">
      <alignment horizontal="center" vertical="center"/>
    </xf>
    <xf numFmtId="192" fontId="1" fillId="0" borderId="0" xfId="0" applyNumberFormat="1" applyFont="1" applyFill="1" applyAlignment="1" applyProtection="1">
      <alignment horizontal="center" vertical="center"/>
      <protection/>
    </xf>
    <xf numFmtId="0" fontId="1" fillId="0" borderId="6" xfId="0" applyNumberFormat="1" applyFont="1" applyFill="1" applyBorder="1" applyAlignment="1" applyProtection="1">
      <alignment horizontal="right" vertical="top"/>
      <protection locked="0"/>
    </xf>
    <xf numFmtId="192" fontId="1" fillId="0" borderId="7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6" xfId="0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92" fontId="2" fillId="0" borderId="23" xfId="0" applyNumberFormat="1" applyFont="1" applyFill="1" applyBorder="1" applyAlignment="1">
      <alignment horizontal="right" vertical="center"/>
    </xf>
    <xf numFmtId="1" fontId="0" fillId="0" borderId="4" xfId="0" applyNumberFormat="1" applyFont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3" fontId="1" fillId="0" borderId="9" xfId="0" applyNumberFormat="1" applyFont="1" applyFill="1" applyBorder="1" applyAlignment="1" quotePrefix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6" xfId="0" applyNumberFormat="1" applyFont="1" applyFill="1" applyBorder="1" applyAlignment="1" quotePrefix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23" xfId="0" applyBorder="1" applyAlignment="1">
      <alignment vertical="center"/>
    </xf>
    <xf numFmtId="192" fontId="1" fillId="0" borderId="9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 indent="1"/>
    </xf>
    <xf numFmtId="0" fontId="0" fillId="0" borderId="0" xfId="0" applyFont="1" applyAlignment="1">
      <alignment/>
    </xf>
    <xf numFmtId="0" fontId="0" fillId="2" borderId="18" xfId="0" applyFont="1" applyFill="1" applyBorder="1" applyAlignment="1">
      <alignment horizontal="right" vertical="center"/>
    </xf>
    <xf numFmtId="0" fontId="0" fillId="0" borderId="23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92" fontId="1" fillId="0" borderId="9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 vertical="top" wrapText="1"/>
    </xf>
    <xf numFmtId="0" fontId="6" fillId="0" borderId="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/>
    </xf>
    <xf numFmtId="0" fontId="1" fillId="0" borderId="0" xfId="0" applyFont="1" applyFill="1" applyAlignment="1" applyProtection="1">
      <alignment horizontal="justify" vertical="top" wrapText="1"/>
      <protection locked="0"/>
    </xf>
    <xf numFmtId="3" fontId="1" fillId="0" borderId="6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 vertical="center"/>
    </xf>
    <xf numFmtId="3" fontId="1" fillId="0" borderId="9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 applyProtection="1">
      <alignment horizontal="center" vertical="top"/>
      <protection locked="0"/>
    </xf>
    <xf numFmtId="0" fontId="1" fillId="0" borderId="0" xfId="0" applyNumberFormat="1" applyFont="1" applyFill="1" applyAlignment="1" applyProtection="1">
      <alignment horizontal="left" vertical="top" wrapText="1"/>
      <protection locked="0"/>
    </xf>
    <xf numFmtId="192" fontId="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92" fontId="2" fillId="0" borderId="9" xfId="0" applyNumberFormat="1" applyFont="1" applyFill="1" applyBorder="1" applyAlignment="1" applyProtection="1">
      <alignment horizontal="right"/>
      <protection locked="0"/>
    </xf>
    <xf numFmtId="0" fontId="2" fillId="0" borderId="8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left"/>
    </xf>
    <xf numFmtId="0" fontId="8" fillId="0" borderId="0" xfId="0" applyFont="1" applyFill="1" applyAlignment="1">
      <alignment horizontal="right" wrapText="1"/>
    </xf>
    <xf numFmtId="0" fontId="0" fillId="0" borderId="9" xfId="0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28" fillId="0" borderId="0" xfId="0" applyFont="1" applyFill="1" applyAlignment="1">
      <alignment horizontal="center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3:D52"/>
  <sheetViews>
    <sheetView tabSelected="1" workbookViewId="0" topLeftCell="A1">
      <selection activeCell="B15" sqref="B15"/>
    </sheetView>
  </sheetViews>
  <sheetFormatPr defaultColWidth="9.140625" defaultRowHeight="12.75"/>
  <cols>
    <col min="2" max="2" width="49.140625" style="0" customWidth="1"/>
    <col min="4" max="4" width="18.8515625" style="0" customWidth="1"/>
  </cols>
  <sheetData>
    <row r="13" ht="20.25">
      <c r="C13" s="210"/>
    </row>
    <row r="14" spans="2:4" ht="21" customHeight="1">
      <c r="B14" s="210" t="s">
        <v>333</v>
      </c>
      <c r="D14" s="161"/>
    </row>
    <row r="15" spans="2:4" ht="18.75">
      <c r="B15" s="211" t="s">
        <v>426</v>
      </c>
      <c r="C15" s="160"/>
      <c r="D15" s="162"/>
    </row>
    <row r="16" ht="7.5" customHeight="1"/>
    <row r="17" ht="7.5" customHeight="1">
      <c r="D17" s="10"/>
    </row>
    <row r="18" ht="16.5" customHeight="1">
      <c r="D18" s="11"/>
    </row>
    <row r="52" spans="2:3" ht="12.75">
      <c r="B52" s="1"/>
      <c r="C52" s="2"/>
    </row>
  </sheetData>
  <printOptions/>
  <pageMargins left="0.7480314960629921" right="0.3937007874015748" top="2.2440944881889764" bottom="0.984251968503937" header="0.6299212598425197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66"/>
  <sheetViews>
    <sheetView view="pageBreakPreview" zoomScaleSheetLayoutView="100" workbookViewId="0" topLeftCell="A1">
      <selection activeCell="M187" sqref="M187"/>
    </sheetView>
  </sheetViews>
  <sheetFormatPr defaultColWidth="9.140625" defaultRowHeight="12.75"/>
  <cols>
    <col min="1" max="1" width="0.2890625" style="17" customWidth="1"/>
    <col min="2" max="2" width="5.28125" style="17" customWidth="1"/>
    <col min="3" max="3" width="5.140625" style="17" customWidth="1"/>
    <col min="4" max="4" width="3.421875" style="17" customWidth="1"/>
    <col min="5" max="5" width="6.00390625" style="17" customWidth="1"/>
    <col min="6" max="6" width="4.140625" style="17" customWidth="1"/>
    <col min="7" max="7" width="3.140625" style="17" customWidth="1"/>
    <col min="8" max="8" width="3.57421875" style="17" customWidth="1"/>
    <col min="9" max="9" width="3.140625" style="17" customWidth="1"/>
    <col min="10" max="10" width="4.28125" style="17" customWidth="1"/>
    <col min="11" max="12" width="3.140625" style="17" customWidth="1"/>
    <col min="13" max="13" width="3.57421875" style="17" customWidth="1"/>
    <col min="14" max="15" width="3.140625" style="17" customWidth="1"/>
    <col min="16" max="16" width="1.8515625" style="17" customWidth="1"/>
    <col min="17" max="17" width="3.140625" style="17" customWidth="1"/>
    <col min="18" max="18" width="4.57421875" style="17" customWidth="1"/>
    <col min="19" max="19" width="3.7109375" style="17" customWidth="1"/>
    <col min="20" max="20" width="4.421875" style="17" customWidth="1"/>
    <col min="21" max="21" width="4.57421875" style="17" customWidth="1"/>
    <col min="22" max="22" width="6.421875" style="17" customWidth="1"/>
    <col min="23" max="23" width="4.57421875" style="17" customWidth="1"/>
    <col min="24" max="24" width="6.28125" style="17" customWidth="1"/>
    <col min="25" max="25" width="3.57421875" style="17" customWidth="1"/>
    <col min="26" max="26" width="5.8515625" style="17" customWidth="1"/>
    <col min="27" max="27" width="5.7109375" style="17" customWidth="1"/>
    <col min="28" max="28" width="8.57421875" style="17" customWidth="1"/>
  </cols>
  <sheetData>
    <row r="1" spans="1:28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ht="14.25">
      <c r="A2" s="6"/>
      <c r="B2" s="6"/>
      <c r="C2" s="6"/>
      <c r="D2" s="6"/>
      <c r="E2" s="6"/>
      <c r="F2" s="6"/>
      <c r="G2" s="6"/>
      <c r="H2" s="6"/>
      <c r="I2" s="743" t="s">
        <v>378</v>
      </c>
      <c r="J2" s="743"/>
      <c r="K2" s="743"/>
      <c r="L2" s="743"/>
      <c r="M2" s="743"/>
      <c r="N2" s="743"/>
      <c r="O2" s="743"/>
      <c r="P2" s="743"/>
      <c r="Q2" s="743"/>
      <c r="R2" s="743"/>
      <c r="S2" s="743"/>
      <c r="T2" s="743"/>
      <c r="U2" s="6"/>
      <c r="V2" s="6"/>
      <c r="W2" s="6"/>
      <c r="X2" s="6"/>
      <c r="Y2" s="6"/>
      <c r="Z2" s="6"/>
      <c r="AA2" s="6"/>
      <c r="AB2" s="6"/>
    </row>
    <row r="3" spans="1:28" ht="12.75">
      <c r="A3" s="6"/>
      <c r="B3" s="6"/>
      <c r="C3" s="6"/>
      <c r="D3" s="6"/>
      <c r="E3" s="6"/>
      <c r="F3" s="742" t="s">
        <v>377</v>
      </c>
      <c r="G3" s="742"/>
      <c r="H3" s="742"/>
      <c r="I3" s="742"/>
      <c r="J3" s="742"/>
      <c r="K3" s="742"/>
      <c r="L3" s="742"/>
      <c r="M3" s="742"/>
      <c r="N3" s="742"/>
      <c r="O3" s="742"/>
      <c r="P3" s="742"/>
      <c r="Q3" s="742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12.75">
      <c r="A4" s="6"/>
      <c r="B4" s="6"/>
      <c r="C4" s="6"/>
      <c r="D4" s="6"/>
      <c r="E4" s="6"/>
      <c r="F4" s="6"/>
      <c r="G4" s="345"/>
      <c r="H4" s="345"/>
      <c r="I4" s="345"/>
      <c r="J4" s="345"/>
      <c r="K4" s="345"/>
      <c r="L4" s="345"/>
      <c r="M4" s="34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ht="15.75">
      <c r="A6" s="6"/>
      <c r="B6" s="141" t="s">
        <v>334</v>
      </c>
      <c r="C6" s="142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6"/>
      <c r="Y6" s="6"/>
      <c r="Z6" s="6"/>
      <c r="AA6" s="6"/>
      <c r="AB6" s="6"/>
    </row>
    <row r="7" spans="1:28" ht="15.75">
      <c r="A7" s="6"/>
      <c r="B7" s="142"/>
      <c r="C7" s="142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6"/>
      <c r="Y7" s="6"/>
      <c r="Z7" s="6"/>
      <c r="AA7" s="6"/>
      <c r="AB7" s="6"/>
    </row>
    <row r="8" spans="1:28" ht="15.75">
      <c r="A8" s="6"/>
      <c r="B8" s="142"/>
      <c r="C8" s="142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6"/>
      <c r="Y8" s="6"/>
      <c r="Z8" s="6"/>
      <c r="AA8" s="6"/>
      <c r="AB8" s="6"/>
    </row>
    <row r="9" spans="1:28" ht="15.75">
      <c r="A9" s="6"/>
      <c r="B9" s="142"/>
      <c r="C9" s="142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6"/>
      <c r="Y9" s="6"/>
      <c r="Z9" s="6"/>
      <c r="AA9" s="6"/>
      <c r="AB9" s="6"/>
    </row>
    <row r="10" spans="1:28" ht="15.75">
      <c r="A10" s="6"/>
      <c r="B10" s="142" t="s">
        <v>335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4"/>
      <c r="Q10" s="144"/>
      <c r="R10" s="144"/>
      <c r="S10" s="661">
        <v>2</v>
      </c>
      <c r="T10" s="661"/>
      <c r="U10" s="661"/>
      <c r="V10" s="143"/>
      <c r="W10" s="143"/>
      <c r="X10" s="6"/>
      <c r="Y10" s="6"/>
      <c r="Z10" s="6"/>
      <c r="AA10" s="6"/>
      <c r="AB10" s="6"/>
    </row>
    <row r="11" spans="1:28" ht="15.75">
      <c r="A11" s="6"/>
      <c r="B11" s="142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4"/>
      <c r="Q11" s="144"/>
      <c r="R11" s="144"/>
      <c r="S11" s="146"/>
      <c r="T11" s="145"/>
      <c r="U11" s="146"/>
      <c r="V11" s="143"/>
      <c r="W11" s="143"/>
      <c r="X11" s="6"/>
      <c r="Y11" s="6"/>
      <c r="Z11" s="6"/>
      <c r="AA11" s="6"/>
      <c r="AB11" s="6"/>
    </row>
    <row r="12" spans="1:28" ht="15.75">
      <c r="A12" s="6"/>
      <c r="B12" s="142" t="s">
        <v>336</v>
      </c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4"/>
      <c r="Q12" s="144"/>
      <c r="R12" s="144"/>
      <c r="S12" s="661">
        <v>3</v>
      </c>
      <c r="T12" s="661"/>
      <c r="U12" s="661"/>
      <c r="V12" s="143"/>
      <c r="W12" s="143"/>
      <c r="X12" s="6"/>
      <c r="Y12" s="6"/>
      <c r="Z12" s="6"/>
      <c r="AA12" s="6"/>
      <c r="AB12" s="6"/>
    </row>
    <row r="13" spans="1:28" ht="15.75">
      <c r="A13" s="6"/>
      <c r="B13" s="142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4"/>
      <c r="Q13" s="144"/>
      <c r="R13" s="144"/>
      <c r="S13" s="146"/>
      <c r="T13" s="145"/>
      <c r="U13" s="146"/>
      <c r="V13" s="143"/>
      <c r="W13" s="143"/>
      <c r="X13" s="6"/>
      <c r="Y13" s="6"/>
      <c r="Z13" s="6"/>
      <c r="AA13" s="6"/>
      <c r="AB13" s="6"/>
    </row>
    <row r="14" spans="1:28" ht="15.75">
      <c r="A14" s="6"/>
      <c r="B14" s="142" t="s">
        <v>337</v>
      </c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4"/>
      <c r="Q14" s="144"/>
      <c r="R14" s="144"/>
      <c r="S14" s="147">
        <v>4</v>
      </c>
      <c r="T14" s="148" t="s">
        <v>310</v>
      </c>
      <c r="U14" s="149">
        <v>5</v>
      </c>
      <c r="V14" s="143"/>
      <c r="W14" s="143"/>
      <c r="X14" s="6"/>
      <c r="Y14" s="6"/>
      <c r="Z14" s="6"/>
      <c r="AA14" s="6"/>
      <c r="AB14" s="6"/>
    </row>
    <row r="15" spans="1:28" ht="15.75">
      <c r="A15" s="6"/>
      <c r="B15" s="142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4"/>
      <c r="Q15" s="144"/>
      <c r="R15" s="144"/>
      <c r="S15" s="147"/>
      <c r="T15" s="145"/>
      <c r="U15" s="149"/>
      <c r="V15" s="143"/>
      <c r="W15" s="143"/>
      <c r="X15" s="6"/>
      <c r="Y15" s="6"/>
      <c r="Z15" s="6"/>
      <c r="AA15" s="6"/>
      <c r="AB15" s="6"/>
    </row>
    <row r="16" spans="1:28" ht="15.75">
      <c r="A16" s="6"/>
      <c r="B16" s="142" t="s">
        <v>338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4"/>
      <c r="Q16" s="144"/>
      <c r="R16" s="144"/>
      <c r="S16" s="661">
        <v>6</v>
      </c>
      <c r="T16" s="661"/>
      <c r="U16" s="661"/>
      <c r="V16" s="143"/>
      <c r="W16" s="143"/>
      <c r="X16" s="6"/>
      <c r="Y16" s="6"/>
      <c r="Z16" s="6"/>
      <c r="AA16" s="6"/>
      <c r="AB16" s="6"/>
    </row>
    <row r="17" spans="1:28" ht="15.75">
      <c r="A17" s="6"/>
      <c r="B17" s="144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4"/>
      <c r="Q17" s="144"/>
      <c r="R17" s="144"/>
      <c r="S17" s="147"/>
      <c r="T17" s="145"/>
      <c r="U17" s="149"/>
      <c r="V17" s="143"/>
      <c r="W17" s="143"/>
      <c r="X17" s="6"/>
      <c r="Y17" s="6"/>
      <c r="Z17" s="6"/>
      <c r="AA17" s="6"/>
      <c r="AB17" s="6"/>
    </row>
    <row r="18" spans="1:28" ht="15.75">
      <c r="A18" s="6"/>
      <c r="B18" s="142" t="s">
        <v>339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4"/>
      <c r="Q18" s="144"/>
      <c r="R18" s="144"/>
      <c r="S18" s="661">
        <v>7</v>
      </c>
      <c r="T18" s="661"/>
      <c r="U18" s="661"/>
      <c r="V18" s="143"/>
      <c r="W18" s="143"/>
      <c r="X18" s="6"/>
      <c r="Y18" s="6"/>
      <c r="Z18" s="6"/>
      <c r="AA18" s="6"/>
      <c r="AB18" s="6"/>
    </row>
    <row r="19" spans="1:28" ht="15.75">
      <c r="A19" s="6"/>
      <c r="B19" s="142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4"/>
      <c r="Q19" s="144"/>
      <c r="R19" s="144"/>
      <c r="S19" s="147"/>
      <c r="T19" s="145"/>
      <c r="U19" s="149"/>
      <c r="V19" s="143"/>
      <c r="W19" s="143"/>
      <c r="X19" s="6"/>
      <c r="Y19" s="6"/>
      <c r="Z19" s="6"/>
      <c r="AA19" s="6"/>
      <c r="AB19" s="6"/>
    </row>
    <row r="20" spans="1:28" ht="15.75">
      <c r="A20" s="6"/>
      <c r="B20" s="142" t="s">
        <v>340</v>
      </c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4"/>
      <c r="Q20" s="144"/>
      <c r="R20" s="144"/>
      <c r="S20" s="147">
        <v>8</v>
      </c>
      <c r="T20" s="145" t="s">
        <v>309</v>
      </c>
      <c r="U20" s="149">
        <v>14</v>
      </c>
      <c r="V20" s="143"/>
      <c r="W20" s="143"/>
      <c r="X20" s="6"/>
      <c r="Y20" s="6"/>
      <c r="Z20" s="6"/>
      <c r="AA20" s="6"/>
      <c r="AB20" s="6"/>
    </row>
    <row r="21" spans="1:28" ht="15.75">
      <c r="A21" s="6"/>
      <c r="B21" s="142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4"/>
      <c r="Q21" s="144"/>
      <c r="R21" s="144"/>
      <c r="S21" s="146"/>
      <c r="T21" s="145"/>
      <c r="U21" s="146"/>
      <c r="V21" s="143"/>
      <c r="W21" s="143"/>
      <c r="X21" s="6"/>
      <c r="Y21" s="6"/>
      <c r="Z21" s="6"/>
      <c r="AA21" s="6"/>
      <c r="AB21" s="6"/>
    </row>
    <row r="22" spans="1:28" ht="12.75">
      <c r="A22" s="6"/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15"/>
      <c r="Q22" s="15"/>
      <c r="R22" s="15"/>
      <c r="S22" s="658"/>
      <c r="T22" s="658"/>
      <c r="U22" s="658"/>
      <c r="V22" s="6"/>
      <c r="W22" s="6"/>
      <c r="X22" s="6"/>
      <c r="Y22" s="6"/>
      <c r="Z22" s="6"/>
      <c r="AA22" s="6"/>
      <c r="AB22" s="6"/>
    </row>
    <row r="23" spans="1:28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spans="1:28" ht="15.75">
      <c r="A24" s="6"/>
      <c r="B24" s="150" t="s">
        <v>335</v>
      </c>
      <c r="C24" s="142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</row>
    <row r="25" spans="1:28" ht="15.75">
      <c r="A25" s="6"/>
      <c r="B25" s="142"/>
      <c r="C25" s="142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</row>
    <row r="26" spans="1:28" ht="15.75">
      <c r="A26" s="6"/>
      <c r="B26" s="142" t="s">
        <v>341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453" t="s">
        <v>342</v>
      </c>
      <c r="P26" s="453"/>
      <c r="Q26" s="453"/>
      <c r="R26" s="453"/>
      <c r="S26" s="453"/>
      <c r="T26" s="453"/>
      <c r="U26" s="453"/>
      <c r="V26" s="453"/>
      <c r="W26" s="453"/>
      <c r="X26" s="453"/>
      <c r="Y26" s="453"/>
      <c r="Z26" s="453"/>
      <c r="AA26" s="453"/>
      <c r="AB26" s="453"/>
    </row>
    <row r="27" spans="1:28" ht="15.75">
      <c r="A27" s="6"/>
      <c r="B27" s="142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2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</row>
    <row r="28" spans="1:28" ht="15.75">
      <c r="A28" s="6"/>
      <c r="B28" s="142" t="s">
        <v>343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453" t="s">
        <v>344</v>
      </c>
      <c r="P28" s="453"/>
      <c r="Q28" s="453"/>
      <c r="R28" s="453"/>
      <c r="S28" s="453"/>
      <c r="T28" s="453"/>
      <c r="U28" s="453"/>
      <c r="V28" s="453"/>
      <c r="W28" s="453"/>
      <c r="X28" s="453"/>
      <c r="Y28" s="453"/>
      <c r="Z28" s="453"/>
      <c r="AA28" s="453"/>
      <c r="AB28" s="453"/>
    </row>
    <row r="29" spans="1:28" ht="15.75">
      <c r="A29" s="6"/>
      <c r="B29" s="142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2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</row>
    <row r="30" spans="1:28" ht="15.75">
      <c r="A30" s="6"/>
      <c r="B30" s="142" t="s">
        <v>345</v>
      </c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659" t="s">
        <v>357</v>
      </c>
      <c r="P30" s="659"/>
      <c r="Q30" s="659"/>
      <c r="R30" s="659"/>
      <c r="S30" s="659"/>
      <c r="T30" s="659"/>
      <c r="U30" s="659"/>
      <c r="V30" s="659"/>
      <c r="W30" s="659"/>
      <c r="X30" s="659"/>
      <c r="Y30" s="659"/>
      <c r="Z30" s="659"/>
      <c r="AA30" s="659"/>
      <c r="AB30" s="659"/>
    </row>
    <row r="31" spans="1:28" ht="15.75">
      <c r="A31" s="6"/>
      <c r="B31" s="142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453" t="s">
        <v>0</v>
      </c>
      <c r="P31" s="453"/>
      <c r="Q31" s="453"/>
      <c r="R31" s="453"/>
      <c r="S31" s="453"/>
      <c r="T31" s="453"/>
      <c r="U31" s="453"/>
      <c r="V31" s="453"/>
      <c r="W31" s="453"/>
      <c r="X31" s="453"/>
      <c r="Y31" s="453"/>
      <c r="Z31" s="453"/>
      <c r="AA31" s="453"/>
      <c r="AB31" s="453"/>
    </row>
    <row r="32" spans="1:28" ht="15.75">
      <c r="A32" s="6"/>
      <c r="B32" s="142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453"/>
      <c r="R32" s="453"/>
      <c r="S32" s="453"/>
      <c r="T32" s="453"/>
      <c r="U32" s="453"/>
      <c r="V32" s="453"/>
      <c r="W32" s="453"/>
      <c r="X32" s="453"/>
      <c r="Y32" s="453"/>
      <c r="Z32" s="453"/>
      <c r="AA32" s="453"/>
      <c r="AB32" s="453"/>
    </row>
    <row r="33" spans="1:28" ht="14.25" customHeight="1">
      <c r="A33" s="6"/>
      <c r="B33" s="142" t="s">
        <v>1</v>
      </c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282" t="s">
        <v>2</v>
      </c>
      <c r="P33" s="282"/>
      <c r="Q33" s="282"/>
      <c r="R33" s="282"/>
      <c r="S33" s="282"/>
      <c r="T33" s="282"/>
      <c r="U33" s="282"/>
      <c r="V33" s="282"/>
      <c r="W33" s="282"/>
      <c r="X33" s="282"/>
      <c r="Y33" s="282"/>
      <c r="Z33" s="282"/>
      <c r="AA33" s="282"/>
      <c r="AB33" s="282"/>
    </row>
    <row r="34" spans="1:28" ht="15" customHeight="1">
      <c r="A34" s="6"/>
      <c r="B34" s="142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453"/>
      <c r="R34" s="453"/>
      <c r="S34" s="453"/>
      <c r="T34" s="453"/>
      <c r="U34" s="453"/>
      <c r="V34" s="453"/>
      <c r="W34" s="453"/>
      <c r="X34" s="453"/>
      <c r="Y34" s="453"/>
      <c r="Z34" s="453"/>
      <c r="AA34" s="453"/>
      <c r="AB34" s="453"/>
    </row>
    <row r="35" spans="1:28" ht="15" customHeight="1">
      <c r="A35" s="6"/>
      <c r="B35" s="142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453"/>
      <c r="R35" s="453"/>
      <c r="S35" s="453"/>
      <c r="T35" s="453"/>
      <c r="U35" s="453"/>
      <c r="V35" s="453"/>
      <c r="W35" s="453"/>
      <c r="X35" s="453"/>
      <c r="Y35" s="453"/>
      <c r="Z35" s="453"/>
      <c r="AA35" s="453"/>
      <c r="AB35" s="453"/>
    </row>
    <row r="36" spans="1:28" ht="15.75">
      <c r="A36" s="6"/>
      <c r="B36" s="142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2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</row>
    <row r="37" spans="1:28" ht="12.75" customHeight="1">
      <c r="A37" s="6"/>
      <c r="B37" s="144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459"/>
      <c r="R37" s="459"/>
      <c r="S37" s="459"/>
      <c r="T37" s="459"/>
      <c r="U37" s="459"/>
      <c r="V37" s="459"/>
      <c r="W37" s="459"/>
      <c r="X37" s="459"/>
      <c r="Y37" s="459"/>
      <c r="Z37" s="459"/>
      <c r="AA37" s="459"/>
      <c r="AB37" s="459"/>
    </row>
    <row r="38" spans="1:28" ht="15.75" customHeight="1">
      <c r="A38" s="6"/>
      <c r="B38" s="456" t="s">
        <v>3</v>
      </c>
      <c r="C38" s="456"/>
      <c r="D38" s="456"/>
      <c r="E38" s="456"/>
      <c r="F38" s="456"/>
      <c r="G38" s="456"/>
      <c r="H38" s="456"/>
      <c r="I38" s="456"/>
      <c r="J38" s="456"/>
      <c r="K38" s="456"/>
      <c r="L38" s="143"/>
      <c r="M38" s="143"/>
      <c r="N38" s="143"/>
      <c r="O38" s="460" t="s">
        <v>4</v>
      </c>
      <c r="P38" s="460"/>
      <c r="Q38" s="460"/>
      <c r="R38" s="460"/>
      <c r="S38" s="460"/>
      <c r="T38" s="460"/>
      <c r="U38" s="460"/>
      <c r="V38" s="460"/>
      <c r="W38" s="460"/>
      <c r="X38" s="460"/>
      <c r="Y38" s="460"/>
      <c r="Z38" s="460"/>
      <c r="AA38" s="460"/>
      <c r="AB38" s="460"/>
    </row>
    <row r="39" spans="1:28" ht="18" customHeight="1">
      <c r="A39" s="6"/>
      <c r="B39" s="142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460"/>
      <c r="P39" s="460"/>
      <c r="Q39" s="460"/>
      <c r="R39" s="460"/>
      <c r="S39" s="460"/>
      <c r="T39" s="460"/>
      <c r="U39" s="460"/>
      <c r="V39" s="460"/>
      <c r="W39" s="460"/>
      <c r="X39" s="460"/>
      <c r="Y39" s="460"/>
      <c r="Z39" s="460"/>
      <c r="AA39" s="460"/>
      <c r="AB39" s="460"/>
    </row>
    <row r="40" spans="1:28" ht="15.75">
      <c r="A40" s="6"/>
      <c r="B40" s="142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282" t="s">
        <v>5</v>
      </c>
      <c r="P40" s="282"/>
      <c r="Q40" s="282"/>
      <c r="R40" s="282"/>
      <c r="S40" s="282"/>
      <c r="T40" s="282"/>
      <c r="U40" s="282"/>
      <c r="V40" s="282"/>
      <c r="W40" s="282"/>
      <c r="X40" s="282"/>
      <c r="Y40" s="282"/>
      <c r="Z40" s="282"/>
      <c r="AA40" s="282"/>
      <c r="AB40" s="282"/>
    </row>
    <row r="41" spans="1:28" ht="15.75">
      <c r="A41" s="6"/>
      <c r="B41" s="142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</row>
    <row r="42" spans="1:28" ht="15.75">
      <c r="A42" s="6"/>
      <c r="B42" s="142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</row>
    <row r="43" spans="1:28" ht="12.75" customHeight="1">
      <c r="A43" s="6"/>
      <c r="B43" s="457" t="s">
        <v>6</v>
      </c>
      <c r="C43" s="457"/>
      <c r="D43" s="457"/>
      <c r="E43" s="457"/>
      <c r="F43" s="457"/>
      <c r="G43" s="457"/>
      <c r="H43" s="457"/>
      <c r="I43" s="457"/>
      <c r="J43" s="457"/>
      <c r="K43" s="457"/>
      <c r="L43" s="152"/>
      <c r="M43" s="152"/>
      <c r="N43" s="152"/>
      <c r="O43" s="662"/>
      <c r="P43" s="662"/>
      <c r="Q43" s="662"/>
      <c r="R43" s="662"/>
      <c r="S43" s="662"/>
      <c r="T43" s="662"/>
      <c r="U43" s="662"/>
      <c r="V43" s="662"/>
      <c r="W43" s="662"/>
      <c r="X43" s="662"/>
      <c r="Y43" s="662"/>
      <c r="Z43" s="662"/>
      <c r="AA43" s="662"/>
      <c r="AB43" s="662"/>
    </row>
    <row r="44" spans="1:28" ht="15.75">
      <c r="A44" s="6"/>
      <c r="B44" s="457"/>
      <c r="C44" s="457"/>
      <c r="D44" s="457"/>
      <c r="E44" s="457"/>
      <c r="F44" s="457"/>
      <c r="G44" s="457"/>
      <c r="H44" s="457"/>
      <c r="I44" s="457"/>
      <c r="J44" s="457"/>
      <c r="K44" s="457"/>
      <c r="L44" s="143"/>
      <c r="M44" s="143"/>
      <c r="N44" s="143"/>
      <c r="O44" s="143"/>
      <c r="P44" s="143"/>
      <c r="Q44" s="459"/>
      <c r="R44" s="459"/>
      <c r="S44" s="459"/>
      <c r="T44" s="459"/>
      <c r="U44" s="459"/>
      <c r="V44" s="459"/>
      <c r="W44" s="459"/>
      <c r="X44" s="459"/>
      <c r="Y44" s="459"/>
      <c r="Z44" s="459"/>
      <c r="AA44" s="459"/>
      <c r="AB44" s="459"/>
    </row>
    <row r="45" spans="1:28" ht="15.75">
      <c r="A45" s="6"/>
      <c r="B45" s="192"/>
      <c r="C45" s="282" t="s">
        <v>7</v>
      </c>
      <c r="D45" s="282"/>
      <c r="E45" s="282"/>
      <c r="F45" s="282"/>
      <c r="G45" s="282"/>
      <c r="H45" s="192"/>
      <c r="I45" s="192"/>
      <c r="J45" s="192"/>
      <c r="K45" s="192"/>
      <c r="L45" s="143"/>
      <c r="M45" s="143"/>
      <c r="N45" s="143"/>
      <c r="O45" s="663" t="s">
        <v>379</v>
      </c>
      <c r="P45" s="663"/>
      <c r="Q45" s="663"/>
      <c r="R45" s="663"/>
      <c r="S45" s="663"/>
      <c r="T45" s="663"/>
      <c r="U45" s="663"/>
      <c r="V45" s="663"/>
      <c r="W45" s="663"/>
      <c r="X45" s="663"/>
      <c r="Y45" s="663"/>
      <c r="Z45" s="663"/>
      <c r="AA45" s="663"/>
      <c r="AB45" s="663"/>
    </row>
    <row r="46" spans="1:28" ht="15.75">
      <c r="A46" s="6"/>
      <c r="B46" s="142"/>
      <c r="C46" s="282" t="s">
        <v>318</v>
      </c>
      <c r="D46" s="282"/>
      <c r="E46" s="282"/>
      <c r="F46" s="282"/>
      <c r="G46" s="282"/>
      <c r="H46" s="143"/>
      <c r="I46" s="143"/>
      <c r="J46" s="143"/>
      <c r="K46" s="143"/>
      <c r="L46" s="143"/>
      <c r="M46" s="143"/>
      <c r="N46" s="143"/>
      <c r="O46" s="663" t="s">
        <v>380</v>
      </c>
      <c r="P46" s="663"/>
      <c r="Q46" s="663"/>
      <c r="R46" s="663"/>
      <c r="S46" s="663"/>
      <c r="T46" s="663"/>
      <c r="U46" s="663"/>
      <c r="V46" s="663"/>
      <c r="W46" s="663"/>
      <c r="X46" s="663"/>
      <c r="Y46" s="663"/>
      <c r="Z46" s="663"/>
      <c r="AA46" s="663"/>
      <c r="AB46" s="663"/>
    </row>
    <row r="47" spans="1:28" ht="15.75" customHeight="1">
      <c r="A47" s="6"/>
      <c r="B47" s="142"/>
      <c r="C47" s="282" t="s">
        <v>358</v>
      </c>
      <c r="D47" s="282"/>
      <c r="E47" s="282"/>
      <c r="F47" s="282"/>
      <c r="G47" s="282"/>
      <c r="H47" s="143"/>
      <c r="I47" s="143"/>
      <c r="J47" s="143"/>
      <c r="K47" s="143"/>
      <c r="L47" s="143"/>
      <c r="M47" s="143"/>
      <c r="N47" s="143"/>
      <c r="O47" s="663" t="s">
        <v>381</v>
      </c>
      <c r="P47" s="663"/>
      <c r="Q47" s="663"/>
      <c r="R47" s="663"/>
      <c r="S47" s="663"/>
      <c r="T47" s="663"/>
      <c r="U47" s="663"/>
      <c r="V47" s="663"/>
      <c r="W47" s="663"/>
      <c r="X47" s="663"/>
      <c r="Y47" s="663"/>
      <c r="Z47" s="663"/>
      <c r="AA47" s="663"/>
      <c r="AB47" s="663"/>
    </row>
    <row r="48" spans="1:28" ht="16.5" customHeight="1">
      <c r="A48" s="6"/>
      <c r="B48" s="142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459"/>
      <c r="R48" s="459"/>
      <c r="S48" s="459"/>
      <c r="T48" s="459"/>
      <c r="U48" s="459"/>
      <c r="V48" s="459"/>
      <c r="W48" s="459"/>
      <c r="X48" s="459"/>
      <c r="Y48" s="459"/>
      <c r="Z48" s="459"/>
      <c r="AA48" s="459"/>
      <c r="AB48" s="459"/>
    </row>
    <row r="49" spans="1:28" ht="14.25" customHeight="1">
      <c r="A49" s="6"/>
      <c r="B49" s="457" t="s">
        <v>8</v>
      </c>
      <c r="C49" s="457"/>
      <c r="D49" s="457"/>
      <c r="E49" s="457"/>
      <c r="F49" s="457"/>
      <c r="G49" s="457"/>
      <c r="H49" s="457"/>
      <c r="I49" s="457"/>
      <c r="J49" s="457"/>
      <c r="K49" s="457"/>
      <c r="L49" s="143"/>
      <c r="M49" s="143"/>
      <c r="N49" s="143"/>
      <c r="O49" s="143"/>
      <c r="P49" s="143"/>
      <c r="Q49" s="459"/>
      <c r="R49" s="459"/>
      <c r="S49" s="459"/>
      <c r="T49" s="459"/>
      <c r="U49" s="459"/>
      <c r="V49" s="459"/>
      <c r="W49" s="459"/>
      <c r="X49" s="459"/>
      <c r="Y49" s="459"/>
      <c r="Z49" s="459"/>
      <c r="AA49" s="459"/>
      <c r="AB49" s="459"/>
    </row>
    <row r="50" spans="1:28" ht="15.75" customHeight="1">
      <c r="A50" s="6"/>
      <c r="B50" s="457"/>
      <c r="C50" s="457"/>
      <c r="D50" s="457"/>
      <c r="E50" s="457"/>
      <c r="F50" s="457"/>
      <c r="G50" s="457"/>
      <c r="H50" s="457"/>
      <c r="I50" s="457"/>
      <c r="J50" s="457"/>
      <c r="K50" s="457"/>
      <c r="L50" s="143"/>
      <c r="M50" s="143"/>
      <c r="N50" s="143"/>
      <c r="O50" s="143"/>
      <c r="P50" s="143"/>
      <c r="Q50" s="459"/>
      <c r="R50" s="459"/>
      <c r="S50" s="459"/>
      <c r="T50" s="459"/>
      <c r="U50" s="459"/>
      <c r="V50" s="459"/>
      <c r="W50" s="459"/>
      <c r="X50" s="459"/>
      <c r="Y50" s="459"/>
      <c r="Z50" s="459"/>
      <c r="AA50" s="459"/>
      <c r="AB50" s="459"/>
    </row>
    <row r="51" spans="1:28" ht="15.75" customHeight="1">
      <c r="A51" s="6"/>
      <c r="B51" s="192"/>
      <c r="C51" s="457" t="s">
        <v>9</v>
      </c>
      <c r="D51" s="457"/>
      <c r="E51" s="457"/>
      <c r="F51" s="457"/>
      <c r="G51" s="457"/>
      <c r="H51" s="192"/>
      <c r="I51" s="192"/>
      <c r="J51" s="192"/>
      <c r="K51" s="192"/>
      <c r="L51" s="143"/>
      <c r="M51" s="143"/>
      <c r="N51" s="143"/>
      <c r="O51" s="458" t="s">
        <v>10</v>
      </c>
      <c r="P51" s="458"/>
      <c r="Q51" s="458"/>
      <c r="R51" s="458"/>
      <c r="S51" s="458"/>
      <c r="T51" s="458"/>
      <c r="U51" s="458"/>
      <c r="V51" s="458"/>
      <c r="W51" s="458"/>
      <c r="X51" s="458"/>
      <c r="Y51" s="458"/>
      <c r="Z51" s="458"/>
      <c r="AA51" s="458"/>
      <c r="AB51" s="458"/>
    </row>
    <row r="52" spans="1:28" ht="15.75" customHeight="1">
      <c r="A52" s="6"/>
      <c r="B52" s="192"/>
      <c r="C52" s="457" t="s">
        <v>319</v>
      </c>
      <c r="D52" s="457"/>
      <c r="E52" s="457"/>
      <c r="F52" s="457"/>
      <c r="G52" s="457"/>
      <c r="H52" s="192"/>
      <c r="I52" s="192"/>
      <c r="J52" s="192"/>
      <c r="K52" s="192"/>
      <c r="L52" s="143"/>
      <c r="M52" s="143"/>
      <c r="N52" s="143"/>
      <c r="O52" s="458" t="s">
        <v>11</v>
      </c>
      <c r="P52" s="458"/>
      <c r="Q52" s="458"/>
      <c r="R52" s="458"/>
      <c r="S52" s="458"/>
      <c r="T52" s="458"/>
      <c r="U52" s="458"/>
      <c r="V52" s="458"/>
      <c r="W52" s="458"/>
      <c r="X52" s="458"/>
      <c r="Y52" s="458"/>
      <c r="Z52" s="458"/>
      <c r="AA52" s="458"/>
      <c r="AB52" s="458"/>
    </row>
    <row r="53" spans="1:28" ht="15.75" customHeight="1">
      <c r="A53" s="6"/>
      <c r="B53" s="192"/>
      <c r="C53" s="457" t="s">
        <v>320</v>
      </c>
      <c r="D53" s="457"/>
      <c r="E53" s="457"/>
      <c r="F53" s="457"/>
      <c r="G53" s="457"/>
      <c r="H53" s="192"/>
      <c r="I53" s="192"/>
      <c r="J53" s="192"/>
      <c r="K53" s="192"/>
      <c r="L53" s="143"/>
      <c r="M53" s="143"/>
      <c r="N53" s="143"/>
      <c r="O53" s="282" t="s">
        <v>12</v>
      </c>
      <c r="P53" s="282"/>
      <c r="Q53" s="282"/>
      <c r="R53" s="282"/>
      <c r="S53" s="282"/>
      <c r="T53" s="282"/>
      <c r="U53" s="282"/>
      <c r="V53" s="282"/>
      <c r="W53" s="282"/>
      <c r="X53" s="282"/>
      <c r="Y53" s="282"/>
      <c r="Z53" s="282"/>
      <c r="AA53" s="282"/>
      <c r="AB53" s="282"/>
    </row>
    <row r="54" spans="1:28" ht="15.75">
      <c r="A54" s="6"/>
      <c r="B54" s="142"/>
      <c r="C54" s="282" t="s">
        <v>321</v>
      </c>
      <c r="D54" s="282"/>
      <c r="E54" s="282"/>
      <c r="F54" s="282"/>
      <c r="G54" s="282"/>
      <c r="H54" s="143"/>
      <c r="I54" s="143"/>
      <c r="J54" s="143"/>
      <c r="K54" s="143"/>
      <c r="L54" s="143"/>
      <c r="M54" s="143"/>
      <c r="N54" s="143"/>
      <c r="O54" s="282" t="s">
        <v>13</v>
      </c>
      <c r="P54" s="282"/>
      <c r="Q54" s="282"/>
      <c r="R54" s="282"/>
      <c r="S54" s="282"/>
      <c r="T54" s="282"/>
      <c r="U54" s="282"/>
      <c r="V54" s="282"/>
      <c r="W54" s="282"/>
      <c r="X54" s="282"/>
      <c r="Y54" s="282"/>
      <c r="Z54" s="282"/>
      <c r="AA54" s="282"/>
      <c r="AB54" s="282"/>
    </row>
    <row r="55" spans="1:28" ht="15" customHeight="1">
      <c r="A55" s="6"/>
      <c r="B55" s="142"/>
      <c r="C55" s="282" t="s">
        <v>382</v>
      </c>
      <c r="D55" s="282"/>
      <c r="E55" s="282"/>
      <c r="F55" s="282"/>
      <c r="G55" s="282"/>
      <c r="H55" s="143"/>
      <c r="I55" s="143"/>
      <c r="J55" s="143"/>
      <c r="K55" s="143"/>
      <c r="L55" s="143"/>
      <c r="M55" s="143"/>
      <c r="N55" s="143"/>
      <c r="O55" s="282" t="s">
        <v>383</v>
      </c>
      <c r="P55" s="282"/>
      <c r="Q55" s="282"/>
      <c r="R55" s="282"/>
      <c r="S55" s="282"/>
      <c r="T55" s="282"/>
      <c r="U55" s="282"/>
      <c r="V55" s="282"/>
      <c r="W55" s="282"/>
      <c r="X55" s="282"/>
      <c r="Y55" s="282"/>
      <c r="Z55" s="282"/>
      <c r="AA55" s="282"/>
      <c r="AB55" s="282"/>
    </row>
    <row r="56" spans="1:28" ht="15.75">
      <c r="A56" s="6"/>
      <c r="B56" s="142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2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</row>
    <row r="57" spans="1:28" ht="15.75">
      <c r="A57" s="6"/>
      <c r="B57" s="142" t="s">
        <v>355</v>
      </c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453" t="s">
        <v>384</v>
      </c>
      <c r="P57" s="453"/>
      <c r="Q57" s="453"/>
      <c r="R57" s="453"/>
      <c r="S57" s="453"/>
      <c r="T57" s="453"/>
      <c r="U57" s="453"/>
      <c r="V57" s="453"/>
      <c r="W57" s="453"/>
      <c r="X57" s="453"/>
      <c r="Y57" s="453"/>
      <c r="Z57" s="453"/>
      <c r="AA57" s="453"/>
      <c r="AB57" s="453"/>
    </row>
    <row r="58" spans="1:28" ht="15.75">
      <c r="A58" s="6"/>
      <c r="B58" s="142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2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</row>
    <row r="59" spans="1:28" ht="15.75">
      <c r="A59" s="6"/>
      <c r="B59" s="142" t="s">
        <v>14</v>
      </c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454" t="s">
        <v>15</v>
      </c>
      <c r="P59" s="454"/>
      <c r="Q59" s="454"/>
      <c r="R59" s="454"/>
      <c r="S59" s="454"/>
      <c r="T59" s="454"/>
      <c r="U59" s="454"/>
      <c r="V59" s="454"/>
      <c r="W59" s="454"/>
      <c r="X59" s="454"/>
      <c r="Y59" s="454"/>
      <c r="Z59" s="454"/>
      <c r="AA59" s="454"/>
      <c r="AB59" s="454"/>
    </row>
    <row r="60" spans="1:28" ht="15.75">
      <c r="A60" s="6"/>
      <c r="B60" s="142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454" t="s">
        <v>16</v>
      </c>
      <c r="P60" s="454"/>
      <c r="Q60" s="454"/>
      <c r="R60" s="454"/>
      <c r="S60" s="454"/>
      <c r="T60" s="454"/>
      <c r="U60" s="454"/>
      <c r="V60" s="454"/>
      <c r="W60" s="454"/>
      <c r="X60" s="454"/>
      <c r="Y60" s="454"/>
      <c r="Z60" s="454"/>
      <c r="AA60" s="454"/>
      <c r="AB60" s="454"/>
    </row>
    <row r="61" spans="1:28" ht="15.75">
      <c r="A61" s="6"/>
      <c r="B61" s="142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454" t="s">
        <v>17</v>
      </c>
      <c r="P61" s="454"/>
      <c r="Q61" s="454"/>
      <c r="R61" s="454"/>
      <c r="S61" s="454"/>
      <c r="T61" s="454"/>
      <c r="U61" s="454"/>
      <c r="V61" s="454"/>
      <c r="W61" s="454"/>
      <c r="X61" s="454"/>
      <c r="Y61" s="454"/>
      <c r="Z61" s="454"/>
      <c r="AA61" s="454"/>
      <c r="AB61" s="454"/>
    </row>
    <row r="62" spans="1:28" ht="15.75">
      <c r="A62" s="6"/>
      <c r="B62" s="142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4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</row>
    <row r="63" spans="1:28" ht="15.75">
      <c r="A63" s="6"/>
      <c r="B63" s="142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456" t="s">
        <v>366</v>
      </c>
      <c r="P63" s="456"/>
      <c r="Q63" s="456"/>
      <c r="R63" s="456"/>
      <c r="S63" s="456"/>
      <c r="T63" s="456"/>
      <c r="U63" s="456"/>
      <c r="V63" s="456"/>
      <c r="W63" s="456"/>
      <c r="X63" s="456"/>
      <c r="Y63" s="456"/>
      <c r="Z63" s="456"/>
      <c r="AA63" s="456"/>
      <c r="AB63" s="456"/>
    </row>
    <row r="64" spans="1:28" ht="15.75">
      <c r="A64" s="6"/>
      <c r="B64" s="142"/>
      <c r="C64" s="143"/>
      <c r="D64" s="143"/>
      <c r="E64" s="143"/>
      <c r="F64" s="143"/>
      <c r="G64" s="143"/>
      <c r="H64" s="144"/>
      <c r="I64" s="143"/>
      <c r="J64" s="143"/>
      <c r="K64" s="143"/>
      <c r="L64" s="143"/>
      <c r="M64" s="143"/>
      <c r="N64" s="143"/>
      <c r="O64" s="454" t="s">
        <v>18</v>
      </c>
      <c r="P64" s="454"/>
      <c r="Q64" s="454"/>
      <c r="R64" s="454"/>
      <c r="S64" s="454"/>
      <c r="T64" s="454"/>
      <c r="U64" s="454"/>
      <c r="V64" s="454"/>
      <c r="W64" s="454"/>
      <c r="X64" s="454"/>
      <c r="Y64" s="454"/>
      <c r="Z64" s="454"/>
      <c r="AA64" s="454"/>
      <c r="AB64" s="454"/>
    </row>
    <row r="65" spans="1:28" ht="15.75">
      <c r="A65" s="6"/>
      <c r="B65" s="142"/>
      <c r="C65" s="143"/>
      <c r="D65" s="143"/>
      <c r="E65" s="143"/>
      <c r="F65" s="143"/>
      <c r="G65" s="143"/>
      <c r="H65" s="144"/>
      <c r="I65" s="143"/>
      <c r="J65" s="143"/>
      <c r="K65" s="143"/>
      <c r="L65" s="143"/>
      <c r="M65" s="143"/>
      <c r="N65" s="143"/>
      <c r="O65" s="454" t="s">
        <v>19</v>
      </c>
      <c r="P65" s="454"/>
      <c r="Q65" s="454"/>
      <c r="R65" s="454"/>
      <c r="S65" s="454"/>
      <c r="T65" s="454"/>
      <c r="U65" s="454"/>
      <c r="V65" s="454"/>
      <c r="W65" s="454"/>
      <c r="X65" s="454"/>
      <c r="Y65" s="454"/>
      <c r="Z65" s="454"/>
      <c r="AA65" s="454"/>
      <c r="AB65" s="454"/>
    </row>
    <row r="66" spans="1:28" ht="15.75">
      <c r="A66" s="6"/>
      <c r="B66" s="142"/>
      <c r="C66" s="143"/>
      <c r="D66" s="143"/>
      <c r="E66" s="143"/>
      <c r="F66" s="143"/>
      <c r="G66" s="143"/>
      <c r="H66" s="144"/>
      <c r="I66" s="143"/>
      <c r="J66" s="143"/>
      <c r="K66" s="143"/>
      <c r="L66" s="143"/>
      <c r="M66" s="143"/>
      <c r="N66" s="143"/>
      <c r="O66" s="456" t="s">
        <v>20</v>
      </c>
      <c r="P66" s="456"/>
      <c r="Q66" s="456"/>
      <c r="R66" s="456"/>
      <c r="S66" s="456"/>
      <c r="T66" s="456"/>
      <c r="U66" s="456"/>
      <c r="V66" s="456"/>
      <c r="W66" s="456"/>
      <c r="X66" s="456"/>
      <c r="Y66" s="456"/>
      <c r="Z66" s="456"/>
      <c r="AA66" s="456"/>
      <c r="AB66" s="456"/>
    </row>
    <row r="67" spans="1:28" ht="15.75">
      <c r="A67" s="6"/>
      <c r="B67" s="142"/>
      <c r="C67" s="143"/>
      <c r="D67" s="143"/>
      <c r="E67" s="143"/>
      <c r="F67" s="143"/>
      <c r="G67" s="143"/>
      <c r="H67" s="144"/>
      <c r="I67" s="143"/>
      <c r="J67" s="143"/>
      <c r="K67" s="143"/>
      <c r="L67" s="143"/>
      <c r="M67" s="143"/>
      <c r="N67" s="143"/>
      <c r="O67" s="143"/>
      <c r="P67" s="143"/>
      <c r="Q67" s="142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</row>
    <row r="68" spans="1:28" ht="12.75">
      <c r="A68" s="6"/>
      <c r="B68" s="6"/>
      <c r="C68" s="6"/>
      <c r="D68" s="6"/>
      <c r="E68" s="6"/>
      <c r="F68" s="6"/>
      <c r="G68" s="6"/>
      <c r="H68" s="15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12.75">
      <c r="A69" s="6"/>
      <c r="B69" s="6"/>
      <c r="C69" s="6"/>
      <c r="D69" s="6"/>
      <c r="E69" s="6"/>
      <c r="F69" s="6"/>
      <c r="G69" s="6"/>
      <c r="H69" s="15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12.75">
      <c r="A70" s="6"/>
      <c r="B70" s="6"/>
      <c r="C70" s="6"/>
      <c r="D70" s="6"/>
      <c r="E70" s="6"/>
      <c r="F70" s="6"/>
      <c r="G70" s="6"/>
      <c r="H70" s="15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12.75">
      <c r="A71" s="6"/>
      <c r="B71" s="6"/>
      <c r="C71" s="6"/>
      <c r="D71" s="6"/>
      <c r="E71" s="6"/>
      <c r="F71" s="6"/>
      <c r="G71" s="6"/>
      <c r="H71" s="15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12.75">
      <c r="A72" s="6"/>
      <c r="B72" s="6"/>
      <c r="C72" s="6"/>
      <c r="D72" s="6"/>
      <c r="E72" s="6"/>
      <c r="F72" s="6"/>
      <c r="G72" s="6"/>
      <c r="H72" s="15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12.75">
      <c r="A73" s="6"/>
      <c r="B73" s="6"/>
      <c r="C73" s="6"/>
      <c r="D73" s="6"/>
      <c r="E73" s="6"/>
      <c r="F73" s="6"/>
      <c r="G73" s="6"/>
      <c r="H73" s="15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12.75">
      <c r="A74" s="6"/>
      <c r="B74" s="6"/>
      <c r="C74" s="6"/>
      <c r="D74" s="6"/>
      <c r="E74" s="6"/>
      <c r="F74" s="6"/>
      <c r="G74" s="6"/>
      <c r="H74" s="15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12.75">
      <c r="A75" s="18"/>
      <c r="B75" s="682" t="s">
        <v>22</v>
      </c>
      <c r="C75" s="682"/>
      <c r="D75" s="682"/>
      <c r="E75" s="682"/>
      <c r="F75" s="682"/>
      <c r="G75" s="682"/>
      <c r="H75" s="682"/>
      <c r="I75" s="682"/>
      <c r="J75" s="682"/>
      <c r="K75" s="682"/>
      <c r="L75" s="682"/>
      <c r="M75" s="682"/>
      <c r="N75" s="682"/>
      <c r="O75" s="682"/>
      <c r="P75" s="682"/>
      <c r="Q75" s="682"/>
      <c r="R75" s="682"/>
      <c r="S75" s="682"/>
      <c r="T75" s="682"/>
      <c r="U75" s="682"/>
      <c r="V75" s="682"/>
      <c r="W75" s="682"/>
      <c r="X75" s="682"/>
      <c r="Y75" s="682"/>
      <c r="Z75" s="682"/>
      <c r="AA75" s="682"/>
      <c r="AB75" s="682"/>
    </row>
    <row r="76" spans="1:28" ht="14.25" customHeight="1">
      <c r="A76" s="18"/>
      <c r="B76" s="442" t="s">
        <v>385</v>
      </c>
      <c r="C76" s="442"/>
      <c r="D76" s="442"/>
      <c r="E76" s="442"/>
      <c r="F76" s="442"/>
      <c r="G76" s="442"/>
      <c r="H76" s="442"/>
      <c r="I76" s="442"/>
      <c r="J76" s="442"/>
      <c r="K76" s="442"/>
      <c r="L76" s="442"/>
      <c r="M76" s="442"/>
      <c r="N76" s="442"/>
      <c r="O76" s="442"/>
      <c r="P76" s="442"/>
      <c r="Q76" s="442"/>
      <c r="R76" s="442"/>
      <c r="S76" s="442"/>
      <c r="T76" s="442"/>
      <c r="U76" s="442"/>
      <c r="V76" s="442"/>
      <c r="W76" s="442"/>
      <c r="X76" s="442"/>
      <c r="Y76" s="442"/>
      <c r="Z76" s="442"/>
      <c r="AA76" s="442"/>
      <c r="AB76" s="442"/>
    </row>
    <row r="77" spans="1:28" ht="18" customHeight="1">
      <c r="A77" s="18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15"/>
      <c r="Q77" s="15"/>
      <c r="R77" s="15"/>
      <c r="S77" s="91" t="s">
        <v>23</v>
      </c>
      <c r="T77" s="5"/>
      <c r="U77" s="626" t="s">
        <v>304</v>
      </c>
      <c r="V77" s="702"/>
      <c r="W77" s="702"/>
      <c r="X77" s="703"/>
      <c r="Y77" s="391" t="s">
        <v>317</v>
      </c>
      <c r="Z77" s="355"/>
      <c r="AA77" s="355"/>
      <c r="AB77" s="355"/>
    </row>
    <row r="78" spans="1:28" ht="12.75">
      <c r="A78" s="18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15"/>
      <c r="Q78" s="15"/>
      <c r="R78" s="15"/>
      <c r="S78" s="91"/>
      <c r="T78" s="5"/>
      <c r="U78" s="100"/>
      <c r="V78" s="212"/>
      <c r="W78" s="462"/>
      <c r="X78" s="463"/>
      <c r="Y78" s="195"/>
      <c r="Z78" s="196"/>
      <c r="AA78" s="196"/>
      <c r="AB78" s="196"/>
    </row>
    <row r="79" spans="1:28" ht="13.5" thickBot="1">
      <c r="A79" s="18"/>
      <c r="B79" s="87"/>
      <c r="C79" s="102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26"/>
      <c r="Q79" s="26"/>
      <c r="R79" s="26"/>
      <c r="S79" s="87"/>
      <c r="T79" s="87"/>
      <c r="U79" s="405">
        <v>2008</v>
      </c>
      <c r="V79" s="405"/>
      <c r="W79" s="405">
        <v>2007</v>
      </c>
      <c r="X79" s="705"/>
      <c r="Y79" s="405">
        <v>2008</v>
      </c>
      <c r="Z79" s="405"/>
      <c r="AA79" s="405">
        <v>2007</v>
      </c>
      <c r="AB79" s="406"/>
    </row>
    <row r="80" spans="1:28" ht="12.75">
      <c r="A80" s="18"/>
      <c r="B80" s="684" t="s">
        <v>24</v>
      </c>
      <c r="C80" s="684"/>
      <c r="D80" s="684"/>
      <c r="E80" s="684"/>
      <c r="F80" s="684"/>
      <c r="G80" s="684"/>
      <c r="H80" s="684"/>
      <c r="I80" s="684"/>
      <c r="J80" s="684"/>
      <c r="K80" s="684"/>
      <c r="L80" s="684"/>
      <c r="M80" s="684"/>
      <c r="N80" s="684"/>
      <c r="O80" s="684"/>
      <c r="P80" s="684"/>
      <c r="Q80" s="684"/>
      <c r="R80" s="684"/>
      <c r="S80" s="680">
        <v>-1</v>
      </c>
      <c r="T80" s="681"/>
      <c r="U80" s="394">
        <v>6759232</v>
      </c>
      <c r="V80" s="396"/>
      <c r="W80" s="394">
        <v>6181956</v>
      </c>
      <c r="X80" s="704"/>
      <c r="Y80" s="395">
        <v>9617520</v>
      </c>
      <c r="Z80" s="396"/>
      <c r="AA80" s="394">
        <v>8796131</v>
      </c>
      <c r="AB80" s="394"/>
    </row>
    <row r="81" spans="1:28" ht="12.75">
      <c r="A81" s="18"/>
      <c r="B81" s="252" t="s">
        <v>25</v>
      </c>
      <c r="C81" s="252"/>
      <c r="D81" s="252"/>
      <c r="E81" s="252"/>
      <c r="F81" s="252"/>
      <c r="G81" s="252"/>
      <c r="H81" s="252"/>
      <c r="I81" s="252"/>
      <c r="J81" s="252"/>
      <c r="K81" s="252"/>
      <c r="L81" s="252"/>
      <c r="M81" s="252"/>
      <c r="N81" s="252"/>
      <c r="O81" s="252"/>
      <c r="P81" s="252"/>
      <c r="Q81" s="252"/>
      <c r="R81" s="252"/>
      <c r="S81" s="451">
        <f>$C$376</f>
        <v>-2</v>
      </c>
      <c r="T81" s="285"/>
      <c r="U81" s="308">
        <v>6323673</v>
      </c>
      <c r="V81" s="400"/>
      <c r="W81" s="308">
        <v>5718536</v>
      </c>
      <c r="X81" s="402"/>
      <c r="Y81" s="399">
        <v>8997776</v>
      </c>
      <c r="Z81" s="400"/>
      <c r="AA81" s="308">
        <v>8136744</v>
      </c>
      <c r="AB81" s="308"/>
    </row>
    <row r="82" spans="1:28" ht="12.75">
      <c r="A82" s="18"/>
      <c r="B82" s="683" t="s">
        <v>26</v>
      </c>
      <c r="C82" s="683"/>
      <c r="D82" s="683"/>
      <c r="E82" s="683"/>
      <c r="F82" s="683"/>
      <c r="G82" s="683"/>
      <c r="H82" s="683"/>
      <c r="I82" s="683"/>
      <c r="J82" s="683"/>
      <c r="K82" s="683"/>
      <c r="L82" s="683"/>
      <c r="M82" s="683"/>
      <c r="N82" s="683"/>
      <c r="O82" s="683"/>
      <c r="P82" s="683"/>
      <c r="Q82" s="683"/>
      <c r="R82" s="683"/>
      <c r="S82" s="163"/>
      <c r="T82" s="163"/>
      <c r="U82" s="250">
        <f>U80-U81</f>
        <v>435559</v>
      </c>
      <c r="V82" s="408"/>
      <c r="W82" s="250">
        <f>W80-W81</f>
        <v>463420</v>
      </c>
      <c r="X82" s="251"/>
      <c r="Y82" s="407">
        <f>Y80-Y81</f>
        <v>619744</v>
      </c>
      <c r="Z82" s="408"/>
      <c r="AA82" s="250">
        <f>AA80-AA81</f>
        <v>659387</v>
      </c>
      <c r="AB82" s="250"/>
    </row>
    <row r="83" spans="1:28" ht="12.75">
      <c r="A83" s="18"/>
      <c r="B83" s="231" t="s">
        <v>27</v>
      </c>
      <c r="C83" s="231"/>
      <c r="D83" s="231"/>
      <c r="E83" s="231"/>
      <c r="F83" s="231"/>
      <c r="G83" s="231"/>
      <c r="H83" s="231"/>
      <c r="I83" s="231"/>
      <c r="J83" s="231"/>
      <c r="K83" s="231"/>
      <c r="L83" s="231"/>
      <c r="M83" s="231"/>
      <c r="N83" s="231"/>
      <c r="O83" s="231"/>
      <c r="P83" s="231"/>
      <c r="Q83" s="231"/>
      <c r="R83" s="231"/>
      <c r="S83" s="698">
        <f>$C$389</f>
        <v>-3</v>
      </c>
      <c r="T83" s="699"/>
      <c r="U83" s="235">
        <v>41782</v>
      </c>
      <c r="V83" s="410"/>
      <c r="W83" s="235">
        <v>26187</v>
      </c>
      <c r="X83" s="390"/>
      <c r="Y83" s="409">
        <v>59450</v>
      </c>
      <c r="Z83" s="410"/>
      <c r="AA83" s="235">
        <v>37261</v>
      </c>
      <c r="AB83" s="235"/>
    </row>
    <row r="84" spans="1:28" ht="12.75">
      <c r="A84" s="18"/>
      <c r="B84" s="270" t="s">
        <v>28</v>
      </c>
      <c r="C84" s="270"/>
      <c r="D84" s="270"/>
      <c r="E84" s="270"/>
      <c r="F84" s="270"/>
      <c r="G84" s="270"/>
      <c r="H84" s="270"/>
      <c r="I84" s="270"/>
      <c r="J84" s="270"/>
      <c r="K84" s="270"/>
      <c r="L84" s="270"/>
      <c r="M84" s="270"/>
      <c r="N84" s="270"/>
      <c r="O84" s="270"/>
      <c r="P84" s="270"/>
      <c r="Q84" s="270"/>
      <c r="R84" s="270"/>
      <c r="S84" s="354">
        <f>$C$397</f>
        <v>-4</v>
      </c>
      <c r="T84" s="355"/>
      <c r="U84" s="305">
        <v>165860</v>
      </c>
      <c r="V84" s="617"/>
      <c r="W84" s="305">
        <v>130318</v>
      </c>
      <c r="X84" s="239"/>
      <c r="Y84" s="392">
        <v>235998</v>
      </c>
      <c r="Z84" s="393"/>
      <c r="AA84" s="305">
        <v>185426</v>
      </c>
      <c r="AB84" s="305"/>
    </row>
    <row r="85" spans="1:28" ht="12.75">
      <c r="A85" s="18"/>
      <c r="B85" s="270" t="s">
        <v>29</v>
      </c>
      <c r="C85" s="270"/>
      <c r="D85" s="270"/>
      <c r="E85" s="270"/>
      <c r="F85" s="270"/>
      <c r="G85" s="270"/>
      <c r="H85" s="270"/>
      <c r="I85" s="270"/>
      <c r="J85" s="270"/>
      <c r="K85" s="270"/>
      <c r="L85" s="270"/>
      <c r="M85" s="270"/>
      <c r="N85" s="270"/>
      <c r="O85" s="270"/>
      <c r="P85" s="270"/>
      <c r="Q85" s="270"/>
      <c r="R85" s="270"/>
      <c r="S85" s="354">
        <f>$C$411</f>
        <v>-5</v>
      </c>
      <c r="T85" s="355"/>
      <c r="U85" s="305">
        <v>136922</v>
      </c>
      <c r="V85" s="617"/>
      <c r="W85" s="305">
        <v>127092</v>
      </c>
      <c r="X85" s="239"/>
      <c r="Y85" s="392">
        <v>194822</v>
      </c>
      <c r="Z85" s="393"/>
      <c r="AA85" s="305">
        <v>180835</v>
      </c>
      <c r="AB85" s="305"/>
    </row>
    <row r="86" spans="1:28" ht="12.75">
      <c r="A86" s="18"/>
      <c r="B86" s="270" t="s">
        <v>30</v>
      </c>
      <c r="C86" s="270"/>
      <c r="D86" s="270"/>
      <c r="E86" s="270"/>
      <c r="F86" s="270"/>
      <c r="G86" s="270"/>
      <c r="H86" s="270"/>
      <c r="I86" s="270"/>
      <c r="J86" s="270"/>
      <c r="K86" s="270"/>
      <c r="L86" s="270"/>
      <c r="M86" s="270"/>
      <c r="N86" s="270"/>
      <c r="O86" s="270"/>
      <c r="P86" s="270"/>
      <c r="Q86" s="270"/>
      <c r="R86" s="270"/>
      <c r="S86" s="354">
        <f>$C$421</f>
        <v>-6</v>
      </c>
      <c r="T86" s="355"/>
      <c r="U86" s="305">
        <v>120676</v>
      </c>
      <c r="V86" s="617"/>
      <c r="W86" s="305">
        <v>109294</v>
      </c>
      <c r="X86" s="239"/>
      <c r="Y86" s="392">
        <v>171706</v>
      </c>
      <c r="Z86" s="393"/>
      <c r="AA86" s="305">
        <v>155511</v>
      </c>
      <c r="AB86" s="305"/>
    </row>
    <row r="87" spans="1:28" ht="12.75">
      <c r="A87" s="18"/>
      <c r="B87" s="249" t="s">
        <v>31</v>
      </c>
      <c r="C87" s="249"/>
      <c r="D87" s="249"/>
      <c r="E87" s="249"/>
      <c r="F87" s="249"/>
      <c r="G87" s="249"/>
      <c r="H87" s="249"/>
      <c r="I87" s="249"/>
      <c r="J87" s="249"/>
      <c r="K87" s="249"/>
      <c r="L87" s="249"/>
      <c r="M87" s="249"/>
      <c r="N87" s="249"/>
      <c r="O87" s="249"/>
      <c r="P87" s="249"/>
      <c r="Q87" s="249"/>
      <c r="R87" s="249"/>
      <c r="S87" s="354"/>
      <c r="T87" s="355"/>
      <c r="U87" s="700"/>
      <c r="V87" s="363"/>
      <c r="W87" s="305"/>
      <c r="X87" s="385"/>
      <c r="Y87" s="398"/>
      <c r="Z87" s="393"/>
      <c r="AA87" s="305"/>
      <c r="AB87" s="305"/>
    </row>
    <row r="88" spans="1:28" ht="12.75">
      <c r="A88" s="18"/>
      <c r="B88" s="249" t="s">
        <v>32</v>
      </c>
      <c r="C88" s="249"/>
      <c r="D88" s="249"/>
      <c r="E88" s="249"/>
      <c r="F88" s="249"/>
      <c r="G88" s="249"/>
      <c r="H88" s="249"/>
      <c r="I88" s="249"/>
      <c r="J88" s="249"/>
      <c r="K88" s="249"/>
      <c r="L88" s="249"/>
      <c r="M88" s="249"/>
      <c r="N88" s="249"/>
      <c r="O88" s="249"/>
      <c r="P88" s="249"/>
      <c r="Q88" s="249"/>
      <c r="R88" s="249"/>
      <c r="S88" s="354"/>
      <c r="T88" s="355"/>
      <c r="U88" s="701"/>
      <c r="V88" s="617"/>
      <c r="W88" s="305"/>
      <c r="X88" s="385"/>
      <c r="Y88" s="398"/>
      <c r="Z88" s="393"/>
      <c r="AA88" s="305"/>
      <c r="AB88" s="305"/>
    </row>
    <row r="89" spans="1:28" ht="12.75">
      <c r="A89" s="18"/>
      <c r="B89" s="270" t="s">
        <v>33</v>
      </c>
      <c r="C89" s="270"/>
      <c r="D89" s="270"/>
      <c r="E89" s="270"/>
      <c r="F89" s="270"/>
      <c r="G89" s="270"/>
      <c r="H89" s="270"/>
      <c r="I89" s="270"/>
      <c r="J89" s="270"/>
      <c r="K89" s="270"/>
      <c r="L89" s="270"/>
      <c r="M89" s="270"/>
      <c r="N89" s="270"/>
      <c r="O89" s="270"/>
      <c r="P89" s="270"/>
      <c r="Q89" s="270"/>
      <c r="R89" s="270"/>
      <c r="S89" s="354">
        <f>$C$434</f>
        <v>-7</v>
      </c>
      <c r="T89" s="355"/>
      <c r="U89" s="305">
        <v>102</v>
      </c>
      <c r="V89" s="617"/>
      <c r="W89" s="305">
        <v>115</v>
      </c>
      <c r="X89" s="239"/>
      <c r="Y89" s="398">
        <v>145</v>
      </c>
      <c r="Z89" s="393"/>
      <c r="AA89" s="305">
        <v>164</v>
      </c>
      <c r="AB89" s="305"/>
    </row>
    <row r="90" spans="1:28" ht="12.75">
      <c r="A90" s="18"/>
      <c r="B90" s="249" t="s">
        <v>34</v>
      </c>
      <c r="C90" s="249"/>
      <c r="D90" s="249"/>
      <c r="E90" s="249"/>
      <c r="F90" s="249"/>
      <c r="G90" s="249"/>
      <c r="H90" s="249"/>
      <c r="I90" s="249"/>
      <c r="J90" s="249"/>
      <c r="K90" s="249"/>
      <c r="L90" s="249"/>
      <c r="M90" s="249"/>
      <c r="N90" s="249"/>
      <c r="O90" s="249"/>
      <c r="P90" s="249"/>
      <c r="Q90" s="249"/>
      <c r="R90" s="249"/>
      <c r="S90" s="354"/>
      <c r="T90" s="355"/>
      <c r="U90" s="305"/>
      <c r="V90" s="617"/>
      <c r="W90" s="305"/>
      <c r="X90" s="239"/>
      <c r="Y90" s="398"/>
      <c r="Z90" s="393"/>
      <c r="AA90" s="305"/>
      <c r="AB90" s="305"/>
    </row>
    <row r="91" spans="1:28" ht="12.75">
      <c r="A91" s="18"/>
      <c r="B91" s="252" t="s">
        <v>35</v>
      </c>
      <c r="C91" s="252"/>
      <c r="D91" s="252"/>
      <c r="E91" s="252"/>
      <c r="F91" s="252"/>
      <c r="G91" s="252"/>
      <c r="H91" s="252"/>
      <c r="I91" s="252"/>
      <c r="J91" s="252"/>
      <c r="K91" s="252"/>
      <c r="L91" s="252"/>
      <c r="M91" s="252"/>
      <c r="N91" s="252"/>
      <c r="O91" s="252"/>
      <c r="P91" s="252"/>
      <c r="Q91" s="252"/>
      <c r="R91" s="252"/>
      <c r="S91" s="451">
        <v>-8</v>
      </c>
      <c r="T91" s="285"/>
      <c r="U91" s="308">
        <v>44520</v>
      </c>
      <c r="V91" s="400"/>
      <c r="W91" s="308">
        <v>30395</v>
      </c>
      <c r="X91" s="402"/>
      <c r="Y91" s="399">
        <v>63346</v>
      </c>
      <c r="Z91" s="400"/>
      <c r="AA91" s="308">
        <v>43248</v>
      </c>
      <c r="AB91" s="308"/>
    </row>
    <row r="92" spans="1:28" ht="12.75">
      <c r="A92" s="18"/>
      <c r="B92" s="232" t="s">
        <v>36</v>
      </c>
      <c r="C92" s="232"/>
      <c r="D92" s="232"/>
      <c r="E92" s="232"/>
      <c r="F92" s="232"/>
      <c r="G92" s="232"/>
      <c r="H92" s="232"/>
      <c r="I92" s="232"/>
      <c r="J92" s="232"/>
      <c r="K92" s="232"/>
      <c r="L92" s="232"/>
      <c r="M92" s="232"/>
      <c r="N92" s="232"/>
      <c r="O92" s="232"/>
      <c r="P92" s="232"/>
      <c r="Q92" s="232"/>
      <c r="R92" s="232"/>
      <c r="S92" s="163"/>
      <c r="T92" s="163"/>
      <c r="U92" s="234">
        <f>U82-U83-U84+U85-U86+U89-U91</f>
        <v>199745</v>
      </c>
      <c r="V92" s="236"/>
      <c r="W92" s="234">
        <f>W82-W83-W84+W85-W86+W89-W91</f>
        <v>294433</v>
      </c>
      <c r="X92" s="401"/>
      <c r="Y92" s="403">
        <f>Y82-Y83-Y84+Y85-Y86+Y89-Y91</f>
        <v>284211</v>
      </c>
      <c r="Z92" s="404"/>
      <c r="AA92" s="234">
        <f>AA82-AA83-AA84+AA85-AA86+AA89-AA91</f>
        <v>418940</v>
      </c>
      <c r="AB92" s="234"/>
    </row>
    <row r="93" spans="1:28" ht="12.75">
      <c r="A93" s="18"/>
      <c r="B93" s="231" t="s">
        <v>37</v>
      </c>
      <c r="C93" s="231"/>
      <c r="D93" s="231"/>
      <c r="E93" s="231"/>
      <c r="F93" s="231"/>
      <c r="G93" s="231"/>
      <c r="H93" s="231"/>
      <c r="I93" s="231"/>
      <c r="J93" s="231"/>
      <c r="K93" s="231"/>
      <c r="L93" s="231"/>
      <c r="M93" s="231"/>
      <c r="N93" s="231"/>
      <c r="O93" s="231"/>
      <c r="P93" s="231"/>
      <c r="Q93" s="231"/>
      <c r="R93" s="231"/>
      <c r="S93" s="233"/>
      <c r="T93" s="233"/>
      <c r="U93" s="233"/>
      <c r="V93" s="410"/>
      <c r="W93" s="235"/>
      <c r="X93" s="397"/>
      <c r="Y93" s="329"/>
      <c r="Z93" s="330"/>
      <c r="AA93" s="235"/>
      <c r="AB93" s="235"/>
    </row>
    <row r="94" spans="1:28" ht="12.75">
      <c r="A94" s="18"/>
      <c r="B94" s="252" t="s">
        <v>38</v>
      </c>
      <c r="C94" s="252"/>
      <c r="D94" s="252"/>
      <c r="E94" s="252"/>
      <c r="F94" s="252"/>
      <c r="G94" s="252"/>
      <c r="H94" s="252"/>
      <c r="I94" s="252"/>
      <c r="J94" s="252"/>
      <c r="K94" s="252"/>
      <c r="L94" s="252"/>
      <c r="M94" s="252"/>
      <c r="N94" s="252"/>
      <c r="O94" s="252"/>
      <c r="P94" s="252"/>
      <c r="Q94" s="252"/>
      <c r="R94" s="252"/>
      <c r="S94" s="261"/>
      <c r="T94" s="261"/>
      <c r="U94" s="261"/>
      <c r="V94" s="400"/>
      <c r="W94" s="308"/>
      <c r="X94" s="660"/>
      <c r="Y94" s="237"/>
      <c r="Z94" s="238"/>
      <c r="AA94" s="308"/>
      <c r="AB94" s="308"/>
    </row>
    <row r="95" spans="1:28" ht="12.75">
      <c r="A95" s="18"/>
      <c r="B95" s="683" t="s">
        <v>39</v>
      </c>
      <c r="C95" s="683"/>
      <c r="D95" s="683"/>
      <c r="E95" s="683"/>
      <c r="F95" s="683"/>
      <c r="G95" s="683"/>
      <c r="H95" s="683"/>
      <c r="I95" s="683"/>
      <c r="J95" s="683"/>
      <c r="K95" s="683"/>
      <c r="L95" s="683"/>
      <c r="M95" s="683"/>
      <c r="N95" s="683"/>
      <c r="O95" s="683"/>
      <c r="P95" s="683"/>
      <c r="Q95" s="683"/>
      <c r="R95" s="683"/>
      <c r="S95" s="163"/>
      <c r="T95" s="163"/>
      <c r="U95" s="250">
        <f>U92</f>
        <v>199745</v>
      </c>
      <c r="V95" s="408"/>
      <c r="W95" s="250">
        <f>W92</f>
        <v>294433</v>
      </c>
      <c r="X95" s="251"/>
      <c r="Y95" s="254">
        <f>Y92</f>
        <v>284211</v>
      </c>
      <c r="Z95" s="255"/>
      <c r="AA95" s="250">
        <f>AA92</f>
        <v>418940</v>
      </c>
      <c r="AB95" s="250"/>
    </row>
    <row r="96" spans="1:28" ht="12.75">
      <c r="A96" s="18"/>
      <c r="B96" s="231" t="s">
        <v>40</v>
      </c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698"/>
      <c r="T96" s="699"/>
      <c r="U96" s="235"/>
      <c r="V96" s="410"/>
      <c r="W96" s="235"/>
      <c r="X96" s="390"/>
      <c r="Y96" s="329"/>
      <c r="Z96" s="330"/>
      <c r="AA96" s="235"/>
      <c r="AB96" s="235"/>
    </row>
    <row r="97" spans="1:28" ht="12.75">
      <c r="A97" s="18"/>
      <c r="B97" s="270" t="s">
        <v>41</v>
      </c>
      <c r="C97" s="270"/>
      <c r="D97" s="270"/>
      <c r="E97" s="270"/>
      <c r="F97" s="270"/>
      <c r="G97" s="270"/>
      <c r="H97" s="270"/>
      <c r="I97" s="270"/>
      <c r="J97" s="270"/>
      <c r="K97" s="270"/>
      <c r="L97" s="270"/>
      <c r="M97" s="270"/>
      <c r="N97" s="270"/>
      <c r="O97" s="270"/>
      <c r="P97" s="270"/>
      <c r="Q97" s="270"/>
      <c r="R97" s="270"/>
      <c r="S97" s="354">
        <v>-9</v>
      </c>
      <c r="T97" s="355"/>
      <c r="U97" s="305">
        <v>30000</v>
      </c>
      <c r="V97" s="617"/>
      <c r="W97" s="305">
        <v>55000</v>
      </c>
      <c r="X97" s="239"/>
      <c r="Y97" s="331">
        <v>42686</v>
      </c>
      <c r="Z97" s="332"/>
      <c r="AA97" s="305">
        <v>78258</v>
      </c>
      <c r="AB97" s="305"/>
    </row>
    <row r="98" spans="1:28" ht="12.75">
      <c r="A98" s="18"/>
      <c r="B98" s="252" t="s">
        <v>42</v>
      </c>
      <c r="C98" s="252"/>
      <c r="D98" s="252"/>
      <c r="E98" s="252"/>
      <c r="F98" s="252"/>
      <c r="G98" s="252"/>
      <c r="H98" s="252"/>
      <c r="I98" s="252"/>
      <c r="J98" s="252"/>
      <c r="K98" s="252"/>
      <c r="L98" s="252"/>
      <c r="M98" s="252"/>
      <c r="N98" s="252"/>
      <c r="O98" s="252"/>
      <c r="P98" s="252"/>
      <c r="Q98" s="252"/>
      <c r="R98" s="252"/>
      <c r="S98" s="451">
        <v>-10</v>
      </c>
      <c r="T98" s="285"/>
      <c r="U98" s="388">
        <v>18257</v>
      </c>
      <c r="V98" s="400"/>
      <c r="W98" s="388">
        <v>33858</v>
      </c>
      <c r="X98" s="389"/>
      <c r="Y98" s="535">
        <v>25977</v>
      </c>
      <c r="Z98" s="238"/>
      <c r="AA98" s="388">
        <v>48175</v>
      </c>
      <c r="AB98" s="388"/>
    </row>
    <row r="99" spans="1:28" ht="13.5" thickBot="1">
      <c r="A99" s="18"/>
      <c r="B99" s="350" t="s">
        <v>43</v>
      </c>
      <c r="C99" s="350"/>
      <c r="D99" s="350"/>
      <c r="E99" s="350"/>
      <c r="F99" s="350"/>
      <c r="G99" s="350"/>
      <c r="H99" s="350"/>
      <c r="I99" s="350"/>
      <c r="J99" s="350"/>
      <c r="K99" s="350"/>
      <c r="L99" s="350"/>
      <c r="M99" s="350"/>
      <c r="N99" s="350"/>
      <c r="O99" s="350"/>
      <c r="P99" s="350"/>
      <c r="Q99" s="350"/>
      <c r="R99" s="350"/>
      <c r="S99" s="706"/>
      <c r="T99" s="706"/>
      <c r="U99" s="538">
        <f>U95-U97-U98</f>
        <v>151488</v>
      </c>
      <c r="V99" s="444"/>
      <c r="W99" s="538">
        <f>W95-W97-W98</f>
        <v>205575</v>
      </c>
      <c r="X99" s="539"/>
      <c r="Y99" s="536">
        <f>Y95-Y97-Y98</f>
        <v>215548</v>
      </c>
      <c r="Z99" s="537"/>
      <c r="AA99" s="538">
        <f>AA95-AA97-AA98</f>
        <v>292507</v>
      </c>
      <c r="AB99" s="538"/>
    </row>
    <row r="100" spans="1:28" ht="13.5" thickTop="1">
      <c r="A100" s="1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6"/>
      <c r="AA100" s="6"/>
      <c r="AB100" s="6"/>
    </row>
    <row r="101" spans="1:28" ht="12.75">
      <c r="A101" s="18"/>
      <c r="B101" s="5"/>
      <c r="C101" s="5"/>
      <c r="D101" s="5"/>
      <c r="E101" s="5"/>
      <c r="F101" s="7"/>
      <c r="G101" s="6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6"/>
      <c r="AA101" s="6"/>
      <c r="AB101" s="6"/>
    </row>
    <row r="102" spans="1:28" ht="12.75">
      <c r="A102" s="18"/>
      <c r="B102" s="5"/>
      <c r="C102" s="5"/>
      <c r="D102" s="5"/>
      <c r="E102" s="5"/>
      <c r="F102" s="7"/>
      <c r="G102" s="6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6"/>
      <c r="AA102" s="6"/>
      <c r="AB102" s="6"/>
    </row>
    <row r="103" spans="1:28" ht="12.75">
      <c r="A103" s="6"/>
      <c r="B103" s="5"/>
      <c r="C103" s="5"/>
      <c r="D103" s="5"/>
      <c r="E103" s="5"/>
      <c r="F103" s="7"/>
      <c r="G103" s="6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6"/>
      <c r="AA103" s="6"/>
      <c r="AB103" s="6"/>
    </row>
    <row r="104" spans="1:28" ht="12.75">
      <c r="A104" s="6"/>
      <c r="B104" s="5"/>
      <c r="C104" s="5"/>
      <c r="D104" s="5"/>
      <c r="E104" s="5"/>
      <c r="F104" s="7"/>
      <c r="G104" s="6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6"/>
      <c r="AA104" s="6"/>
      <c r="AB104" s="6"/>
    </row>
    <row r="105" spans="1:28" ht="12.75">
      <c r="A105" s="6"/>
      <c r="B105" s="86" t="s">
        <v>21</v>
      </c>
      <c r="C105" s="86"/>
      <c r="D105" s="86"/>
      <c r="E105" s="86"/>
      <c r="F105" s="276"/>
      <c r="G105" s="276"/>
      <c r="H105" s="276"/>
      <c r="I105" s="276"/>
      <c r="J105" s="276"/>
      <c r="K105" s="276"/>
      <c r="L105" s="270" t="s">
        <v>387</v>
      </c>
      <c r="M105" s="270"/>
      <c r="N105" s="270"/>
      <c r="O105" s="270"/>
      <c r="P105" s="270"/>
      <c r="Q105" s="270"/>
      <c r="R105" s="270"/>
      <c r="S105" s="5"/>
      <c r="T105" s="5"/>
      <c r="U105" s="5"/>
      <c r="V105" s="5"/>
      <c r="W105" s="5"/>
      <c r="X105" s="5"/>
      <c r="Y105" s="5"/>
      <c r="Z105" s="6"/>
      <c r="AA105" s="6"/>
      <c r="AB105" s="6"/>
    </row>
    <row r="106" spans="1:28" ht="15.75" thickBot="1">
      <c r="A106" s="23"/>
      <c r="B106" s="351" t="s">
        <v>388</v>
      </c>
      <c r="C106" s="351"/>
      <c r="D106" s="351"/>
      <c r="E106" s="351"/>
      <c r="F106" s="351"/>
      <c r="G106" s="351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6"/>
      <c r="AA106" s="6"/>
      <c r="AB106" s="6"/>
    </row>
    <row r="107" spans="1:28" ht="12.75">
      <c r="A107" s="3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6"/>
      <c r="AA107" s="6"/>
      <c r="AB107" s="6"/>
    </row>
    <row r="108" spans="1:28" ht="12.75">
      <c r="A108" s="3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6"/>
      <c r="AA108" s="6"/>
      <c r="AB108" s="6"/>
    </row>
    <row r="109" spans="1:28" ht="12.75">
      <c r="A109" s="3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6"/>
      <c r="AA109" s="6"/>
      <c r="AB109" s="6"/>
    </row>
    <row r="110" spans="1:28" ht="12.75">
      <c r="A110" s="3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6"/>
      <c r="AA110" s="6"/>
      <c r="AB110" s="6"/>
    </row>
    <row r="111" spans="1:28" ht="12.75">
      <c r="A111" s="3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6"/>
      <c r="AA111" s="6"/>
      <c r="AB111" s="6"/>
    </row>
    <row r="112" spans="1:28" ht="12.75">
      <c r="A112" s="3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6"/>
      <c r="AA112" s="6"/>
      <c r="AB112" s="6"/>
    </row>
    <row r="113" spans="1:28" ht="12.75">
      <c r="A113" s="3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6"/>
      <c r="AA113" s="6"/>
      <c r="AB113" s="6"/>
    </row>
    <row r="114" spans="1:28" ht="12.75">
      <c r="A114" s="3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6"/>
      <c r="AA114" s="6"/>
      <c r="AB114" s="6"/>
    </row>
    <row r="115" spans="1:28" ht="12.75">
      <c r="A115" s="3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6"/>
      <c r="AA115" s="6"/>
      <c r="AB115" s="6"/>
    </row>
    <row r="116" spans="1:28" ht="12.75">
      <c r="A116" s="3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6"/>
      <c r="AA116" s="6"/>
      <c r="AB116" s="6"/>
    </row>
    <row r="117" spans="1:28" ht="12.75">
      <c r="A117" s="3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6"/>
      <c r="AA117" s="6"/>
      <c r="AB117" s="6"/>
    </row>
    <row r="118" spans="1:28" ht="12.75">
      <c r="A118" s="3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6"/>
      <c r="AA118" s="6"/>
      <c r="AB118" s="6"/>
    </row>
    <row r="119" spans="1:28" ht="12.75">
      <c r="A119" s="3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6"/>
      <c r="AA119" s="6"/>
      <c r="AB119" s="6"/>
    </row>
    <row r="120" spans="1:28" ht="12.75">
      <c r="A120" s="3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6"/>
      <c r="AA120" s="6"/>
      <c r="AB120" s="6"/>
    </row>
    <row r="121" spans="1:28" ht="12.75">
      <c r="A121" s="3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6"/>
      <c r="AA121" s="6"/>
      <c r="AB121" s="6"/>
    </row>
    <row r="122" spans="1:28" ht="12.75">
      <c r="A122" s="3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6"/>
      <c r="AA122" s="6"/>
      <c r="AB122" s="6"/>
    </row>
    <row r="123" spans="1:28" ht="12.75">
      <c r="A123" s="3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6"/>
      <c r="AA123" s="6"/>
      <c r="AB123" s="6"/>
    </row>
    <row r="124" spans="1:28" ht="12.75">
      <c r="A124" s="3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6"/>
      <c r="AA124" s="6"/>
      <c r="AB124" s="6"/>
    </row>
    <row r="125" spans="1:28" ht="15" customHeight="1">
      <c r="A125" s="6"/>
      <c r="B125" s="352" t="s">
        <v>386</v>
      </c>
      <c r="C125" s="352"/>
      <c r="D125" s="352"/>
      <c r="E125" s="352"/>
      <c r="F125" s="352"/>
      <c r="G125" s="352"/>
      <c r="H125" s="352"/>
      <c r="I125" s="352"/>
      <c r="J125" s="352"/>
      <c r="K125" s="352"/>
      <c r="L125" s="5"/>
      <c r="M125" s="5"/>
      <c r="N125" s="5"/>
      <c r="O125" s="5"/>
      <c r="P125" s="5"/>
      <c r="Q125" s="5"/>
      <c r="R125" s="15"/>
      <c r="S125" s="15"/>
      <c r="T125" s="15"/>
      <c r="U125" s="664" t="s">
        <v>304</v>
      </c>
      <c r="V125" s="665"/>
      <c r="W125" s="665"/>
      <c r="X125" s="666"/>
      <c r="Y125" s="540" t="s">
        <v>317</v>
      </c>
      <c r="Z125" s="260"/>
      <c r="AA125" s="540"/>
      <c r="AB125" s="540"/>
    </row>
    <row r="126" spans="1:28" ht="15" customHeight="1">
      <c r="A126" s="84"/>
      <c r="B126" s="349"/>
      <c r="C126" s="349"/>
      <c r="D126" s="349"/>
      <c r="E126" s="349"/>
      <c r="F126" s="349"/>
      <c r="G126" s="349"/>
      <c r="H126" s="349"/>
      <c r="I126" s="349"/>
      <c r="J126" s="349"/>
      <c r="K126" s="349"/>
      <c r="L126" s="5"/>
      <c r="M126" s="5"/>
      <c r="N126" s="5"/>
      <c r="O126" s="5"/>
      <c r="P126" s="5"/>
      <c r="Q126" s="5"/>
      <c r="R126" s="15"/>
      <c r="S126" s="15"/>
      <c r="T126" s="15"/>
      <c r="U126" s="201"/>
      <c r="V126" s="202"/>
      <c r="W126" s="462"/>
      <c r="X126" s="463"/>
      <c r="Y126" s="199"/>
      <c r="Z126" s="198"/>
      <c r="AA126" s="199"/>
      <c r="AB126" s="199"/>
    </row>
    <row r="127" spans="1:28" ht="15" customHeight="1">
      <c r="A127" s="126"/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5"/>
      <c r="O127" s="103"/>
      <c r="P127" s="104"/>
      <c r="Q127" s="104"/>
      <c r="R127" s="104"/>
      <c r="S127" s="165" t="s">
        <v>23</v>
      </c>
      <c r="T127" s="84"/>
      <c r="U127" s="530">
        <v>2008</v>
      </c>
      <c r="V127" s="534"/>
      <c r="W127" s="530">
        <v>2007</v>
      </c>
      <c r="X127" s="531"/>
      <c r="Y127" s="530">
        <v>2008</v>
      </c>
      <c r="Z127" s="400"/>
      <c r="AA127" s="530">
        <v>2007</v>
      </c>
      <c r="AB127" s="530"/>
    </row>
    <row r="128" spans="1:28" ht="15" customHeight="1">
      <c r="A128" s="6"/>
      <c r="B128" s="445" t="s">
        <v>44</v>
      </c>
      <c r="C128" s="445"/>
      <c r="D128" s="445"/>
      <c r="E128" s="445"/>
      <c r="F128" s="445"/>
      <c r="G128" s="445"/>
      <c r="H128" s="445"/>
      <c r="I128" s="445"/>
      <c r="J128" s="445"/>
      <c r="K128" s="445"/>
      <c r="L128" s="445"/>
      <c r="M128" s="445"/>
      <c r="N128" s="445"/>
      <c r="O128" s="445"/>
      <c r="P128" s="445"/>
      <c r="Q128" s="445"/>
      <c r="R128" s="445"/>
      <c r="S128" s="445"/>
      <c r="T128" s="445"/>
      <c r="U128" s="445"/>
      <c r="V128" s="445"/>
      <c r="W128" s="445"/>
      <c r="X128" s="445"/>
      <c r="Y128" s="445"/>
      <c r="Z128" s="445"/>
      <c r="AA128" s="445"/>
      <c r="AB128" s="445"/>
    </row>
    <row r="129" spans="1:28" ht="15" customHeight="1">
      <c r="A129" s="6"/>
      <c r="B129" s="442" t="s">
        <v>45</v>
      </c>
      <c r="C129" s="442"/>
      <c r="D129" s="442"/>
      <c r="E129" s="442"/>
      <c r="F129" s="442"/>
      <c r="G129" s="442"/>
      <c r="H129" s="442"/>
      <c r="I129" s="442"/>
      <c r="J129" s="442"/>
      <c r="K129" s="442"/>
      <c r="L129" s="442"/>
      <c r="M129" s="442"/>
      <c r="N129" s="442"/>
      <c r="O129" s="442"/>
      <c r="P129" s="442"/>
      <c r="Q129" s="442"/>
      <c r="R129" s="442"/>
      <c r="S129" s="276"/>
      <c r="T129" s="276"/>
      <c r="U129" s="541"/>
      <c r="V129" s="541"/>
      <c r="W129" s="532"/>
      <c r="X129" s="533"/>
      <c r="Y129" s="529"/>
      <c r="Z129" s="393"/>
      <c r="AA129" s="276"/>
      <c r="AB129" s="276"/>
    </row>
    <row r="130" spans="1:28" ht="15" customHeight="1">
      <c r="A130" s="6"/>
      <c r="B130" s="442" t="s">
        <v>46</v>
      </c>
      <c r="C130" s="442"/>
      <c r="D130" s="442"/>
      <c r="E130" s="442"/>
      <c r="F130" s="442"/>
      <c r="G130" s="442"/>
      <c r="H130" s="442"/>
      <c r="I130" s="442"/>
      <c r="J130" s="442"/>
      <c r="K130" s="442"/>
      <c r="L130" s="442"/>
      <c r="M130" s="442"/>
      <c r="N130" s="442"/>
      <c r="O130" s="442"/>
      <c r="P130" s="442"/>
      <c r="Q130" s="442"/>
      <c r="R130" s="442"/>
      <c r="S130" s="276"/>
      <c r="T130" s="276"/>
      <c r="U130" s="541"/>
      <c r="V130" s="541"/>
      <c r="W130" s="532"/>
      <c r="X130" s="533"/>
      <c r="Y130" s="529"/>
      <c r="Z130" s="393"/>
      <c r="AA130" s="276"/>
      <c r="AB130" s="276"/>
    </row>
    <row r="131" spans="1:28" ht="15" customHeight="1">
      <c r="A131" s="6"/>
      <c r="B131" s="270" t="s">
        <v>47</v>
      </c>
      <c r="C131" s="270"/>
      <c r="D131" s="270"/>
      <c r="E131" s="270"/>
      <c r="F131" s="270"/>
      <c r="G131" s="270"/>
      <c r="H131" s="270"/>
      <c r="I131" s="270"/>
      <c r="J131" s="270"/>
      <c r="K131" s="270"/>
      <c r="L131" s="270"/>
      <c r="M131" s="270"/>
      <c r="N131" s="270"/>
      <c r="O131" s="270"/>
      <c r="P131" s="270"/>
      <c r="Q131" s="270"/>
      <c r="R131" s="270"/>
      <c r="S131" s="276"/>
      <c r="T131" s="276"/>
      <c r="U131" s="673"/>
      <c r="V131" s="674"/>
      <c r="W131" s="305"/>
      <c r="X131" s="239"/>
      <c r="Y131" s="529"/>
      <c r="Z131" s="393"/>
      <c r="AA131" s="276"/>
      <c r="AB131" s="276"/>
    </row>
    <row r="132" spans="1:28" ht="15" customHeight="1">
      <c r="A132" s="6"/>
      <c r="B132" s="249" t="s">
        <v>48</v>
      </c>
      <c r="C132" s="249"/>
      <c r="D132" s="249"/>
      <c r="E132" s="249"/>
      <c r="F132" s="249"/>
      <c r="G132" s="249"/>
      <c r="H132" s="249"/>
      <c r="I132" s="249"/>
      <c r="J132" s="249"/>
      <c r="K132" s="249"/>
      <c r="L132" s="249"/>
      <c r="M132" s="249"/>
      <c r="N132" s="249"/>
      <c r="O132" s="249"/>
      <c r="P132" s="249"/>
      <c r="Q132" s="249"/>
      <c r="R132" s="249"/>
      <c r="S132" s="276"/>
      <c r="T132" s="276"/>
      <c r="U132" s="673"/>
      <c r="V132" s="674"/>
      <c r="W132" s="305"/>
      <c r="X132" s="239"/>
      <c r="Y132" s="529"/>
      <c r="Z132" s="393"/>
      <c r="AA132" s="276"/>
      <c r="AB132" s="276"/>
    </row>
    <row r="133" spans="1:28" ht="16.5" customHeight="1">
      <c r="A133" s="6"/>
      <c r="B133" s="270" t="s">
        <v>49</v>
      </c>
      <c r="C133" s="270"/>
      <c r="D133" s="270"/>
      <c r="E133" s="270"/>
      <c r="F133" s="270"/>
      <c r="G133" s="270"/>
      <c r="H133" s="270"/>
      <c r="I133" s="270"/>
      <c r="J133" s="270"/>
      <c r="K133" s="270"/>
      <c r="L133" s="270"/>
      <c r="M133" s="270"/>
      <c r="N133" s="270"/>
      <c r="O133" s="270"/>
      <c r="P133" s="270"/>
      <c r="Q133" s="270"/>
      <c r="R133" s="270"/>
      <c r="S133" s="276"/>
      <c r="T133" s="276"/>
      <c r="U133" s="305">
        <v>5931</v>
      </c>
      <c r="V133" s="615"/>
      <c r="W133" s="305">
        <v>8671</v>
      </c>
      <c r="X133" s="545"/>
      <c r="Y133" s="543">
        <v>8439</v>
      </c>
      <c r="Z133" s="441"/>
      <c r="AA133" s="439">
        <v>12337</v>
      </c>
      <c r="AB133" s="439"/>
    </row>
    <row r="134" spans="1:28" ht="15" customHeight="1">
      <c r="A134" s="6"/>
      <c r="B134" s="270" t="s">
        <v>50</v>
      </c>
      <c r="C134" s="270"/>
      <c r="D134" s="270"/>
      <c r="E134" s="270"/>
      <c r="F134" s="270"/>
      <c r="G134" s="270"/>
      <c r="H134" s="270"/>
      <c r="I134" s="270"/>
      <c r="J134" s="270"/>
      <c r="K134" s="270"/>
      <c r="L134" s="270"/>
      <c r="M134" s="270"/>
      <c r="N134" s="270"/>
      <c r="O134" s="270"/>
      <c r="P134" s="270"/>
      <c r="Q134" s="270"/>
      <c r="R134" s="270"/>
      <c r="S134" s="276"/>
      <c r="T134" s="276"/>
      <c r="U134" s="305"/>
      <c r="V134" s="615"/>
      <c r="W134" s="305"/>
      <c r="X134" s="545"/>
      <c r="Y134" s="529"/>
      <c r="Z134" s="441"/>
      <c r="AA134" s="276"/>
      <c r="AB134" s="276"/>
    </row>
    <row r="135" spans="1:28" ht="15" customHeight="1">
      <c r="A135" s="6"/>
      <c r="B135" s="252" t="s">
        <v>51</v>
      </c>
      <c r="C135" s="252"/>
      <c r="D135" s="252"/>
      <c r="E135" s="252"/>
      <c r="F135" s="252"/>
      <c r="G135" s="252"/>
      <c r="H135" s="252"/>
      <c r="I135" s="252"/>
      <c r="J135" s="252"/>
      <c r="K135" s="252"/>
      <c r="L135" s="252"/>
      <c r="M135" s="252"/>
      <c r="N135" s="252"/>
      <c r="O135" s="252"/>
      <c r="P135" s="252"/>
      <c r="Q135" s="252"/>
      <c r="R135" s="252"/>
      <c r="S135" s="451"/>
      <c r="T135" s="285"/>
      <c r="U135" s="308"/>
      <c r="V135" s="675"/>
      <c r="W135" s="308"/>
      <c r="X135" s="542"/>
      <c r="Y135" s="499"/>
      <c r="Z135" s="259"/>
      <c r="AA135" s="428"/>
      <c r="AB135" s="428"/>
    </row>
    <row r="136" spans="1:28" ht="15" customHeight="1" thickBot="1">
      <c r="A136" s="84"/>
      <c r="B136" s="324" t="s">
        <v>52</v>
      </c>
      <c r="C136" s="324"/>
      <c r="D136" s="324"/>
      <c r="E136" s="324"/>
      <c r="F136" s="324"/>
      <c r="G136" s="324"/>
      <c r="H136" s="324"/>
      <c r="I136" s="324"/>
      <c r="J136" s="324"/>
      <c r="K136" s="324"/>
      <c r="L136" s="324"/>
      <c r="M136" s="324"/>
      <c r="N136" s="324"/>
      <c r="O136" s="324"/>
      <c r="P136" s="324"/>
      <c r="Q136" s="324"/>
      <c r="R136" s="324"/>
      <c r="S136" s="677">
        <v>-11</v>
      </c>
      <c r="T136" s="678"/>
      <c r="U136" s="247">
        <f>SUM(U130:V135)</f>
        <v>5931</v>
      </c>
      <c r="V136" s="676"/>
      <c r="W136" s="247">
        <f>SUM(W133:W135)</f>
        <v>8671</v>
      </c>
      <c r="X136" s="544"/>
      <c r="Y136" s="443">
        <f>Y133</f>
        <v>8439</v>
      </c>
      <c r="Z136" s="248"/>
      <c r="AA136" s="247">
        <f>SUM(AA133:AA135)</f>
        <v>12337</v>
      </c>
      <c r="AB136" s="247"/>
    </row>
    <row r="137" spans="1:28" ht="15" customHeight="1" thickTop="1">
      <c r="A137" s="126"/>
      <c r="B137" s="528" t="s">
        <v>53</v>
      </c>
      <c r="C137" s="528"/>
      <c r="D137" s="528"/>
      <c r="E137" s="528"/>
      <c r="F137" s="528"/>
      <c r="G137" s="528"/>
      <c r="H137" s="528"/>
      <c r="I137" s="528"/>
      <c r="J137" s="528"/>
      <c r="K137" s="528"/>
      <c r="L137" s="528"/>
      <c r="M137" s="528"/>
      <c r="N137" s="528"/>
      <c r="O137" s="528"/>
      <c r="P137" s="528"/>
      <c r="Q137" s="528"/>
      <c r="R137" s="528"/>
      <c r="S137" s="528"/>
      <c r="T137" s="528"/>
      <c r="U137" s="528"/>
      <c r="V137" s="528"/>
      <c r="W137" s="528"/>
      <c r="X137" s="528"/>
      <c r="Y137" s="528"/>
      <c r="Z137" s="528"/>
      <c r="AA137" s="528"/>
      <c r="AB137" s="528"/>
    </row>
    <row r="138" spans="1:28" ht="15" customHeight="1">
      <c r="A138" s="6"/>
      <c r="B138" s="270" t="s">
        <v>54</v>
      </c>
      <c r="C138" s="270"/>
      <c r="D138" s="270"/>
      <c r="E138" s="270"/>
      <c r="F138" s="270"/>
      <c r="G138" s="270"/>
      <c r="H138" s="270"/>
      <c r="I138" s="270"/>
      <c r="J138" s="270"/>
      <c r="K138" s="270"/>
      <c r="L138" s="270"/>
      <c r="M138" s="270"/>
      <c r="N138" s="270"/>
      <c r="O138" s="270"/>
      <c r="P138" s="270"/>
      <c r="Q138" s="270"/>
      <c r="R138" s="270"/>
      <c r="S138" s="276"/>
      <c r="T138" s="276"/>
      <c r="U138" s="265">
        <v>1692796</v>
      </c>
      <c r="V138" s="441"/>
      <c r="W138" s="265">
        <v>1646286</v>
      </c>
      <c r="X138" s="266"/>
      <c r="Y138" s="392">
        <v>2408632</v>
      </c>
      <c r="Z138" s="441"/>
      <c r="AA138" s="305">
        <v>2342454</v>
      </c>
      <c r="AB138" s="305"/>
    </row>
    <row r="139" spans="1:28" ht="15" customHeight="1">
      <c r="A139" s="6"/>
      <c r="B139" s="270" t="s">
        <v>55</v>
      </c>
      <c r="C139" s="270"/>
      <c r="D139" s="270"/>
      <c r="E139" s="270"/>
      <c r="F139" s="270"/>
      <c r="G139" s="270"/>
      <c r="H139" s="270"/>
      <c r="I139" s="270"/>
      <c r="J139" s="270"/>
      <c r="K139" s="270"/>
      <c r="L139" s="270"/>
      <c r="M139" s="270"/>
      <c r="N139" s="270"/>
      <c r="O139" s="270"/>
      <c r="P139" s="270"/>
      <c r="Q139" s="270"/>
      <c r="R139" s="270"/>
      <c r="S139" s="276"/>
      <c r="T139" s="276"/>
      <c r="U139" s="265"/>
      <c r="V139" s="441"/>
      <c r="W139" s="265"/>
      <c r="X139" s="266"/>
      <c r="Y139" s="398"/>
      <c r="Z139" s="441"/>
      <c r="AA139" s="305"/>
      <c r="AB139" s="305"/>
    </row>
    <row r="140" spans="1:28" ht="15" customHeight="1">
      <c r="A140" s="126"/>
      <c r="B140" s="270" t="s">
        <v>56</v>
      </c>
      <c r="C140" s="270"/>
      <c r="D140" s="270"/>
      <c r="E140" s="270"/>
      <c r="F140" s="270"/>
      <c r="G140" s="270"/>
      <c r="H140" s="270"/>
      <c r="I140" s="270"/>
      <c r="J140" s="270"/>
      <c r="K140" s="270"/>
      <c r="L140" s="270"/>
      <c r="M140" s="270"/>
      <c r="N140" s="270"/>
      <c r="O140" s="270"/>
      <c r="P140" s="270"/>
      <c r="Q140" s="270"/>
      <c r="R140" s="270"/>
      <c r="S140" s="276"/>
      <c r="T140" s="276"/>
      <c r="U140" s="265">
        <v>1062729</v>
      </c>
      <c r="V140" s="441"/>
      <c r="W140" s="265">
        <v>1174596</v>
      </c>
      <c r="X140" s="266"/>
      <c r="Y140" s="392">
        <v>1512127</v>
      </c>
      <c r="Z140" s="441"/>
      <c r="AA140" s="305">
        <v>1671299</v>
      </c>
      <c r="AB140" s="305"/>
    </row>
    <row r="141" spans="1:28" ht="15" customHeight="1">
      <c r="A141" s="6"/>
      <c r="B141" s="270" t="s">
        <v>57</v>
      </c>
      <c r="C141" s="270"/>
      <c r="D141" s="270"/>
      <c r="E141" s="270"/>
      <c r="F141" s="270"/>
      <c r="G141" s="270"/>
      <c r="H141" s="270"/>
      <c r="I141" s="270"/>
      <c r="J141" s="270"/>
      <c r="K141" s="270"/>
      <c r="L141" s="270"/>
      <c r="M141" s="270"/>
      <c r="N141" s="270"/>
      <c r="O141" s="270"/>
      <c r="P141" s="270"/>
      <c r="Q141" s="270"/>
      <c r="R141" s="270"/>
      <c r="S141" s="276"/>
      <c r="T141" s="276"/>
      <c r="U141" s="265">
        <v>56452</v>
      </c>
      <c r="V141" s="441"/>
      <c r="W141" s="265">
        <v>57181</v>
      </c>
      <c r="X141" s="266"/>
      <c r="Y141" s="392">
        <v>80324</v>
      </c>
      <c r="Z141" s="441"/>
      <c r="AA141" s="305">
        <v>81362</v>
      </c>
      <c r="AB141" s="305"/>
    </row>
    <row r="142" spans="1:28" ht="15" customHeight="1">
      <c r="A142" s="6"/>
      <c r="B142" s="249" t="s">
        <v>58</v>
      </c>
      <c r="C142" s="249"/>
      <c r="D142" s="249"/>
      <c r="E142" s="249"/>
      <c r="F142" s="249"/>
      <c r="G142" s="249"/>
      <c r="H142" s="249"/>
      <c r="I142" s="249"/>
      <c r="J142" s="249"/>
      <c r="K142" s="249"/>
      <c r="L142" s="249"/>
      <c r="M142" s="249"/>
      <c r="N142" s="249"/>
      <c r="O142" s="249"/>
      <c r="P142" s="249"/>
      <c r="Q142" s="249"/>
      <c r="R142" s="249"/>
      <c r="S142" s="276"/>
      <c r="T142" s="276"/>
      <c r="U142" s="265">
        <v>61659</v>
      </c>
      <c r="V142" s="441"/>
      <c r="W142" s="265">
        <v>7394</v>
      </c>
      <c r="X142" s="266"/>
      <c r="Y142" s="392">
        <v>87733</v>
      </c>
      <c r="Z142" s="441"/>
      <c r="AA142" s="305">
        <v>10521</v>
      </c>
      <c r="AB142" s="305"/>
    </row>
    <row r="143" spans="1:28" ht="15" customHeight="1">
      <c r="A143" s="6"/>
      <c r="B143" s="252" t="s">
        <v>59</v>
      </c>
      <c r="C143" s="252"/>
      <c r="D143" s="252"/>
      <c r="E143" s="252"/>
      <c r="F143" s="252"/>
      <c r="G143" s="252"/>
      <c r="H143" s="252"/>
      <c r="I143" s="252"/>
      <c r="J143" s="252"/>
      <c r="K143" s="252"/>
      <c r="L143" s="252"/>
      <c r="M143" s="252"/>
      <c r="N143" s="252"/>
      <c r="O143" s="252"/>
      <c r="P143" s="252"/>
      <c r="Q143" s="252"/>
      <c r="R143" s="252"/>
      <c r="S143" s="451"/>
      <c r="T143" s="285"/>
      <c r="U143" s="428"/>
      <c r="V143" s="259"/>
      <c r="W143" s="428"/>
      <c r="X143" s="521"/>
      <c r="Y143" s="499"/>
      <c r="Z143" s="259"/>
      <c r="AA143" s="308"/>
      <c r="AB143" s="308"/>
    </row>
    <row r="144" spans="1:28" ht="15" customHeight="1" thickBot="1">
      <c r="A144" s="127"/>
      <c r="B144" s="324" t="s">
        <v>60</v>
      </c>
      <c r="C144" s="324"/>
      <c r="D144" s="324"/>
      <c r="E144" s="324"/>
      <c r="F144" s="324"/>
      <c r="G144" s="324"/>
      <c r="H144" s="324"/>
      <c r="I144" s="324"/>
      <c r="J144" s="324"/>
      <c r="K144" s="324"/>
      <c r="L144" s="324"/>
      <c r="M144" s="324"/>
      <c r="N144" s="324"/>
      <c r="O144" s="324"/>
      <c r="P144" s="324"/>
      <c r="Q144" s="324"/>
      <c r="R144" s="324"/>
      <c r="S144" s="677">
        <v>-12</v>
      </c>
      <c r="T144" s="678"/>
      <c r="U144" s="247">
        <f>SUM(U138:U143)</f>
        <v>2873636</v>
      </c>
      <c r="V144" s="248"/>
      <c r="W144" s="247">
        <f>SUM(W138:W143)</f>
        <v>2885457</v>
      </c>
      <c r="X144" s="520"/>
      <c r="Y144" s="527">
        <f>SUM(Y138:Y143)</f>
        <v>4088816</v>
      </c>
      <c r="Z144" s="708"/>
      <c r="AA144" s="527">
        <f>SUM(AA138:AA143)</f>
        <v>4105636</v>
      </c>
      <c r="AB144" s="527"/>
    </row>
    <row r="145" spans="1:28" ht="13.5" thickTop="1">
      <c r="A145" s="6"/>
      <c r="B145" s="434" t="s">
        <v>61</v>
      </c>
      <c r="C145" s="434"/>
      <c r="D145" s="434"/>
      <c r="E145" s="434"/>
      <c r="F145" s="434"/>
      <c r="G145" s="434"/>
      <c r="H145" s="434"/>
      <c r="I145" s="434"/>
      <c r="J145" s="434"/>
      <c r="K145" s="434"/>
      <c r="L145" s="434"/>
      <c r="M145" s="434"/>
      <c r="N145" s="434"/>
      <c r="O145" s="434"/>
      <c r="P145" s="434"/>
      <c r="Q145" s="434"/>
      <c r="R145" s="434"/>
      <c r="S145" s="524"/>
      <c r="T145" s="524"/>
      <c r="U145" s="524"/>
      <c r="V145" s="257"/>
      <c r="W145" s="525"/>
      <c r="X145" s="707"/>
      <c r="Y145" s="522"/>
      <c r="Z145" s="257"/>
      <c r="AA145" s="525"/>
      <c r="AB145" s="525"/>
    </row>
    <row r="146" spans="1:28" ht="12.75">
      <c r="A146" s="6"/>
      <c r="B146" s="523" t="s">
        <v>62</v>
      </c>
      <c r="C146" s="523"/>
      <c r="D146" s="523"/>
      <c r="E146" s="523"/>
      <c r="F146" s="523"/>
      <c r="G146" s="523"/>
      <c r="H146" s="523"/>
      <c r="I146" s="523"/>
      <c r="J146" s="523"/>
      <c r="K146" s="523"/>
      <c r="L146" s="523"/>
      <c r="M146" s="523"/>
      <c r="N146" s="523"/>
      <c r="O146" s="523"/>
      <c r="P146" s="523"/>
      <c r="Q146" s="523"/>
      <c r="R146" s="523"/>
      <c r="S146" s="253"/>
      <c r="T146" s="253"/>
      <c r="U146" s="253"/>
      <c r="V146" s="393"/>
      <c r="W146" s="498"/>
      <c r="X146" s="526"/>
      <c r="Y146" s="508"/>
      <c r="Z146" s="393"/>
      <c r="AA146" s="498"/>
      <c r="AB146" s="498"/>
    </row>
    <row r="147" spans="1:28" ht="15.75" customHeight="1">
      <c r="A147" s="6"/>
      <c r="B147" s="523" t="s">
        <v>63</v>
      </c>
      <c r="C147" s="523"/>
      <c r="D147" s="523"/>
      <c r="E147" s="523"/>
      <c r="F147" s="523"/>
      <c r="G147" s="523"/>
      <c r="H147" s="523"/>
      <c r="I147" s="523"/>
      <c r="J147" s="523"/>
      <c r="K147" s="523"/>
      <c r="L147" s="523"/>
      <c r="M147" s="523"/>
      <c r="N147" s="523"/>
      <c r="O147" s="523"/>
      <c r="P147" s="523"/>
      <c r="Q147" s="523"/>
      <c r="R147" s="523"/>
      <c r="S147" s="523"/>
      <c r="T147" s="523"/>
      <c r="U147" s="523"/>
      <c r="V147" s="523"/>
      <c r="W147" s="523"/>
      <c r="X147" s="523"/>
      <c r="Y147" s="523"/>
      <c r="Z147" s="523"/>
      <c r="AA147" s="523"/>
      <c r="AB147" s="523"/>
    </row>
    <row r="148" spans="1:28" ht="15.75" customHeight="1">
      <c r="A148" s="6"/>
      <c r="B148" s="270" t="s">
        <v>64</v>
      </c>
      <c r="C148" s="270"/>
      <c r="D148" s="270"/>
      <c r="E148" s="270"/>
      <c r="F148" s="270"/>
      <c r="G148" s="270"/>
      <c r="H148" s="270"/>
      <c r="I148" s="270"/>
      <c r="J148" s="270"/>
      <c r="K148" s="270"/>
      <c r="L148" s="270"/>
      <c r="M148" s="270"/>
      <c r="N148" s="270"/>
      <c r="O148" s="270"/>
      <c r="P148" s="270"/>
      <c r="Q148" s="270"/>
      <c r="R148" s="270"/>
      <c r="S148" s="253"/>
      <c r="T148" s="253"/>
      <c r="U148" s="305"/>
      <c r="V148" s="393"/>
      <c r="W148" s="305"/>
      <c r="X148" s="239"/>
      <c r="Y148" s="398"/>
      <c r="Z148" s="393"/>
      <c r="AA148" s="305"/>
      <c r="AB148" s="305"/>
    </row>
    <row r="149" spans="1:28" ht="15.75" customHeight="1">
      <c r="A149" s="6"/>
      <c r="B149" s="270" t="s">
        <v>65</v>
      </c>
      <c r="C149" s="270"/>
      <c r="D149" s="270"/>
      <c r="E149" s="270"/>
      <c r="F149" s="270"/>
      <c r="G149" s="270"/>
      <c r="H149" s="270"/>
      <c r="I149" s="270"/>
      <c r="J149" s="270"/>
      <c r="K149" s="270"/>
      <c r="L149" s="270"/>
      <c r="M149" s="270"/>
      <c r="N149" s="270"/>
      <c r="O149" s="270"/>
      <c r="P149" s="270"/>
      <c r="Q149" s="270"/>
      <c r="R149" s="270"/>
      <c r="S149" s="253"/>
      <c r="T149" s="253"/>
      <c r="U149" s="276"/>
      <c r="V149" s="393"/>
      <c r="W149" s="305"/>
      <c r="X149" s="385"/>
      <c r="Y149" s="398"/>
      <c r="Z149" s="393"/>
      <c r="AA149" s="305"/>
      <c r="AB149" s="305"/>
    </row>
    <row r="150" spans="1:28" ht="15.75" customHeight="1">
      <c r="A150" s="6"/>
      <c r="B150" s="270" t="s">
        <v>66</v>
      </c>
      <c r="C150" s="270"/>
      <c r="D150" s="270"/>
      <c r="E150" s="270"/>
      <c r="F150" s="270"/>
      <c r="G150" s="270"/>
      <c r="H150" s="270"/>
      <c r="I150" s="270"/>
      <c r="J150" s="270"/>
      <c r="K150" s="270"/>
      <c r="L150" s="270"/>
      <c r="M150" s="270"/>
      <c r="N150" s="270"/>
      <c r="O150" s="270"/>
      <c r="P150" s="270"/>
      <c r="Q150" s="270"/>
      <c r="R150" s="270"/>
      <c r="S150" s="253"/>
      <c r="T150" s="253"/>
      <c r="U150" s="276"/>
      <c r="V150" s="441"/>
      <c r="W150" s="305"/>
      <c r="X150" s="385"/>
      <c r="Y150" s="398"/>
      <c r="Z150" s="441"/>
      <c r="AA150" s="305"/>
      <c r="AB150" s="305"/>
    </row>
    <row r="151" spans="1:28" ht="14.25" customHeight="1">
      <c r="A151" s="6"/>
      <c r="B151" s="270" t="s">
        <v>67</v>
      </c>
      <c r="C151" s="270"/>
      <c r="D151" s="270"/>
      <c r="E151" s="270"/>
      <c r="F151" s="270"/>
      <c r="G151" s="270"/>
      <c r="H151" s="270"/>
      <c r="I151" s="270"/>
      <c r="J151" s="270"/>
      <c r="K151" s="270"/>
      <c r="L151" s="270"/>
      <c r="M151" s="270"/>
      <c r="N151" s="270"/>
      <c r="O151" s="270"/>
      <c r="P151" s="270"/>
      <c r="Q151" s="270"/>
      <c r="R151" s="270"/>
      <c r="S151" s="253"/>
      <c r="T151" s="253"/>
      <c r="U151" s="305"/>
      <c r="V151" s="441"/>
      <c r="W151" s="305"/>
      <c r="X151" s="545"/>
      <c r="Y151" s="398"/>
      <c r="Z151" s="441"/>
      <c r="AA151" s="305"/>
      <c r="AB151" s="305"/>
    </row>
    <row r="152" spans="1:28" ht="18" customHeight="1">
      <c r="A152" s="6"/>
      <c r="B152" s="270" t="s">
        <v>68</v>
      </c>
      <c r="C152" s="270"/>
      <c r="D152" s="270"/>
      <c r="E152" s="270"/>
      <c r="F152" s="270"/>
      <c r="G152" s="270"/>
      <c r="H152" s="270"/>
      <c r="I152" s="270"/>
      <c r="J152" s="270"/>
      <c r="K152" s="270"/>
      <c r="L152" s="270"/>
      <c r="M152" s="270"/>
      <c r="N152" s="270"/>
      <c r="O152" s="270"/>
      <c r="P152" s="270"/>
      <c r="Q152" s="270"/>
      <c r="R152" s="270"/>
      <c r="S152" s="253">
        <v>-13</v>
      </c>
      <c r="T152" s="253"/>
      <c r="U152" s="265">
        <v>8654</v>
      </c>
      <c r="V152" s="441"/>
      <c r="W152" s="265">
        <v>8886</v>
      </c>
      <c r="X152" s="266"/>
      <c r="Y152" s="392">
        <v>12313</v>
      </c>
      <c r="Z152" s="441"/>
      <c r="AA152" s="305">
        <v>12644</v>
      </c>
      <c r="AB152" s="305"/>
    </row>
    <row r="153" spans="1:28" ht="17.25" customHeight="1">
      <c r="A153" s="6"/>
      <c r="B153" s="270" t="s">
        <v>69</v>
      </c>
      <c r="C153" s="270"/>
      <c r="D153" s="270"/>
      <c r="E153" s="270"/>
      <c r="F153" s="270"/>
      <c r="G153" s="270"/>
      <c r="H153" s="270"/>
      <c r="I153" s="270"/>
      <c r="J153" s="270"/>
      <c r="K153" s="270"/>
      <c r="L153" s="270"/>
      <c r="M153" s="270"/>
      <c r="N153" s="270"/>
      <c r="O153" s="270"/>
      <c r="P153" s="270"/>
      <c r="Q153" s="270"/>
      <c r="R153" s="270"/>
      <c r="S153" s="253"/>
      <c r="T153" s="253"/>
      <c r="U153" s="265"/>
      <c r="V153" s="441"/>
      <c r="W153" s="265"/>
      <c r="X153" s="266"/>
      <c r="Y153" s="398"/>
      <c r="Z153" s="441"/>
      <c r="AA153" s="305"/>
      <c r="AB153" s="305"/>
    </row>
    <row r="154" spans="1:28" ht="17.25" customHeight="1">
      <c r="A154" s="6"/>
      <c r="B154" s="270" t="s">
        <v>70</v>
      </c>
      <c r="C154" s="270"/>
      <c r="D154" s="270"/>
      <c r="E154" s="270"/>
      <c r="F154" s="270"/>
      <c r="G154" s="270"/>
      <c r="H154" s="270"/>
      <c r="I154" s="270"/>
      <c r="J154" s="270"/>
      <c r="K154" s="270"/>
      <c r="L154" s="270"/>
      <c r="M154" s="270"/>
      <c r="N154" s="270"/>
      <c r="O154" s="270"/>
      <c r="P154" s="270"/>
      <c r="Q154" s="270"/>
      <c r="R154" s="270"/>
      <c r="S154" s="253"/>
      <c r="T154" s="253"/>
      <c r="U154" s="529"/>
      <c r="V154" s="441"/>
      <c r="W154" s="265"/>
      <c r="X154" s="516"/>
      <c r="Y154" s="398"/>
      <c r="Z154" s="441"/>
      <c r="AA154" s="305"/>
      <c r="AB154" s="305"/>
    </row>
    <row r="155" spans="1:28" ht="11.25" customHeight="1">
      <c r="A155" s="6"/>
      <c r="B155" s="252" t="s">
        <v>71</v>
      </c>
      <c r="C155" s="252"/>
      <c r="D155" s="252"/>
      <c r="E155" s="252"/>
      <c r="F155" s="252"/>
      <c r="G155" s="252"/>
      <c r="H155" s="252"/>
      <c r="I155" s="252"/>
      <c r="J155" s="252"/>
      <c r="K155" s="252"/>
      <c r="L155" s="252"/>
      <c r="M155" s="252"/>
      <c r="N155" s="252"/>
      <c r="O155" s="252"/>
      <c r="P155" s="252"/>
      <c r="Q155" s="252"/>
      <c r="R155" s="252"/>
      <c r="S155" s="451"/>
      <c r="T155" s="285"/>
      <c r="U155" s="428"/>
      <c r="V155" s="259"/>
      <c r="W155" s="428"/>
      <c r="X155" s="521"/>
      <c r="Y155" s="499"/>
      <c r="Z155" s="259"/>
      <c r="AA155" s="428"/>
      <c r="AB155" s="428"/>
    </row>
    <row r="156" spans="1:28" ht="11.25" customHeight="1">
      <c r="A156" s="6"/>
      <c r="B156" s="672" t="s">
        <v>72</v>
      </c>
      <c r="C156" s="672"/>
      <c r="D156" s="672"/>
      <c r="E156" s="672"/>
      <c r="F156" s="672"/>
      <c r="G156" s="672"/>
      <c r="H156" s="672"/>
      <c r="I156" s="672"/>
      <c r="J156" s="672"/>
      <c r="K156" s="672"/>
      <c r="L156" s="672"/>
      <c r="M156" s="672"/>
      <c r="N156" s="672"/>
      <c r="O156" s="672"/>
      <c r="P156" s="672"/>
      <c r="Q156" s="672"/>
      <c r="R156" s="672"/>
      <c r="S156" s="452"/>
      <c r="T156" s="452"/>
      <c r="U156" s="510">
        <f>SUM(U148:V155)</f>
        <v>8654</v>
      </c>
      <c r="V156" s="569"/>
      <c r="W156" s="510">
        <f>SUM(W148:X155)</f>
        <v>8886</v>
      </c>
      <c r="X156" s="519"/>
      <c r="Y156" s="517">
        <f>Y152</f>
        <v>12313</v>
      </c>
      <c r="Z156" s="518"/>
      <c r="AA156" s="510">
        <f>AA152</f>
        <v>12644</v>
      </c>
      <c r="AB156" s="510"/>
    </row>
    <row r="157" spans="1:28" ht="14.25" customHeight="1" thickBot="1">
      <c r="A157" s="84"/>
      <c r="B157" s="324" t="s">
        <v>73</v>
      </c>
      <c r="C157" s="324"/>
      <c r="D157" s="324"/>
      <c r="E157" s="324"/>
      <c r="F157" s="324"/>
      <c r="G157" s="324"/>
      <c r="H157" s="324"/>
      <c r="I157" s="324"/>
      <c r="J157" s="324"/>
      <c r="K157" s="324"/>
      <c r="L157" s="324"/>
      <c r="M157" s="324"/>
      <c r="N157" s="324"/>
      <c r="O157" s="324"/>
      <c r="P157" s="324"/>
      <c r="Q157" s="324"/>
      <c r="R157" s="324"/>
      <c r="S157" s="258"/>
      <c r="T157" s="258"/>
      <c r="U157" s="247">
        <f>U156+U144+U136+U145+U146</f>
        <v>2888221</v>
      </c>
      <c r="V157" s="248"/>
      <c r="W157" s="247">
        <f>W156+W144+W136</f>
        <v>2903014</v>
      </c>
      <c r="X157" s="520"/>
      <c r="Y157" s="527">
        <f>Y156+Y144+Y136</f>
        <v>4109568</v>
      </c>
      <c r="Z157" s="248"/>
      <c r="AA157" s="247">
        <f>AA156+AA144+AA136</f>
        <v>4130617</v>
      </c>
      <c r="AB157" s="247"/>
    </row>
    <row r="158" spans="1:28" ht="13.5" thickTop="1">
      <c r="A158" s="6"/>
      <c r="B158" s="434" t="s">
        <v>74</v>
      </c>
      <c r="C158" s="434"/>
      <c r="D158" s="434"/>
      <c r="E158" s="434"/>
      <c r="F158" s="434"/>
      <c r="G158" s="434"/>
      <c r="H158" s="434"/>
      <c r="I158" s="434"/>
      <c r="J158" s="434"/>
      <c r="K158" s="434"/>
      <c r="L158" s="434"/>
      <c r="M158" s="434"/>
      <c r="N158" s="434"/>
      <c r="O158" s="434"/>
      <c r="P158" s="434"/>
      <c r="Q158" s="434"/>
      <c r="R158" s="434"/>
      <c r="S158" s="514"/>
      <c r="T158" s="514"/>
      <c r="U158" s="514"/>
      <c r="V158" s="257"/>
      <c r="W158" s="267"/>
      <c r="X158" s="515"/>
      <c r="Y158" s="522"/>
      <c r="Z158" s="257"/>
      <c r="AA158" s="525"/>
      <c r="AB158" s="525"/>
    </row>
    <row r="159" spans="1:28" ht="11.25" customHeight="1">
      <c r="A159" s="6"/>
      <c r="B159" s="442" t="s">
        <v>75</v>
      </c>
      <c r="C159" s="442"/>
      <c r="D159" s="442"/>
      <c r="E159" s="442"/>
      <c r="F159" s="442"/>
      <c r="G159" s="442"/>
      <c r="H159" s="442"/>
      <c r="I159" s="442"/>
      <c r="J159" s="442"/>
      <c r="K159" s="442"/>
      <c r="L159" s="442"/>
      <c r="M159" s="442"/>
      <c r="N159" s="442"/>
      <c r="O159" s="442"/>
      <c r="P159" s="442"/>
      <c r="Q159" s="442"/>
      <c r="R159" s="442"/>
      <c r="S159" s="276"/>
      <c r="T159" s="276"/>
      <c r="U159" s="276"/>
      <c r="V159" s="393"/>
      <c r="W159" s="504"/>
      <c r="X159" s="505"/>
      <c r="Y159" s="508"/>
      <c r="Z159" s="393"/>
      <c r="AA159" s="498"/>
      <c r="AB159" s="498"/>
    </row>
    <row r="160" spans="1:28" ht="14.25" customHeight="1">
      <c r="A160" s="6"/>
      <c r="B160" s="270" t="s">
        <v>76</v>
      </c>
      <c r="C160" s="270"/>
      <c r="D160" s="270"/>
      <c r="E160" s="270"/>
      <c r="F160" s="270"/>
      <c r="G160" s="270"/>
      <c r="H160" s="270"/>
      <c r="I160" s="270"/>
      <c r="J160" s="270"/>
      <c r="K160" s="270"/>
      <c r="L160" s="270"/>
      <c r="M160" s="270"/>
      <c r="N160" s="270"/>
      <c r="O160" s="270"/>
      <c r="P160" s="270"/>
      <c r="Q160" s="270"/>
      <c r="R160" s="270"/>
      <c r="S160" s="354">
        <v>-14</v>
      </c>
      <c r="T160" s="355"/>
      <c r="U160" s="305">
        <v>1224169</v>
      </c>
      <c r="V160" s="393"/>
      <c r="W160" s="305">
        <v>1056330</v>
      </c>
      <c r="X160" s="239"/>
      <c r="Y160" s="263">
        <v>1741835</v>
      </c>
      <c r="Z160" s="441"/>
      <c r="AA160" s="461">
        <v>1503022</v>
      </c>
      <c r="AB160" s="461"/>
    </row>
    <row r="161" spans="1:28" ht="14.25" customHeight="1">
      <c r="A161" s="6"/>
      <c r="B161" s="270" t="s">
        <v>77</v>
      </c>
      <c r="C161" s="270"/>
      <c r="D161" s="270"/>
      <c r="E161" s="270"/>
      <c r="F161" s="270"/>
      <c r="G161" s="270"/>
      <c r="H161" s="270"/>
      <c r="I161" s="270"/>
      <c r="J161" s="270"/>
      <c r="K161" s="270"/>
      <c r="L161" s="270"/>
      <c r="M161" s="270"/>
      <c r="N161" s="270"/>
      <c r="O161" s="270"/>
      <c r="P161" s="270"/>
      <c r="Q161" s="270"/>
      <c r="R161" s="270"/>
      <c r="S161" s="354"/>
      <c r="T161" s="355"/>
      <c r="U161" s="305"/>
      <c r="V161" s="393"/>
      <c r="W161" s="305"/>
      <c r="X161" s="239"/>
      <c r="Y161" s="508"/>
      <c r="Z161" s="393"/>
      <c r="AA161" s="498"/>
      <c r="AB161" s="498"/>
    </row>
    <row r="162" spans="1:28" ht="10.5" customHeight="1">
      <c r="A162" s="6"/>
      <c r="B162" s="270" t="s">
        <v>78</v>
      </c>
      <c r="C162" s="270"/>
      <c r="D162" s="270"/>
      <c r="E162" s="270"/>
      <c r="F162" s="270"/>
      <c r="G162" s="270"/>
      <c r="H162" s="270"/>
      <c r="I162" s="270"/>
      <c r="J162" s="270"/>
      <c r="K162" s="270"/>
      <c r="L162" s="270"/>
      <c r="M162" s="270"/>
      <c r="N162" s="270"/>
      <c r="O162" s="270"/>
      <c r="P162" s="270"/>
      <c r="Q162" s="270"/>
      <c r="R162" s="270"/>
      <c r="S162" s="354"/>
      <c r="T162" s="355"/>
      <c r="U162" s="305"/>
      <c r="V162" s="393"/>
      <c r="W162" s="305"/>
      <c r="X162" s="239"/>
      <c r="Y162" s="508"/>
      <c r="Z162" s="393"/>
      <c r="AA162" s="498"/>
      <c r="AB162" s="498"/>
    </row>
    <row r="163" spans="1:28" ht="10.5" customHeight="1">
      <c r="A163" s="6"/>
      <c r="B163" s="270" t="s">
        <v>79</v>
      </c>
      <c r="C163" s="270"/>
      <c r="D163" s="270"/>
      <c r="E163" s="270"/>
      <c r="F163" s="270"/>
      <c r="G163" s="270"/>
      <c r="H163" s="270"/>
      <c r="I163" s="270"/>
      <c r="J163" s="270"/>
      <c r="K163" s="270"/>
      <c r="L163" s="270"/>
      <c r="M163" s="270"/>
      <c r="N163" s="270"/>
      <c r="O163" s="270"/>
      <c r="P163" s="270"/>
      <c r="Q163" s="270"/>
      <c r="R163" s="270"/>
      <c r="S163" s="695" t="s">
        <v>367</v>
      </c>
      <c r="T163" s="276"/>
      <c r="U163" s="449">
        <v>518686</v>
      </c>
      <c r="V163" s="332"/>
      <c r="W163" s="305">
        <v>51798</v>
      </c>
      <c r="X163" s="385"/>
      <c r="Y163" s="263">
        <v>738023</v>
      </c>
      <c r="Z163" s="441"/>
      <c r="AA163" s="461">
        <v>73702</v>
      </c>
      <c r="AB163" s="461"/>
    </row>
    <row r="164" spans="1:28" ht="14.25" customHeight="1">
      <c r="A164" s="6"/>
      <c r="B164" s="270" t="s">
        <v>80</v>
      </c>
      <c r="C164" s="270"/>
      <c r="D164" s="270"/>
      <c r="E164" s="270"/>
      <c r="F164" s="270"/>
      <c r="G164" s="270"/>
      <c r="H164" s="270"/>
      <c r="I164" s="270"/>
      <c r="J164" s="270"/>
      <c r="K164" s="270"/>
      <c r="L164" s="270"/>
      <c r="M164" s="270"/>
      <c r="N164" s="270"/>
      <c r="O164" s="270"/>
      <c r="P164" s="270"/>
      <c r="Q164" s="270"/>
      <c r="R164" s="270"/>
      <c r="S164" s="451">
        <v>-16</v>
      </c>
      <c r="T164" s="285"/>
      <c r="U164" s="308">
        <v>9376</v>
      </c>
      <c r="V164" s="400"/>
      <c r="W164" s="308">
        <v>23479</v>
      </c>
      <c r="X164" s="402"/>
      <c r="Y164" s="399">
        <v>13341</v>
      </c>
      <c r="Z164" s="400"/>
      <c r="AA164" s="428">
        <v>33407</v>
      </c>
      <c r="AB164" s="428"/>
    </row>
    <row r="165" spans="1:28" ht="14.25" customHeight="1">
      <c r="A165" s="6"/>
      <c r="B165" s="672" t="s">
        <v>81</v>
      </c>
      <c r="C165" s="672"/>
      <c r="D165" s="672"/>
      <c r="E165" s="672"/>
      <c r="F165" s="672"/>
      <c r="G165" s="672"/>
      <c r="H165" s="672"/>
      <c r="I165" s="672"/>
      <c r="J165" s="672"/>
      <c r="K165" s="672"/>
      <c r="L165" s="672"/>
      <c r="M165" s="672"/>
      <c r="N165" s="672"/>
      <c r="O165" s="672"/>
      <c r="P165" s="672"/>
      <c r="Q165" s="672"/>
      <c r="R165" s="672"/>
      <c r="S165" s="452"/>
      <c r="T165" s="452"/>
      <c r="U165" s="510">
        <f>SUM(U160:V164)</f>
        <v>1752231</v>
      </c>
      <c r="V165" s="408"/>
      <c r="W165" s="510">
        <f>SUM(W160:X164)</f>
        <v>1131607</v>
      </c>
      <c r="X165" s="251"/>
      <c r="Y165" s="709">
        <f>SUM(Y160:Y164)</f>
        <v>2493199</v>
      </c>
      <c r="Z165" s="408"/>
      <c r="AA165" s="510">
        <f>SUM(AA160:AA164)</f>
        <v>1610131</v>
      </c>
      <c r="AB165" s="510"/>
    </row>
    <row r="166" spans="1:28" ht="14.25" customHeight="1" thickBot="1">
      <c r="A166" s="46"/>
      <c r="B166" s="523" t="s">
        <v>82</v>
      </c>
      <c r="C166" s="523"/>
      <c r="D166" s="523"/>
      <c r="E166" s="523"/>
      <c r="F166" s="523"/>
      <c r="G166" s="523"/>
      <c r="H166" s="523"/>
      <c r="I166" s="523"/>
      <c r="J166" s="523"/>
      <c r="K166" s="523"/>
      <c r="L166" s="523"/>
      <c r="M166" s="523"/>
      <c r="N166" s="523"/>
      <c r="O166" s="523"/>
      <c r="P166" s="523"/>
      <c r="Q166" s="523"/>
      <c r="R166" s="523"/>
      <c r="S166" s="233"/>
      <c r="T166" s="233"/>
      <c r="U166" s="233"/>
      <c r="V166" s="410"/>
      <c r="W166" s="512"/>
      <c r="X166" s="513"/>
      <c r="Y166" s="511"/>
      <c r="Z166" s="410"/>
      <c r="AA166" s="512"/>
      <c r="AB166" s="512"/>
    </row>
    <row r="167" spans="1:28" s="19" customFormat="1" ht="12" customHeight="1" thickTop="1">
      <c r="A167" s="9"/>
      <c r="B167" s="523" t="s">
        <v>83</v>
      </c>
      <c r="C167" s="523"/>
      <c r="D167" s="523"/>
      <c r="E167" s="523"/>
      <c r="F167" s="523"/>
      <c r="G167" s="523"/>
      <c r="H167" s="523"/>
      <c r="I167" s="523"/>
      <c r="J167" s="523"/>
      <c r="K167" s="523"/>
      <c r="L167" s="523"/>
      <c r="M167" s="523"/>
      <c r="N167" s="523"/>
      <c r="O167" s="523"/>
      <c r="P167" s="523"/>
      <c r="Q167" s="523"/>
      <c r="R167" s="523"/>
      <c r="S167" s="276"/>
      <c r="T167" s="276"/>
      <c r="U167" s="276"/>
      <c r="V167" s="393"/>
      <c r="W167" s="504"/>
      <c r="X167" s="505"/>
      <c r="Y167" s="508"/>
      <c r="Z167" s="393"/>
      <c r="AA167" s="498"/>
      <c r="AB167" s="498"/>
    </row>
    <row r="168" spans="1:28" ht="14.25" customHeight="1">
      <c r="A168" s="6"/>
      <c r="B168" s="435" t="s">
        <v>84</v>
      </c>
      <c r="C168" s="435"/>
      <c r="D168" s="435"/>
      <c r="E168" s="435"/>
      <c r="F168" s="435"/>
      <c r="G168" s="435"/>
      <c r="H168" s="435"/>
      <c r="I168" s="435"/>
      <c r="J168" s="435"/>
      <c r="K168" s="435"/>
      <c r="L168" s="435"/>
      <c r="M168" s="435"/>
      <c r="N168" s="435"/>
      <c r="O168" s="435"/>
      <c r="P168" s="435"/>
      <c r="Q168" s="435"/>
      <c r="R168" s="435"/>
      <c r="S168" s="354">
        <v>-17</v>
      </c>
      <c r="T168" s="355"/>
      <c r="U168" s="265">
        <v>1291858</v>
      </c>
      <c r="V168" s="393"/>
      <c r="W168" s="265">
        <v>1663064</v>
      </c>
      <c r="X168" s="506"/>
      <c r="Y168" s="263">
        <v>1838148</v>
      </c>
      <c r="Z168" s="441"/>
      <c r="AA168" s="461">
        <v>2366327</v>
      </c>
      <c r="AB168" s="461"/>
    </row>
    <row r="169" spans="1:28" ht="14.25" customHeight="1">
      <c r="A169" s="6"/>
      <c r="B169" s="435" t="s">
        <v>85</v>
      </c>
      <c r="C169" s="435"/>
      <c r="D169" s="435"/>
      <c r="E169" s="435"/>
      <c r="F169" s="435"/>
      <c r="G169" s="435"/>
      <c r="H169" s="435"/>
      <c r="I169" s="435"/>
      <c r="J169" s="435"/>
      <c r="K169" s="435"/>
      <c r="L169" s="435"/>
      <c r="M169" s="435"/>
      <c r="N169" s="435"/>
      <c r="O169" s="435"/>
      <c r="P169" s="435"/>
      <c r="Q169" s="435"/>
      <c r="R169" s="435"/>
      <c r="S169" s="354"/>
      <c r="T169" s="355"/>
      <c r="U169" s="265"/>
      <c r="V169" s="393"/>
      <c r="W169" s="265"/>
      <c r="X169" s="506"/>
      <c r="Y169" s="507"/>
      <c r="Z169" s="441"/>
      <c r="AA169" s="461"/>
      <c r="AB169" s="461"/>
    </row>
    <row r="170" spans="1:28" ht="14.25" customHeight="1">
      <c r="A170" s="6"/>
      <c r="B170" s="435" t="s">
        <v>86</v>
      </c>
      <c r="C170" s="435"/>
      <c r="D170" s="435"/>
      <c r="E170" s="435"/>
      <c r="F170" s="435"/>
      <c r="G170" s="435"/>
      <c r="H170" s="435"/>
      <c r="I170" s="435"/>
      <c r="J170" s="435"/>
      <c r="K170" s="435"/>
      <c r="L170" s="435"/>
      <c r="M170" s="435"/>
      <c r="N170" s="435"/>
      <c r="O170" s="435"/>
      <c r="P170" s="435"/>
      <c r="Q170" s="435"/>
      <c r="R170" s="435"/>
      <c r="S170" s="354">
        <v>-18</v>
      </c>
      <c r="T170" s="355"/>
      <c r="U170" s="265">
        <v>81286</v>
      </c>
      <c r="V170" s="393"/>
      <c r="W170" s="265">
        <v>61694</v>
      </c>
      <c r="X170" s="506"/>
      <c r="Y170" s="263">
        <v>115660</v>
      </c>
      <c r="Z170" s="441"/>
      <c r="AA170" s="461">
        <v>87783</v>
      </c>
      <c r="AB170" s="461"/>
    </row>
    <row r="171" spans="1:28" ht="10.5" customHeight="1">
      <c r="A171" s="6"/>
      <c r="B171" s="270" t="s">
        <v>87</v>
      </c>
      <c r="C171" s="270"/>
      <c r="D171" s="270"/>
      <c r="E171" s="270"/>
      <c r="F171" s="270"/>
      <c r="G171" s="270"/>
      <c r="H171" s="270"/>
      <c r="I171" s="270"/>
      <c r="J171" s="270"/>
      <c r="K171" s="270"/>
      <c r="L171" s="270"/>
      <c r="M171" s="270"/>
      <c r="N171" s="270"/>
      <c r="O171" s="270"/>
      <c r="P171" s="270"/>
      <c r="Q171" s="270"/>
      <c r="R171" s="270"/>
      <c r="S171" s="696"/>
      <c r="T171" s="696"/>
      <c r="U171" s="265"/>
      <c r="V171" s="393"/>
      <c r="W171" s="265"/>
      <c r="X171" s="506"/>
      <c r="Y171" s="507"/>
      <c r="Z171" s="441"/>
      <c r="AA171" s="461"/>
      <c r="AB171" s="461"/>
    </row>
    <row r="172" spans="1:28" ht="11.25" customHeight="1">
      <c r="A172" s="6"/>
      <c r="B172" s="270" t="s">
        <v>88</v>
      </c>
      <c r="C172" s="270"/>
      <c r="D172" s="270"/>
      <c r="E172" s="270"/>
      <c r="F172" s="270"/>
      <c r="G172" s="270"/>
      <c r="H172" s="270"/>
      <c r="I172" s="270"/>
      <c r="J172" s="270"/>
      <c r="K172" s="270"/>
      <c r="L172" s="270"/>
      <c r="M172" s="270"/>
      <c r="N172" s="270"/>
      <c r="O172" s="270"/>
      <c r="P172" s="270"/>
      <c r="Q172" s="270"/>
      <c r="R172" s="270"/>
      <c r="S172" s="354"/>
      <c r="T172" s="355"/>
      <c r="U172" s="265"/>
      <c r="V172" s="393"/>
      <c r="W172" s="265"/>
      <c r="X172" s="506"/>
      <c r="Y172" s="507"/>
      <c r="Z172" s="441"/>
      <c r="AA172" s="461"/>
      <c r="AB172" s="461"/>
    </row>
    <row r="173" spans="1:28" ht="14.25" customHeight="1" thickBot="1">
      <c r="A173" s="46"/>
      <c r="B173" s="270" t="s">
        <v>89</v>
      </c>
      <c r="C173" s="270"/>
      <c r="D173" s="270"/>
      <c r="E173" s="270"/>
      <c r="F173" s="270"/>
      <c r="G173" s="270"/>
      <c r="H173" s="270"/>
      <c r="I173" s="270"/>
      <c r="J173" s="270"/>
      <c r="K173" s="270"/>
      <c r="L173" s="270"/>
      <c r="M173" s="270"/>
      <c r="N173" s="270"/>
      <c r="O173" s="270"/>
      <c r="P173" s="270"/>
      <c r="Q173" s="270"/>
      <c r="R173" s="270"/>
      <c r="S173" s="354">
        <v>-19</v>
      </c>
      <c r="T173" s="355"/>
      <c r="U173" s="265">
        <v>9658</v>
      </c>
      <c r="V173" s="393"/>
      <c r="W173" s="265">
        <v>15132</v>
      </c>
      <c r="X173" s="506"/>
      <c r="Y173" s="263">
        <v>13742</v>
      </c>
      <c r="Z173" s="441"/>
      <c r="AA173" s="461">
        <v>21531</v>
      </c>
      <c r="AB173" s="461"/>
    </row>
    <row r="174" spans="1:28" ht="14.25" customHeight="1" thickBot="1" thickTop="1">
      <c r="A174" s="3"/>
      <c r="B174" s="324" t="s">
        <v>90</v>
      </c>
      <c r="C174" s="324"/>
      <c r="D174" s="324"/>
      <c r="E174" s="324"/>
      <c r="F174" s="324"/>
      <c r="G174" s="324"/>
      <c r="H174" s="324"/>
      <c r="I174" s="324"/>
      <c r="J174" s="324"/>
      <c r="K174" s="324"/>
      <c r="L174" s="324"/>
      <c r="M174" s="324"/>
      <c r="N174" s="324"/>
      <c r="O174" s="324"/>
      <c r="P174" s="324"/>
      <c r="Q174" s="324"/>
      <c r="R174" s="324"/>
      <c r="S174" s="258"/>
      <c r="T174" s="258"/>
      <c r="U174" s="247">
        <f>SUM(U168:V173)</f>
        <v>1382802</v>
      </c>
      <c r="V174" s="444"/>
      <c r="W174" s="247">
        <f>SUM(W168:X173)</f>
        <v>1739890</v>
      </c>
      <c r="X174" s="539"/>
      <c r="Y174" s="443">
        <f>SUM(Y168:Y173)</f>
        <v>1967550</v>
      </c>
      <c r="Z174" s="444"/>
      <c r="AA174" s="247">
        <f>SUM(AA168:AA173)</f>
        <v>2475641</v>
      </c>
      <c r="AB174" s="247"/>
    </row>
    <row r="175" spans="1:28" ht="12" customHeight="1" thickTop="1">
      <c r="A175" s="6"/>
      <c r="B175" s="434" t="s">
        <v>91</v>
      </c>
      <c r="C175" s="434"/>
      <c r="D175" s="434"/>
      <c r="E175" s="434"/>
      <c r="F175" s="434"/>
      <c r="G175" s="434"/>
      <c r="H175" s="434"/>
      <c r="I175" s="434"/>
      <c r="J175" s="434"/>
      <c r="K175" s="434"/>
      <c r="L175" s="434"/>
      <c r="M175" s="434"/>
      <c r="N175" s="434"/>
      <c r="O175" s="434"/>
      <c r="P175" s="434"/>
      <c r="Q175" s="434"/>
      <c r="R175" s="434"/>
      <c r="S175" s="514"/>
      <c r="T175" s="514"/>
      <c r="U175" s="514"/>
      <c r="V175" s="257"/>
      <c r="W175" s="267"/>
      <c r="X175" s="515"/>
      <c r="Y175" s="256"/>
      <c r="Z175" s="257"/>
      <c r="AA175" s="267"/>
      <c r="AB175" s="267"/>
    </row>
    <row r="176" spans="1:28" ht="11.25" customHeight="1">
      <c r="A176" s="6"/>
      <c r="B176" s="270" t="s">
        <v>64</v>
      </c>
      <c r="C176" s="270"/>
      <c r="D176" s="270"/>
      <c r="E176" s="270"/>
      <c r="F176" s="270"/>
      <c r="G176" s="270"/>
      <c r="H176" s="270"/>
      <c r="I176" s="270"/>
      <c r="J176" s="270"/>
      <c r="K176" s="270"/>
      <c r="L176" s="270"/>
      <c r="M176" s="270"/>
      <c r="N176" s="270"/>
      <c r="O176" s="270"/>
      <c r="P176" s="270"/>
      <c r="Q176" s="270"/>
      <c r="R176" s="270"/>
      <c r="S176" s="276"/>
      <c r="T176" s="276"/>
      <c r="U176" s="276"/>
      <c r="V176" s="393"/>
      <c r="W176" s="504"/>
      <c r="X176" s="505"/>
      <c r="Y176" s="508"/>
      <c r="Z176" s="393"/>
      <c r="AA176" s="498"/>
      <c r="AB176" s="498"/>
    </row>
    <row r="177" spans="1:28" ht="14.25" customHeight="1">
      <c r="A177" s="6"/>
      <c r="B177" s="270" t="s">
        <v>70</v>
      </c>
      <c r="C177" s="270"/>
      <c r="D177" s="270"/>
      <c r="E177" s="270"/>
      <c r="F177" s="270"/>
      <c r="G177" s="270"/>
      <c r="H177" s="270"/>
      <c r="I177" s="270"/>
      <c r="J177" s="270"/>
      <c r="K177" s="270"/>
      <c r="L177" s="270"/>
      <c r="M177" s="270"/>
      <c r="N177" s="270"/>
      <c r="O177" s="270"/>
      <c r="P177" s="270"/>
      <c r="Q177" s="270"/>
      <c r="R177" s="270"/>
      <c r="S177" s="276"/>
      <c r="T177" s="276"/>
      <c r="U177" s="276"/>
      <c r="V177" s="393"/>
      <c r="W177" s="504"/>
      <c r="X177" s="505"/>
      <c r="Y177" s="508"/>
      <c r="Z177" s="393"/>
      <c r="AA177" s="498"/>
      <c r="AB177" s="498"/>
    </row>
    <row r="178" spans="1:28" ht="11.25" customHeight="1">
      <c r="A178" s="6"/>
      <c r="B178" s="270" t="s">
        <v>92</v>
      </c>
      <c r="C178" s="270"/>
      <c r="D178" s="270"/>
      <c r="E178" s="270"/>
      <c r="F178" s="270"/>
      <c r="G178" s="270"/>
      <c r="H178" s="270"/>
      <c r="I178" s="270"/>
      <c r="J178" s="270"/>
      <c r="K178" s="270"/>
      <c r="L178" s="270"/>
      <c r="M178" s="270"/>
      <c r="N178" s="270"/>
      <c r="O178" s="270"/>
      <c r="P178" s="270"/>
      <c r="Q178" s="270"/>
      <c r="R178" s="270"/>
      <c r="S178" s="354"/>
      <c r="T178" s="355"/>
      <c r="U178" s="305"/>
      <c r="V178" s="393"/>
      <c r="W178" s="504"/>
      <c r="X178" s="505"/>
      <c r="Y178" s="508"/>
      <c r="Z178" s="393"/>
      <c r="AA178" s="498"/>
      <c r="AB178" s="498"/>
    </row>
    <row r="179" spans="1:28" ht="11.25" customHeight="1">
      <c r="A179" s="6"/>
      <c r="B179" s="252" t="s">
        <v>93</v>
      </c>
      <c r="C179" s="252"/>
      <c r="D179" s="252"/>
      <c r="E179" s="252"/>
      <c r="F179" s="252"/>
      <c r="G179" s="252"/>
      <c r="H179" s="252"/>
      <c r="I179" s="252"/>
      <c r="J179" s="252"/>
      <c r="K179" s="252"/>
      <c r="L179" s="252"/>
      <c r="M179" s="252"/>
      <c r="N179" s="252"/>
      <c r="O179" s="252"/>
      <c r="P179" s="252"/>
      <c r="Q179" s="252"/>
      <c r="R179" s="252"/>
      <c r="S179" s="261"/>
      <c r="T179" s="261"/>
      <c r="U179" s="261"/>
      <c r="V179" s="400"/>
      <c r="W179" s="428"/>
      <c r="X179" s="606"/>
      <c r="Y179" s="499"/>
      <c r="Z179" s="400"/>
      <c r="AA179" s="428"/>
      <c r="AB179" s="428"/>
    </row>
    <row r="180" spans="1:28" ht="14.25" customHeight="1" thickBot="1">
      <c r="A180" s="6"/>
      <c r="B180" s="324" t="s">
        <v>94</v>
      </c>
      <c r="C180" s="324"/>
      <c r="D180" s="324"/>
      <c r="E180" s="324"/>
      <c r="F180" s="324"/>
      <c r="G180" s="324"/>
      <c r="H180" s="324"/>
      <c r="I180" s="324"/>
      <c r="J180" s="324"/>
      <c r="K180" s="324"/>
      <c r="L180" s="324"/>
      <c r="M180" s="324"/>
      <c r="N180" s="324"/>
      <c r="O180" s="324"/>
      <c r="P180" s="324"/>
      <c r="Q180" s="324"/>
      <c r="R180" s="324"/>
      <c r="S180" s="258"/>
      <c r="T180" s="258"/>
      <c r="U180" s="247"/>
      <c r="V180" s="444"/>
      <c r="W180" s="247"/>
      <c r="X180" s="539"/>
      <c r="Y180" s="443"/>
      <c r="Z180" s="444"/>
      <c r="AA180" s="247"/>
      <c r="AB180" s="247"/>
    </row>
    <row r="181" spans="1:28" ht="14.25" customHeight="1" thickBot="1" thickTop="1">
      <c r="A181" s="6"/>
      <c r="B181" s="325" t="s">
        <v>95</v>
      </c>
      <c r="C181" s="325"/>
      <c r="D181" s="325"/>
      <c r="E181" s="325"/>
      <c r="F181" s="325"/>
      <c r="G181" s="325"/>
      <c r="H181" s="325"/>
      <c r="I181" s="325"/>
      <c r="J181" s="325"/>
      <c r="K181" s="325"/>
      <c r="L181" s="325"/>
      <c r="M181" s="325"/>
      <c r="N181" s="325"/>
      <c r="O181" s="325"/>
      <c r="P181" s="325"/>
      <c r="Q181" s="325"/>
      <c r="R181" s="325"/>
      <c r="S181" s="733">
        <v>-20</v>
      </c>
      <c r="T181" s="734"/>
      <c r="U181" s="501">
        <v>20854</v>
      </c>
      <c r="V181" s="553"/>
      <c r="W181" s="501">
        <v>15170</v>
      </c>
      <c r="X181" s="685"/>
      <c r="Y181" s="497">
        <v>29673</v>
      </c>
      <c r="Z181" s="495"/>
      <c r="AA181" s="501">
        <v>21585</v>
      </c>
      <c r="AB181" s="501"/>
    </row>
    <row r="182" spans="1:28" ht="14.25" customHeight="1" thickBot="1" thickTop="1">
      <c r="A182" s="6"/>
      <c r="B182" s="325" t="s">
        <v>96</v>
      </c>
      <c r="C182" s="325"/>
      <c r="D182" s="325"/>
      <c r="E182" s="325"/>
      <c r="F182" s="325"/>
      <c r="G182" s="325"/>
      <c r="H182" s="325"/>
      <c r="I182" s="325"/>
      <c r="J182" s="325"/>
      <c r="K182" s="325"/>
      <c r="L182" s="325"/>
      <c r="M182" s="325"/>
      <c r="N182" s="325"/>
      <c r="O182" s="325"/>
      <c r="P182" s="325"/>
      <c r="Q182" s="325"/>
      <c r="R182" s="325"/>
      <c r="S182" s="609"/>
      <c r="T182" s="609"/>
      <c r="U182" s="274">
        <f>U181+U180+U174+U165+U166</f>
        <v>3155887</v>
      </c>
      <c r="V182" s="553"/>
      <c r="W182" s="274">
        <f>W181+W180+W174+W165+W166</f>
        <v>2886667</v>
      </c>
      <c r="X182" s="585"/>
      <c r="Y182" s="494">
        <f>Y165+Y174+Y181</f>
        <v>4490422</v>
      </c>
      <c r="Z182" s="495"/>
      <c r="AA182" s="501">
        <f>AA165+AA174+AA181</f>
        <v>4107357</v>
      </c>
      <c r="AB182" s="501"/>
    </row>
    <row r="183" spans="1:28" ht="14.25" customHeight="1" thickBot="1" thickTop="1">
      <c r="A183" s="6"/>
      <c r="B183" s="278" t="s">
        <v>97</v>
      </c>
      <c r="C183" s="278"/>
      <c r="D183" s="278"/>
      <c r="E183" s="278"/>
      <c r="F183" s="278"/>
      <c r="G183" s="278"/>
      <c r="H183" s="278"/>
      <c r="I183" s="278"/>
      <c r="J183" s="278"/>
      <c r="K183" s="278"/>
      <c r="L183" s="278"/>
      <c r="M183" s="278"/>
      <c r="N183" s="278"/>
      <c r="O183" s="278"/>
      <c r="P183" s="278"/>
      <c r="Q183" s="278"/>
      <c r="R183" s="278"/>
      <c r="S183" s="609"/>
      <c r="T183" s="609"/>
      <c r="U183" s="274">
        <f>U182+U157</f>
        <v>6044108</v>
      </c>
      <c r="V183" s="553"/>
      <c r="W183" s="274">
        <f>W182+W157</f>
        <v>5789681</v>
      </c>
      <c r="X183" s="585"/>
      <c r="Y183" s="496">
        <f>Y182+Y157</f>
        <v>8599990</v>
      </c>
      <c r="Z183" s="495"/>
      <c r="AA183" s="501">
        <f>AA157+AA182</f>
        <v>8237974</v>
      </c>
      <c r="AB183" s="501"/>
    </row>
    <row r="184" spans="1:28" ht="14.25" customHeight="1" thickTop="1">
      <c r="A184" s="106"/>
      <c r="B184" s="270" t="s">
        <v>21</v>
      </c>
      <c r="C184" s="270"/>
      <c r="D184" s="270"/>
      <c r="E184" s="270"/>
      <c r="F184" s="270"/>
      <c r="G184" s="270"/>
      <c r="H184" s="270"/>
      <c r="I184" s="270"/>
      <c r="J184" s="270"/>
      <c r="K184" s="270"/>
      <c r="L184" s="270"/>
      <c r="M184" s="270"/>
      <c r="N184" s="270"/>
      <c r="O184" s="270"/>
      <c r="P184" s="270"/>
      <c r="Q184" s="270"/>
      <c r="R184" s="270"/>
      <c r="S184" s="701" t="s">
        <v>424</v>
      </c>
      <c r="T184" s="701"/>
      <c r="U184" s="701"/>
      <c r="V184" s="701"/>
      <c r="W184" s="5"/>
      <c r="X184" s="5"/>
      <c r="Y184" s="5"/>
      <c r="Z184" s="6"/>
      <c r="AA184" s="6"/>
      <c r="AB184" s="6"/>
    </row>
    <row r="185" spans="1:28" ht="14.25" customHeight="1">
      <c r="A185" s="6"/>
      <c r="B185" s="333" t="str">
        <f>B106</f>
        <v>28 november 2008</v>
      </c>
      <c r="C185" s="333"/>
      <c r="D185" s="333"/>
      <c r="E185" s="333"/>
      <c r="F185" s="333"/>
      <c r="G185" s="333"/>
      <c r="H185" s="333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6"/>
      <c r="AA185" s="6"/>
      <c r="AB185" s="6"/>
    </row>
    <row r="186" spans="1:28" ht="14.25" customHeight="1">
      <c r="A186" s="6"/>
      <c r="B186" s="464" t="s">
        <v>386</v>
      </c>
      <c r="C186" s="464"/>
      <c r="D186" s="464"/>
      <c r="E186" s="464"/>
      <c r="F186" s="464"/>
      <c r="G186" s="464"/>
      <c r="H186" s="464"/>
      <c r="I186" s="464"/>
      <c r="J186" s="464"/>
      <c r="K186" s="464"/>
      <c r="L186" s="464"/>
      <c r="M186" s="464"/>
      <c r="N186" s="464"/>
      <c r="O186" s="5"/>
      <c r="P186" s="6"/>
      <c r="Q186" s="5"/>
      <c r="R186" s="15"/>
      <c r="S186" s="15"/>
      <c r="T186" s="15"/>
      <c r="U186" s="570" t="str">
        <f>U125</f>
        <v>LVL</v>
      </c>
      <c r="V186" s="571"/>
      <c r="W186" s="570"/>
      <c r="X186" s="572"/>
      <c r="Y186" s="262" t="str">
        <f>Y125</f>
        <v>EUR</v>
      </c>
      <c r="Z186" s="260"/>
      <c r="AA186" s="262"/>
      <c r="AB186" s="262"/>
    </row>
    <row r="187" spans="1:28" ht="14.25" customHeight="1">
      <c r="A187" s="6"/>
      <c r="B187" s="16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6"/>
      <c r="Q187" s="5"/>
      <c r="R187" s="15"/>
      <c r="S187" s="15"/>
      <c r="T187" s="15"/>
      <c r="U187" s="203"/>
      <c r="V187" s="204"/>
      <c r="W187" s="462"/>
      <c r="X187" s="463"/>
      <c r="Y187" s="197"/>
      <c r="Z187" s="198"/>
      <c r="AA187" s="197"/>
      <c r="AB187" s="197"/>
    </row>
    <row r="188" spans="1:28" ht="14.25" customHeight="1">
      <c r="A188" s="6"/>
      <c r="B188" s="103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4"/>
      <c r="Q188" s="104"/>
      <c r="R188" s="104"/>
      <c r="S188" s="165" t="s">
        <v>23</v>
      </c>
      <c r="T188" s="103"/>
      <c r="U188" s="296">
        <f>U127</f>
        <v>2008</v>
      </c>
      <c r="V188" s="433"/>
      <c r="W188" s="296">
        <f>W127</f>
        <v>2007</v>
      </c>
      <c r="X188" s="509"/>
      <c r="Y188" s="296">
        <f>Y127</f>
        <v>2008</v>
      </c>
      <c r="Z188" s="433"/>
      <c r="AA188" s="296">
        <f>AA127</f>
        <v>2007</v>
      </c>
      <c r="AB188" s="296"/>
    </row>
    <row r="189" spans="1:28" ht="14.25" customHeight="1">
      <c r="A189" s="6"/>
      <c r="B189" s="445" t="s">
        <v>98</v>
      </c>
      <c r="C189" s="445"/>
      <c r="D189" s="445"/>
      <c r="E189" s="445"/>
      <c r="F189" s="445"/>
      <c r="G189" s="445"/>
      <c r="H189" s="445"/>
      <c r="I189" s="445"/>
      <c r="J189" s="445"/>
      <c r="K189" s="445"/>
      <c r="L189" s="445"/>
      <c r="M189" s="445"/>
      <c r="N189" s="445"/>
      <c r="O189" s="445"/>
      <c r="P189" s="445"/>
      <c r="Q189" s="445"/>
      <c r="R189" s="445"/>
      <c r="S189" s="445"/>
      <c r="T189" s="445"/>
      <c r="U189" s="445"/>
      <c r="V189" s="445"/>
      <c r="W189" s="445"/>
      <c r="X189" s="445"/>
      <c r="Y189" s="445"/>
      <c r="Z189" s="445"/>
      <c r="AA189" s="445"/>
      <c r="AB189" s="445"/>
    </row>
    <row r="190" spans="1:28" ht="14.25" customHeight="1">
      <c r="A190" s="6"/>
      <c r="B190" s="442" t="s">
        <v>99</v>
      </c>
      <c r="C190" s="393"/>
      <c r="D190" s="393"/>
      <c r="E190" s="393"/>
      <c r="F190" s="393"/>
      <c r="G190" s="393"/>
      <c r="H190" s="393"/>
      <c r="I190" s="393"/>
      <c r="J190" s="393"/>
      <c r="K190" s="393"/>
      <c r="L190" s="393"/>
      <c r="M190" s="393"/>
      <c r="N190" s="393"/>
      <c r="O190" s="393"/>
      <c r="P190" s="393"/>
      <c r="Q190" s="393"/>
      <c r="R190" s="393"/>
      <c r="S190" s="393"/>
      <c r="T190" s="393"/>
      <c r="U190" s="393"/>
      <c r="V190" s="393"/>
      <c r="W190" s="393"/>
      <c r="X190" s="393"/>
      <c r="Y190" s="393"/>
      <c r="Z190" s="393"/>
      <c r="AA190" s="498"/>
      <c r="AB190" s="498"/>
    </row>
    <row r="191" spans="1:28" ht="14.25" customHeight="1">
      <c r="A191" s="6"/>
      <c r="B191" s="270" t="s">
        <v>100</v>
      </c>
      <c r="C191" s="270"/>
      <c r="D191" s="270"/>
      <c r="E191" s="270"/>
      <c r="F191" s="270"/>
      <c r="G191" s="270"/>
      <c r="H191" s="270"/>
      <c r="I191" s="270"/>
      <c r="J191" s="270"/>
      <c r="K191" s="270"/>
      <c r="L191" s="270"/>
      <c r="M191" s="270"/>
      <c r="N191" s="270"/>
      <c r="O191" s="270"/>
      <c r="P191" s="270"/>
      <c r="Q191" s="270"/>
      <c r="R191" s="270"/>
      <c r="S191" s="354">
        <v>-21</v>
      </c>
      <c r="T191" s="355"/>
      <c r="U191" s="439">
        <v>3203397</v>
      </c>
      <c r="V191" s="439"/>
      <c r="W191" s="265">
        <v>3203397</v>
      </c>
      <c r="X191" s="516"/>
      <c r="Y191" s="276">
        <v>4558023</v>
      </c>
      <c r="Z191" s="276"/>
      <c r="AA191" s="461">
        <v>4558023</v>
      </c>
      <c r="AB191" s="461"/>
    </row>
    <row r="192" spans="1:28" ht="14.25" customHeight="1">
      <c r="A192" s="140"/>
      <c r="B192" s="270" t="s">
        <v>101</v>
      </c>
      <c r="C192" s="270"/>
      <c r="D192" s="270"/>
      <c r="E192" s="270"/>
      <c r="F192" s="270"/>
      <c r="G192" s="270"/>
      <c r="H192" s="270"/>
      <c r="I192" s="270"/>
      <c r="J192" s="270"/>
      <c r="K192" s="270"/>
      <c r="L192" s="270"/>
      <c r="M192" s="270"/>
      <c r="N192" s="270"/>
      <c r="O192" s="270"/>
      <c r="P192" s="270"/>
      <c r="Q192" s="270"/>
      <c r="R192" s="270"/>
      <c r="S192" s="276"/>
      <c r="T192" s="276"/>
      <c r="U192" s="439"/>
      <c r="V192" s="439"/>
      <c r="W192" s="265"/>
      <c r="X192" s="516"/>
      <c r="Y192" s="276"/>
      <c r="Z192" s="276"/>
      <c r="AA192" s="498"/>
      <c r="AB192" s="498"/>
    </row>
    <row r="193" spans="1:28" ht="14.25" customHeight="1">
      <c r="A193" s="3"/>
      <c r="B193" s="270" t="s">
        <v>102</v>
      </c>
      <c r="C193" s="270"/>
      <c r="D193" s="270"/>
      <c r="E193" s="270"/>
      <c r="F193" s="270"/>
      <c r="G193" s="270"/>
      <c r="H193" s="270"/>
      <c r="I193" s="270"/>
      <c r="J193" s="270"/>
      <c r="K193" s="270"/>
      <c r="L193" s="270"/>
      <c r="M193" s="270"/>
      <c r="N193" s="270"/>
      <c r="O193" s="270"/>
      <c r="P193" s="270"/>
      <c r="Q193" s="270"/>
      <c r="R193" s="270"/>
      <c r="S193" s="354"/>
      <c r="T193" s="355"/>
      <c r="U193" s="305"/>
      <c r="V193" s="332"/>
      <c r="W193" s="265"/>
      <c r="X193" s="506"/>
      <c r="Y193" s="276"/>
      <c r="Z193" s="276"/>
      <c r="AA193" s="498"/>
      <c r="AB193" s="498"/>
    </row>
    <row r="194" spans="1:28" ht="14.25" customHeight="1">
      <c r="A194" s="6"/>
      <c r="B194" s="270" t="s">
        <v>103</v>
      </c>
      <c r="C194" s="270"/>
      <c r="D194" s="270"/>
      <c r="E194" s="270"/>
      <c r="F194" s="270"/>
      <c r="G194" s="270"/>
      <c r="H194" s="270"/>
      <c r="I194" s="270"/>
      <c r="J194" s="270"/>
      <c r="K194" s="270"/>
      <c r="L194" s="270"/>
      <c r="M194" s="270"/>
      <c r="N194" s="270"/>
      <c r="O194" s="270"/>
      <c r="P194" s="270"/>
      <c r="Q194" s="270"/>
      <c r="R194" s="270"/>
      <c r="S194" s="276"/>
      <c r="T194" s="276"/>
      <c r="U194" s="439"/>
      <c r="V194" s="439"/>
      <c r="W194" s="265"/>
      <c r="X194" s="516"/>
      <c r="Y194" s="276"/>
      <c r="Z194" s="276"/>
      <c r="AA194" s="498"/>
      <c r="AB194" s="498"/>
    </row>
    <row r="195" spans="1:28" ht="14.25" customHeight="1">
      <c r="A195" s="6"/>
      <c r="B195" s="322" t="s">
        <v>104</v>
      </c>
      <c r="C195" s="322"/>
      <c r="D195" s="322"/>
      <c r="E195" s="322"/>
      <c r="F195" s="322"/>
      <c r="G195" s="322"/>
      <c r="H195" s="322"/>
      <c r="I195" s="322"/>
      <c r="J195" s="322"/>
      <c r="K195" s="322"/>
      <c r="L195" s="322"/>
      <c r="M195" s="322"/>
      <c r="N195" s="322"/>
      <c r="O195" s="322"/>
      <c r="P195" s="322"/>
      <c r="Q195" s="322"/>
      <c r="R195" s="322"/>
      <c r="S195" s="276"/>
      <c r="T195" s="276"/>
      <c r="U195" s="439"/>
      <c r="V195" s="439"/>
      <c r="W195" s="265"/>
      <c r="X195" s="516"/>
      <c r="Y195" s="276"/>
      <c r="Z195" s="276"/>
      <c r="AA195" s="498"/>
      <c r="AB195" s="498"/>
    </row>
    <row r="196" spans="1:28" ht="14.25" customHeight="1">
      <c r="A196" s="6"/>
      <c r="B196" s="614" t="s">
        <v>105</v>
      </c>
      <c r="C196" s="614"/>
      <c r="D196" s="614"/>
      <c r="E196" s="614"/>
      <c r="F196" s="614"/>
      <c r="G196" s="614"/>
      <c r="H196" s="614"/>
      <c r="I196" s="614"/>
      <c r="J196" s="614"/>
      <c r="K196" s="614"/>
      <c r="L196" s="614"/>
      <c r="M196" s="614"/>
      <c r="N196" s="614"/>
      <c r="O196" s="614"/>
      <c r="P196" s="614"/>
      <c r="Q196" s="614"/>
      <c r="R196" s="614"/>
      <c r="S196" s="276"/>
      <c r="T196" s="276"/>
      <c r="U196" s="439"/>
      <c r="V196" s="439"/>
      <c r="W196" s="265"/>
      <c r="X196" s="516"/>
      <c r="Y196" s="276"/>
      <c r="Z196" s="276"/>
      <c r="AA196" s="498"/>
      <c r="AB196" s="498"/>
    </row>
    <row r="197" spans="1:28" ht="14.25" customHeight="1">
      <c r="A197" s="6"/>
      <c r="B197" s="614" t="s">
        <v>106</v>
      </c>
      <c r="C197" s="614"/>
      <c r="D197" s="614"/>
      <c r="E197" s="614"/>
      <c r="F197" s="614"/>
      <c r="G197" s="614"/>
      <c r="H197" s="614"/>
      <c r="I197" s="614"/>
      <c r="J197" s="614"/>
      <c r="K197" s="614"/>
      <c r="L197" s="614"/>
      <c r="M197" s="614"/>
      <c r="N197" s="614"/>
      <c r="O197" s="614"/>
      <c r="P197" s="614"/>
      <c r="Q197" s="614"/>
      <c r="R197" s="614"/>
      <c r="S197" s="276"/>
      <c r="T197" s="276"/>
      <c r="U197" s="439"/>
      <c r="V197" s="439"/>
      <c r="W197" s="265"/>
      <c r="X197" s="516"/>
      <c r="Y197" s="276"/>
      <c r="Z197" s="276"/>
      <c r="AA197" s="498"/>
      <c r="AB197" s="498"/>
    </row>
    <row r="198" spans="1:28" ht="14.25" customHeight="1">
      <c r="A198" s="6"/>
      <c r="B198" s="614" t="s">
        <v>107</v>
      </c>
      <c r="C198" s="614"/>
      <c r="D198" s="614"/>
      <c r="E198" s="614"/>
      <c r="F198" s="614"/>
      <c r="G198" s="614"/>
      <c r="H198" s="614"/>
      <c r="I198" s="614"/>
      <c r="J198" s="614"/>
      <c r="K198" s="614"/>
      <c r="L198" s="614"/>
      <c r="M198" s="614"/>
      <c r="N198" s="614"/>
      <c r="O198" s="614"/>
      <c r="P198" s="614"/>
      <c r="Q198" s="614"/>
      <c r="R198" s="614"/>
      <c r="S198" s="276"/>
      <c r="T198" s="276"/>
      <c r="U198" s="439"/>
      <c r="V198" s="439"/>
      <c r="W198" s="265"/>
      <c r="X198" s="516"/>
      <c r="Y198" s="276"/>
      <c r="Z198" s="276"/>
      <c r="AA198" s="498"/>
      <c r="AB198" s="498"/>
    </row>
    <row r="199" spans="1:28" ht="14.25" customHeight="1">
      <c r="A199" s="6"/>
      <c r="B199" s="614" t="s">
        <v>108</v>
      </c>
      <c r="C199" s="614"/>
      <c r="D199" s="614"/>
      <c r="E199" s="614"/>
      <c r="F199" s="614"/>
      <c r="G199" s="614"/>
      <c r="H199" s="614"/>
      <c r="I199" s="614"/>
      <c r="J199" s="614"/>
      <c r="K199" s="614"/>
      <c r="L199" s="614"/>
      <c r="M199" s="614"/>
      <c r="N199" s="614"/>
      <c r="O199" s="614"/>
      <c r="P199" s="614"/>
      <c r="Q199" s="614"/>
      <c r="R199" s="614"/>
      <c r="S199" s="276"/>
      <c r="T199" s="276"/>
      <c r="U199" s="439"/>
      <c r="V199" s="439"/>
      <c r="W199" s="265"/>
      <c r="X199" s="516"/>
      <c r="Y199" s="276"/>
      <c r="Z199" s="276"/>
      <c r="AA199" s="498"/>
      <c r="AB199" s="498"/>
    </row>
    <row r="200" spans="1:28" ht="14.25" customHeight="1">
      <c r="A200" s="6"/>
      <c r="B200" s="270" t="s">
        <v>109</v>
      </c>
      <c r="C200" s="270"/>
      <c r="D200" s="270"/>
      <c r="E200" s="270"/>
      <c r="F200" s="270"/>
      <c r="G200" s="270"/>
      <c r="H200" s="270"/>
      <c r="I200" s="270"/>
      <c r="J200" s="270"/>
      <c r="K200" s="270"/>
      <c r="L200" s="270"/>
      <c r="M200" s="270"/>
      <c r="N200" s="270"/>
      <c r="O200" s="270"/>
      <c r="P200" s="270"/>
      <c r="Q200" s="270"/>
      <c r="R200" s="270"/>
      <c r="S200" s="276"/>
      <c r="T200" s="276"/>
      <c r="U200" s="439"/>
      <c r="V200" s="439"/>
      <c r="W200" s="265"/>
      <c r="X200" s="516"/>
      <c r="Y200" s="276"/>
      <c r="Z200" s="276"/>
      <c r="AA200" s="498"/>
      <c r="AB200" s="498"/>
    </row>
    <row r="201" spans="1:28" ht="14.25" customHeight="1">
      <c r="A201" s="6"/>
      <c r="B201" s="614" t="s">
        <v>110</v>
      </c>
      <c r="C201" s="614"/>
      <c r="D201" s="614"/>
      <c r="E201" s="614"/>
      <c r="F201" s="614"/>
      <c r="G201" s="614"/>
      <c r="H201" s="614"/>
      <c r="I201" s="614"/>
      <c r="J201" s="614"/>
      <c r="K201" s="614"/>
      <c r="L201" s="614"/>
      <c r="M201" s="614"/>
      <c r="N201" s="614"/>
      <c r="O201" s="614"/>
      <c r="P201" s="614"/>
      <c r="Q201" s="614"/>
      <c r="R201" s="614"/>
      <c r="S201" s="276"/>
      <c r="T201" s="276"/>
      <c r="U201" s="449">
        <v>478171</v>
      </c>
      <c r="V201" s="439"/>
      <c r="W201" s="265">
        <v>307608</v>
      </c>
      <c r="X201" s="516"/>
      <c r="Y201" s="449">
        <v>680376</v>
      </c>
      <c r="Z201" s="439"/>
      <c r="AA201" s="461">
        <v>437687</v>
      </c>
      <c r="AB201" s="461"/>
    </row>
    <row r="202" spans="1:28" ht="14.25" customHeight="1">
      <c r="A202" s="6"/>
      <c r="B202" s="716" t="s">
        <v>111</v>
      </c>
      <c r="C202" s="716"/>
      <c r="D202" s="716"/>
      <c r="E202" s="716"/>
      <c r="F202" s="716"/>
      <c r="G202" s="716"/>
      <c r="H202" s="716"/>
      <c r="I202" s="716"/>
      <c r="J202" s="716"/>
      <c r="K202" s="716"/>
      <c r="L202" s="716"/>
      <c r="M202" s="716"/>
      <c r="N202" s="716"/>
      <c r="O202" s="716"/>
      <c r="P202" s="716"/>
      <c r="Q202" s="716"/>
      <c r="R202" s="716"/>
      <c r="S202" s="261"/>
      <c r="T202" s="261"/>
      <c r="U202" s="712">
        <v>151488</v>
      </c>
      <c r="V202" s="238"/>
      <c r="W202" s="712">
        <v>205575</v>
      </c>
      <c r="X202" s="713"/>
      <c r="Y202" s="712">
        <v>215548</v>
      </c>
      <c r="Z202" s="238"/>
      <c r="AA202" s="388">
        <v>292507</v>
      </c>
      <c r="AB202" s="388"/>
    </row>
    <row r="203" spans="1:28" ht="14.25" customHeight="1">
      <c r="A203" s="6"/>
      <c r="B203" s="270" t="s">
        <v>346</v>
      </c>
      <c r="C203" s="270"/>
      <c r="D203" s="270"/>
      <c r="E203" s="270"/>
      <c r="F203" s="270"/>
      <c r="G203" s="270"/>
      <c r="H203" s="270"/>
      <c r="I203" s="270"/>
      <c r="J203" s="270"/>
      <c r="K203" s="270"/>
      <c r="L203" s="270"/>
      <c r="M203" s="270"/>
      <c r="N203" s="270"/>
      <c r="O203" s="270"/>
      <c r="P203" s="270"/>
      <c r="Q203" s="270"/>
      <c r="R203" s="270"/>
      <c r="S203" s="452"/>
      <c r="T203" s="452"/>
      <c r="U203" s="730">
        <f>U201+U202</f>
        <v>629659</v>
      </c>
      <c r="V203" s="730"/>
      <c r="W203" s="710">
        <f>W201+W202</f>
        <v>513183</v>
      </c>
      <c r="X203" s="711"/>
      <c r="Y203" s="502">
        <f>Y201+Y202</f>
        <v>895924</v>
      </c>
      <c r="Z203" s="503"/>
      <c r="AA203" s="715">
        <f>AA201+AA202</f>
        <v>730194</v>
      </c>
      <c r="AB203" s="715"/>
    </row>
    <row r="204" spans="1:28" ht="14.25" customHeight="1" thickBot="1">
      <c r="A204" s="46"/>
      <c r="B204" s="613" t="s">
        <v>112</v>
      </c>
      <c r="C204" s="613"/>
      <c r="D204" s="613"/>
      <c r="E204" s="613"/>
      <c r="F204" s="613"/>
      <c r="G204" s="613"/>
      <c r="H204" s="613"/>
      <c r="I204" s="613"/>
      <c r="J204" s="613"/>
      <c r="K204" s="613"/>
      <c r="L204" s="613"/>
      <c r="M204" s="613"/>
      <c r="N204" s="613"/>
      <c r="O204" s="613"/>
      <c r="P204" s="613"/>
      <c r="Q204" s="613"/>
      <c r="R204" s="613"/>
      <c r="S204" s="258"/>
      <c r="T204" s="258"/>
      <c r="U204" s="297">
        <f>U191+U203</f>
        <v>3833056</v>
      </c>
      <c r="V204" s="537"/>
      <c r="W204" s="247">
        <f>W191+W203</f>
        <v>3716580</v>
      </c>
      <c r="X204" s="539"/>
      <c r="Y204" s="443">
        <f>Y191+Y203</f>
        <v>5453947</v>
      </c>
      <c r="Z204" s="444"/>
      <c r="AA204" s="247">
        <f>AA191+AA203</f>
        <v>5288217</v>
      </c>
      <c r="AB204" s="247"/>
    </row>
    <row r="205" spans="1:28" ht="14.25" customHeight="1" thickTop="1">
      <c r="A205" s="6"/>
      <c r="B205" s="434" t="s">
        <v>113</v>
      </c>
      <c r="C205" s="434"/>
      <c r="D205" s="434"/>
      <c r="E205" s="434"/>
      <c r="F205" s="434"/>
      <c r="G205" s="434"/>
      <c r="H205" s="434"/>
      <c r="I205" s="434"/>
      <c r="J205" s="434"/>
      <c r="K205" s="434"/>
      <c r="L205" s="434"/>
      <c r="M205" s="434"/>
      <c r="N205" s="434"/>
      <c r="O205" s="434"/>
      <c r="P205" s="434"/>
      <c r="Q205" s="434"/>
      <c r="R205" s="434"/>
      <c r="S205" s="610"/>
      <c r="T205" s="611"/>
      <c r="U205" s="514"/>
      <c r="V205" s="257"/>
      <c r="W205" s="514"/>
      <c r="X205" s="714"/>
      <c r="Y205" s="256"/>
      <c r="Z205" s="257"/>
      <c r="AA205" s="689"/>
      <c r="AB205" s="689"/>
    </row>
    <row r="206" spans="1:28" ht="14.25" customHeight="1">
      <c r="A206" s="6"/>
      <c r="B206" s="270" t="s">
        <v>114</v>
      </c>
      <c r="C206" s="270"/>
      <c r="D206" s="270"/>
      <c r="E206" s="270"/>
      <c r="F206" s="270"/>
      <c r="G206" s="270"/>
      <c r="H206" s="270"/>
      <c r="I206" s="270"/>
      <c r="J206" s="270"/>
      <c r="K206" s="270"/>
      <c r="L206" s="270"/>
      <c r="M206" s="270"/>
      <c r="N206" s="270"/>
      <c r="O206" s="270"/>
      <c r="P206" s="270"/>
      <c r="Q206" s="270"/>
      <c r="R206" s="270"/>
      <c r="S206" s="276"/>
      <c r="T206" s="276"/>
      <c r="U206" s="276"/>
      <c r="V206" s="393"/>
      <c r="W206" s="701"/>
      <c r="X206" s="618"/>
      <c r="Y206" s="276"/>
      <c r="Z206" s="276"/>
      <c r="AA206" s="498"/>
      <c r="AB206" s="498"/>
    </row>
    <row r="207" spans="1:28" ht="14.25" customHeight="1">
      <c r="A207" s="6"/>
      <c r="B207" s="270" t="s">
        <v>115</v>
      </c>
      <c r="C207" s="270"/>
      <c r="D207" s="270"/>
      <c r="E207" s="270"/>
      <c r="F207" s="270"/>
      <c r="G207" s="270"/>
      <c r="H207" s="270"/>
      <c r="I207" s="270"/>
      <c r="J207" s="270"/>
      <c r="K207" s="270"/>
      <c r="L207" s="270"/>
      <c r="M207" s="270"/>
      <c r="N207" s="270"/>
      <c r="O207" s="270"/>
      <c r="P207" s="270"/>
      <c r="Q207" s="270"/>
      <c r="R207" s="270"/>
      <c r="S207" s="276"/>
      <c r="T207" s="276"/>
      <c r="U207" s="276"/>
      <c r="V207" s="393"/>
      <c r="W207" s="701"/>
      <c r="X207" s="618"/>
      <c r="Y207" s="276"/>
      <c r="Z207" s="276"/>
      <c r="AA207" s="498"/>
      <c r="AB207" s="498"/>
    </row>
    <row r="208" spans="1:28" ht="14.25" customHeight="1">
      <c r="A208" s="6"/>
      <c r="B208" s="252" t="s">
        <v>116</v>
      </c>
      <c r="C208" s="252"/>
      <c r="D208" s="252"/>
      <c r="E208" s="252"/>
      <c r="F208" s="252"/>
      <c r="G208" s="252"/>
      <c r="H208" s="252"/>
      <c r="I208" s="252"/>
      <c r="J208" s="252"/>
      <c r="K208" s="252"/>
      <c r="L208" s="252"/>
      <c r="M208" s="252"/>
      <c r="N208" s="252"/>
      <c r="O208" s="252"/>
      <c r="P208" s="252"/>
      <c r="Q208" s="252"/>
      <c r="R208" s="252"/>
      <c r="S208" s="261"/>
      <c r="T208" s="261"/>
      <c r="U208" s="261"/>
      <c r="V208" s="400"/>
      <c r="W208" s="686"/>
      <c r="X208" s="713"/>
      <c r="Y208" s="261"/>
      <c r="Z208" s="400"/>
      <c r="AA208" s="388"/>
      <c r="AB208" s="388"/>
    </row>
    <row r="209" spans="1:28" ht="14.25" customHeight="1" thickBot="1">
      <c r="A209" s="6"/>
      <c r="B209" s="324" t="s">
        <v>117</v>
      </c>
      <c r="C209" s="324"/>
      <c r="D209" s="324"/>
      <c r="E209" s="324"/>
      <c r="F209" s="324"/>
      <c r="G209" s="324"/>
      <c r="H209" s="324"/>
      <c r="I209" s="324"/>
      <c r="J209" s="324"/>
      <c r="K209" s="324"/>
      <c r="L209" s="324"/>
      <c r="M209" s="324"/>
      <c r="N209" s="324"/>
      <c r="O209" s="324"/>
      <c r="P209" s="324"/>
      <c r="Q209" s="324"/>
      <c r="R209" s="324"/>
      <c r="S209" s="258"/>
      <c r="T209" s="258"/>
      <c r="U209" s="247">
        <f>SUM(U206:V208)</f>
        <v>0</v>
      </c>
      <c r="V209" s="444"/>
      <c r="W209" s="247">
        <f>SUM(W206:X208)</f>
        <v>0</v>
      </c>
      <c r="X209" s="539"/>
      <c r="Y209" s="443"/>
      <c r="Z209" s="444"/>
      <c r="AA209" s="247">
        <f>SUM(AA208)</f>
        <v>0</v>
      </c>
      <c r="AB209" s="247"/>
    </row>
    <row r="210" spans="1:28" ht="14.25" customHeight="1" thickBot="1" thickTop="1">
      <c r="A210" s="46"/>
      <c r="B210" s="434" t="s">
        <v>118</v>
      </c>
      <c r="C210" s="434"/>
      <c r="D210" s="434"/>
      <c r="E210" s="434"/>
      <c r="F210" s="434"/>
      <c r="G210" s="434"/>
      <c r="H210" s="434"/>
      <c r="I210" s="434"/>
      <c r="J210" s="434"/>
      <c r="K210" s="434"/>
      <c r="L210" s="434"/>
      <c r="M210" s="434"/>
      <c r="N210" s="434"/>
      <c r="O210" s="434"/>
      <c r="P210" s="434"/>
      <c r="Q210" s="434"/>
      <c r="R210" s="434"/>
      <c r="S210" s="610"/>
      <c r="T210" s="611"/>
      <c r="U210" s="514"/>
      <c r="V210" s="257"/>
      <c r="W210" s="514"/>
      <c r="X210" s="714"/>
      <c r="Y210" s="256"/>
      <c r="Z210" s="257"/>
      <c r="AA210" s="689"/>
      <c r="AB210" s="689"/>
    </row>
    <row r="211" spans="1:28" ht="14.25" customHeight="1" thickBot="1" thickTop="1">
      <c r="A211" s="47"/>
      <c r="B211" s="442" t="s">
        <v>119</v>
      </c>
      <c r="C211" s="442"/>
      <c r="D211" s="442"/>
      <c r="E211" s="442"/>
      <c r="F211" s="442"/>
      <c r="G211" s="442"/>
      <c r="H211" s="442"/>
      <c r="I211" s="442"/>
      <c r="J211" s="442"/>
      <c r="K211" s="442"/>
      <c r="L211" s="442"/>
      <c r="M211" s="442"/>
      <c r="N211" s="442"/>
      <c r="O211" s="442"/>
      <c r="P211" s="442"/>
      <c r="Q211" s="442"/>
      <c r="R211" s="442"/>
      <c r="S211" s="276"/>
      <c r="T211" s="276"/>
      <c r="U211" s="276"/>
      <c r="V211" s="393"/>
      <c r="W211" s="701"/>
      <c r="X211" s="618"/>
      <c r="Y211" s="276"/>
      <c r="Z211" s="276"/>
      <c r="AA211" s="498"/>
      <c r="AB211" s="498"/>
    </row>
    <row r="212" spans="1:28" ht="14.25" customHeight="1" thickBot="1" thickTop="1">
      <c r="A212" s="47"/>
      <c r="B212" s="270" t="s">
        <v>120</v>
      </c>
      <c r="C212" s="270"/>
      <c r="D212" s="270"/>
      <c r="E212" s="270"/>
      <c r="F212" s="270"/>
      <c r="G212" s="270"/>
      <c r="H212" s="270"/>
      <c r="I212" s="270"/>
      <c r="J212" s="270"/>
      <c r="K212" s="270"/>
      <c r="L212" s="270"/>
      <c r="M212" s="270"/>
      <c r="N212" s="270"/>
      <c r="O212" s="270"/>
      <c r="P212" s="270"/>
      <c r="Q212" s="270"/>
      <c r="R212" s="270"/>
      <c r="S212" s="354"/>
      <c r="T212" s="355"/>
      <c r="U212" s="305"/>
      <c r="V212" s="393"/>
      <c r="W212" s="305"/>
      <c r="X212" s="239"/>
      <c r="Y212" s="276"/>
      <c r="Z212" s="276"/>
      <c r="AA212" s="498"/>
      <c r="AB212" s="498"/>
    </row>
    <row r="213" spans="1:28" ht="14.25" customHeight="1" thickBot="1" thickTop="1">
      <c r="A213" s="47"/>
      <c r="B213" s="270" t="s">
        <v>121</v>
      </c>
      <c r="C213" s="270"/>
      <c r="D213" s="270"/>
      <c r="E213" s="270"/>
      <c r="F213" s="270"/>
      <c r="G213" s="270"/>
      <c r="H213" s="270"/>
      <c r="I213" s="270"/>
      <c r="J213" s="270"/>
      <c r="K213" s="270"/>
      <c r="L213" s="270"/>
      <c r="M213" s="270"/>
      <c r="N213" s="270"/>
      <c r="O213" s="270"/>
      <c r="P213" s="270"/>
      <c r="Q213" s="270"/>
      <c r="R213" s="270"/>
      <c r="S213" s="354"/>
      <c r="T213" s="355"/>
      <c r="U213" s="305"/>
      <c r="V213" s="393"/>
      <c r="W213" s="305"/>
      <c r="X213" s="239"/>
      <c r="Y213" s="276"/>
      <c r="Z213" s="276"/>
      <c r="AA213" s="461"/>
      <c r="AB213" s="461"/>
    </row>
    <row r="214" spans="1:28" ht="12.75" customHeight="1" thickTop="1">
      <c r="A214" s="6"/>
      <c r="B214" s="270" t="s">
        <v>122</v>
      </c>
      <c r="C214" s="270"/>
      <c r="D214" s="270"/>
      <c r="E214" s="270"/>
      <c r="F214" s="270"/>
      <c r="G214" s="270"/>
      <c r="H214" s="270"/>
      <c r="I214" s="270"/>
      <c r="J214" s="270"/>
      <c r="K214" s="270"/>
      <c r="L214" s="270"/>
      <c r="M214" s="270"/>
      <c r="N214" s="270"/>
      <c r="O214" s="270"/>
      <c r="P214" s="270"/>
      <c r="Q214" s="270"/>
      <c r="R214" s="270"/>
      <c r="S214" s="354"/>
      <c r="T214" s="354"/>
      <c r="U214" s="305"/>
      <c r="V214" s="441"/>
      <c r="W214" s="532"/>
      <c r="X214" s="687"/>
      <c r="Y214" s="276"/>
      <c r="Z214" s="276"/>
      <c r="AA214" s="461"/>
      <c r="AB214" s="461"/>
    </row>
    <row r="215" spans="1:28" ht="14.25" customHeight="1">
      <c r="A215" s="6"/>
      <c r="B215" s="270" t="s">
        <v>123</v>
      </c>
      <c r="C215" s="270"/>
      <c r="D215" s="270"/>
      <c r="E215" s="270"/>
      <c r="F215" s="270"/>
      <c r="G215" s="270"/>
      <c r="H215" s="270"/>
      <c r="I215" s="270"/>
      <c r="J215" s="270"/>
      <c r="K215" s="270"/>
      <c r="L215" s="270"/>
      <c r="M215" s="270"/>
      <c r="N215" s="270"/>
      <c r="O215" s="270"/>
      <c r="P215" s="270"/>
      <c r="Q215" s="270"/>
      <c r="R215" s="270"/>
      <c r="S215" s="276"/>
      <c r="T215" s="276"/>
      <c r="U215" s="439"/>
      <c r="V215" s="615"/>
      <c r="W215" s="532"/>
      <c r="X215" s="687"/>
      <c r="Y215" s="276"/>
      <c r="Z215" s="276"/>
      <c r="AA215" s="461"/>
      <c r="AB215" s="461"/>
    </row>
    <row r="216" spans="1:28" ht="14.25" customHeight="1">
      <c r="A216" s="6"/>
      <c r="B216" s="270" t="s">
        <v>124</v>
      </c>
      <c r="C216" s="270"/>
      <c r="D216" s="270"/>
      <c r="E216" s="270"/>
      <c r="F216" s="270"/>
      <c r="G216" s="270"/>
      <c r="H216" s="270"/>
      <c r="I216" s="270"/>
      <c r="J216" s="270"/>
      <c r="K216" s="270"/>
      <c r="L216" s="270"/>
      <c r="M216" s="270"/>
      <c r="N216" s="270"/>
      <c r="O216" s="270"/>
      <c r="P216" s="270"/>
      <c r="Q216" s="270"/>
      <c r="R216" s="270"/>
      <c r="S216" s="276"/>
      <c r="T216" s="276"/>
      <c r="U216" s="439"/>
      <c r="V216" s="615"/>
      <c r="W216" s="532"/>
      <c r="X216" s="687"/>
      <c r="Y216" s="276"/>
      <c r="Z216" s="276"/>
      <c r="AA216" s="461"/>
      <c r="AB216" s="461"/>
    </row>
    <row r="217" spans="1:28" ht="12" customHeight="1">
      <c r="A217" s="6"/>
      <c r="B217" s="270" t="s">
        <v>125</v>
      </c>
      <c r="C217" s="270"/>
      <c r="D217" s="270"/>
      <c r="E217" s="270"/>
      <c r="F217" s="270"/>
      <c r="G217" s="270"/>
      <c r="H217" s="270"/>
      <c r="I217" s="270"/>
      <c r="J217" s="270"/>
      <c r="K217" s="270"/>
      <c r="L217" s="270"/>
      <c r="M217" s="270"/>
      <c r="N217" s="270"/>
      <c r="O217" s="270"/>
      <c r="P217" s="270"/>
      <c r="Q217" s="270"/>
      <c r="R217" s="270"/>
      <c r="S217" s="276"/>
      <c r="T217" s="276"/>
      <c r="U217" s="439"/>
      <c r="V217" s="615"/>
      <c r="W217" s="532"/>
      <c r="X217" s="687"/>
      <c r="Y217" s="276"/>
      <c r="Z217" s="276"/>
      <c r="AA217" s="461"/>
      <c r="AB217" s="461"/>
    </row>
    <row r="218" spans="1:28" ht="12" customHeight="1">
      <c r="A218" s="6"/>
      <c r="B218" s="270" t="s">
        <v>126</v>
      </c>
      <c r="C218" s="270"/>
      <c r="D218" s="270"/>
      <c r="E218" s="270"/>
      <c r="F218" s="270"/>
      <c r="G218" s="270"/>
      <c r="H218" s="270"/>
      <c r="I218" s="270"/>
      <c r="J218" s="270"/>
      <c r="K218" s="270"/>
      <c r="L218" s="270"/>
      <c r="M218" s="270"/>
      <c r="N218" s="270"/>
      <c r="O218" s="270"/>
      <c r="P218" s="270"/>
      <c r="Q218" s="270"/>
      <c r="R218" s="270"/>
      <c r="S218" s="276"/>
      <c r="T218" s="276"/>
      <c r="U218" s="439"/>
      <c r="V218" s="615"/>
      <c r="W218" s="532"/>
      <c r="X218" s="687"/>
      <c r="Y218" s="276"/>
      <c r="Z218" s="276"/>
      <c r="AA218" s="461"/>
      <c r="AB218" s="461"/>
    </row>
    <row r="219" spans="1:28" ht="11.25" customHeight="1">
      <c r="A219" s="84"/>
      <c r="B219" s="270" t="s">
        <v>127</v>
      </c>
      <c r="C219" s="270"/>
      <c r="D219" s="270"/>
      <c r="E219" s="270"/>
      <c r="F219" s="270"/>
      <c r="G219" s="270"/>
      <c r="H219" s="270"/>
      <c r="I219" s="270"/>
      <c r="J219" s="270"/>
      <c r="K219" s="270"/>
      <c r="L219" s="270"/>
      <c r="M219" s="270"/>
      <c r="N219" s="270"/>
      <c r="O219" s="270"/>
      <c r="P219" s="270"/>
      <c r="Q219" s="270"/>
      <c r="R219" s="270"/>
      <c r="S219" s="276"/>
      <c r="T219" s="276"/>
      <c r="U219" s="439"/>
      <c r="V219" s="615"/>
      <c r="W219" s="532"/>
      <c r="X219" s="687"/>
      <c r="Y219" s="276"/>
      <c r="Z219" s="276"/>
      <c r="AA219" s="461"/>
      <c r="AB219" s="461"/>
    </row>
    <row r="220" spans="1:28" ht="14.25" customHeight="1">
      <c r="A220" s="6"/>
      <c r="B220" s="270" t="s">
        <v>128</v>
      </c>
      <c r="C220" s="270"/>
      <c r="D220" s="270"/>
      <c r="E220" s="270"/>
      <c r="F220" s="270"/>
      <c r="G220" s="270"/>
      <c r="H220" s="270"/>
      <c r="I220" s="270"/>
      <c r="J220" s="270"/>
      <c r="K220" s="270"/>
      <c r="L220" s="270"/>
      <c r="M220" s="270"/>
      <c r="N220" s="270"/>
      <c r="O220" s="270"/>
      <c r="P220" s="270"/>
      <c r="Q220" s="270"/>
      <c r="R220" s="270"/>
      <c r="S220" s="276"/>
      <c r="T220" s="276"/>
      <c r="U220" s="439"/>
      <c r="V220" s="615"/>
      <c r="W220" s="532"/>
      <c r="X220" s="687"/>
      <c r="Y220" s="276"/>
      <c r="Z220" s="276"/>
      <c r="AA220" s="461"/>
      <c r="AB220" s="461"/>
    </row>
    <row r="221" spans="1:28" ht="14.25" customHeight="1">
      <c r="A221" s="6"/>
      <c r="B221" s="270" t="s">
        <v>129</v>
      </c>
      <c r="C221" s="270"/>
      <c r="D221" s="270"/>
      <c r="E221" s="270"/>
      <c r="F221" s="270"/>
      <c r="G221" s="270"/>
      <c r="H221" s="270"/>
      <c r="I221" s="270"/>
      <c r="J221" s="270"/>
      <c r="K221" s="270"/>
      <c r="L221" s="270"/>
      <c r="M221" s="270"/>
      <c r="N221" s="270"/>
      <c r="O221" s="270"/>
      <c r="P221" s="270"/>
      <c r="Q221" s="270"/>
      <c r="R221" s="270"/>
      <c r="S221" s="354">
        <v>-22</v>
      </c>
      <c r="T221" s="355"/>
      <c r="U221" s="305">
        <v>237321</v>
      </c>
      <c r="V221" s="615"/>
      <c r="W221" s="305">
        <v>226147</v>
      </c>
      <c r="X221" s="545"/>
      <c r="Y221" s="438">
        <v>337677</v>
      </c>
      <c r="Z221" s="439"/>
      <c r="AA221" s="461">
        <v>321778</v>
      </c>
      <c r="AB221" s="461"/>
    </row>
    <row r="222" spans="1:28" ht="14.25" customHeight="1">
      <c r="A222" s="6"/>
      <c r="B222" s="270" t="s">
        <v>130</v>
      </c>
      <c r="C222" s="270"/>
      <c r="D222" s="270"/>
      <c r="E222" s="270"/>
      <c r="F222" s="270"/>
      <c r="G222" s="270"/>
      <c r="H222" s="270"/>
      <c r="I222" s="270"/>
      <c r="J222" s="270"/>
      <c r="K222" s="270"/>
      <c r="L222" s="270"/>
      <c r="M222" s="270"/>
      <c r="N222" s="270"/>
      <c r="O222" s="270"/>
      <c r="P222" s="270"/>
      <c r="Q222" s="270"/>
      <c r="R222" s="270"/>
      <c r="S222" s="276"/>
      <c r="T222" s="276"/>
      <c r="U222" s="439">
        <v>4</v>
      </c>
      <c r="V222" s="615"/>
      <c r="W222" s="532">
        <v>4</v>
      </c>
      <c r="X222" s="687"/>
      <c r="Y222" s="440">
        <v>6</v>
      </c>
      <c r="Z222" s="439"/>
      <c r="AA222" s="498">
        <v>6</v>
      </c>
      <c r="AB222" s="498"/>
    </row>
    <row r="223" spans="1:28" ht="14.25" customHeight="1">
      <c r="A223" s="6"/>
      <c r="B223" s="252" t="s">
        <v>131</v>
      </c>
      <c r="C223" s="252"/>
      <c r="D223" s="252"/>
      <c r="E223" s="252"/>
      <c r="F223" s="252"/>
      <c r="G223" s="252"/>
      <c r="H223" s="252"/>
      <c r="I223" s="252"/>
      <c r="J223" s="252"/>
      <c r="K223" s="252"/>
      <c r="L223" s="252"/>
      <c r="M223" s="252"/>
      <c r="N223" s="252"/>
      <c r="O223" s="252"/>
      <c r="P223" s="252"/>
      <c r="Q223" s="252"/>
      <c r="R223" s="252"/>
      <c r="S223" s="261"/>
      <c r="T223" s="261"/>
      <c r="U223" s="686"/>
      <c r="V223" s="675"/>
      <c r="W223" s="686"/>
      <c r="X223" s="688"/>
      <c r="Y223" s="261"/>
      <c r="Z223" s="259"/>
      <c r="AA223" s="388"/>
      <c r="AB223" s="388"/>
    </row>
    <row r="224" spans="1:28" ht="14.25" customHeight="1" thickBot="1">
      <c r="A224" s="6"/>
      <c r="B224" s="324" t="s">
        <v>132</v>
      </c>
      <c r="C224" s="324"/>
      <c r="D224" s="324"/>
      <c r="E224" s="324"/>
      <c r="F224" s="324"/>
      <c r="G224" s="324"/>
      <c r="H224" s="324"/>
      <c r="I224" s="324"/>
      <c r="J224" s="324"/>
      <c r="K224" s="324"/>
      <c r="L224" s="324"/>
      <c r="M224" s="324"/>
      <c r="N224" s="324"/>
      <c r="O224" s="324"/>
      <c r="P224" s="324"/>
      <c r="Q224" s="324"/>
      <c r="R224" s="324"/>
      <c r="S224" s="258"/>
      <c r="T224" s="258"/>
      <c r="U224" s="297">
        <f>SUM(U219:V223)</f>
        <v>237325</v>
      </c>
      <c r="V224" s="612"/>
      <c r="W224" s="297">
        <f>W221+W222</f>
        <v>226151</v>
      </c>
      <c r="X224" s="718"/>
      <c r="Y224" s="450">
        <f>Y221+Y222</f>
        <v>337683</v>
      </c>
      <c r="Z224" s="248"/>
      <c r="AA224" s="247">
        <f>AA221+AA222</f>
        <v>321784</v>
      </c>
      <c r="AB224" s="247"/>
    </row>
    <row r="225" spans="1:28" ht="14.25" customHeight="1" thickTop="1">
      <c r="A225" s="6"/>
      <c r="B225" s="434" t="s">
        <v>133</v>
      </c>
      <c r="C225" s="434"/>
      <c r="D225" s="434"/>
      <c r="E225" s="434"/>
      <c r="F225" s="434"/>
      <c r="G225" s="434"/>
      <c r="H225" s="434"/>
      <c r="I225" s="434"/>
      <c r="J225" s="434"/>
      <c r="K225" s="434"/>
      <c r="L225" s="434"/>
      <c r="M225" s="434"/>
      <c r="N225" s="434"/>
      <c r="O225" s="434"/>
      <c r="P225" s="434"/>
      <c r="Q225" s="434"/>
      <c r="R225" s="434"/>
      <c r="S225" s="610"/>
      <c r="T225" s="611"/>
      <c r="U225" s="514"/>
      <c r="V225" s="500"/>
      <c r="W225" s="514"/>
      <c r="X225" s="719"/>
      <c r="Y225" s="256"/>
      <c r="Z225" s="500"/>
      <c r="AA225" s="689"/>
      <c r="AB225" s="689"/>
    </row>
    <row r="226" spans="1:28" ht="14.25" customHeight="1">
      <c r="A226" s="6"/>
      <c r="B226" s="270" t="s">
        <v>120</v>
      </c>
      <c r="C226" s="270"/>
      <c r="D226" s="270"/>
      <c r="E226" s="270"/>
      <c r="F226" s="270"/>
      <c r="G226" s="270"/>
      <c r="H226" s="270"/>
      <c r="I226" s="270"/>
      <c r="J226" s="270"/>
      <c r="K226" s="270"/>
      <c r="L226" s="270"/>
      <c r="M226" s="270"/>
      <c r="N226" s="270"/>
      <c r="O226" s="270"/>
      <c r="P226" s="270"/>
      <c r="Q226" s="270"/>
      <c r="R226" s="270"/>
      <c r="S226" s="354">
        <v>-23</v>
      </c>
      <c r="T226" s="355"/>
      <c r="U226" s="265">
        <v>841017</v>
      </c>
      <c r="V226" s="717"/>
      <c r="W226" s="265">
        <v>938245</v>
      </c>
      <c r="X226" s="266"/>
      <c r="Y226" s="449">
        <v>1196659</v>
      </c>
      <c r="Z226" s="439"/>
      <c r="AA226" s="461">
        <v>1335002</v>
      </c>
      <c r="AB226" s="461"/>
    </row>
    <row r="227" spans="1:28" ht="14.25" customHeight="1">
      <c r="A227" s="6"/>
      <c r="B227" s="270" t="s">
        <v>121</v>
      </c>
      <c r="C227" s="270"/>
      <c r="D227" s="270"/>
      <c r="E227" s="270"/>
      <c r="F227" s="270"/>
      <c r="G227" s="270"/>
      <c r="H227" s="270"/>
      <c r="I227" s="270"/>
      <c r="J227" s="270"/>
      <c r="K227" s="270"/>
      <c r="L227" s="270"/>
      <c r="M227" s="270"/>
      <c r="N227" s="270"/>
      <c r="O227" s="270"/>
      <c r="P227" s="270"/>
      <c r="Q227" s="270"/>
      <c r="R227" s="270"/>
      <c r="S227" s="354"/>
      <c r="T227" s="355"/>
      <c r="U227" s="265"/>
      <c r="V227" s="441"/>
      <c r="W227" s="265"/>
      <c r="X227" s="266"/>
      <c r="Y227" s="439"/>
      <c r="Z227" s="439"/>
      <c r="AA227" s="461"/>
      <c r="AB227" s="461"/>
    </row>
    <row r="228" spans="1:28" ht="14.25" customHeight="1">
      <c r="A228" s="6"/>
      <c r="B228" s="270" t="s">
        <v>122</v>
      </c>
      <c r="C228" s="270"/>
      <c r="D228" s="270"/>
      <c r="E228" s="270"/>
      <c r="F228" s="270"/>
      <c r="G228" s="270"/>
      <c r="H228" s="270"/>
      <c r="I228" s="270"/>
      <c r="J228" s="270"/>
      <c r="K228" s="270"/>
      <c r="L228" s="270"/>
      <c r="M228" s="270"/>
      <c r="N228" s="270"/>
      <c r="O228" s="270"/>
      <c r="P228" s="270"/>
      <c r="Q228" s="270"/>
      <c r="R228" s="270"/>
      <c r="S228" s="354" t="s">
        <v>306</v>
      </c>
      <c r="T228" s="354"/>
      <c r="U228" s="265" t="s">
        <v>306</v>
      </c>
      <c r="V228" s="441"/>
      <c r="W228" s="263"/>
      <c r="X228" s="264"/>
      <c r="Y228" s="439"/>
      <c r="Z228" s="439"/>
      <c r="AA228" s="461"/>
      <c r="AB228" s="461"/>
    </row>
    <row r="229" spans="1:28" ht="14.25" customHeight="1">
      <c r="A229" s="6"/>
      <c r="B229" s="270" t="s">
        <v>123</v>
      </c>
      <c r="C229" s="270"/>
      <c r="D229" s="270"/>
      <c r="E229" s="270"/>
      <c r="F229" s="270"/>
      <c r="G229" s="270"/>
      <c r="H229" s="270"/>
      <c r="I229" s="270"/>
      <c r="J229" s="270"/>
      <c r="K229" s="270"/>
      <c r="L229" s="270"/>
      <c r="M229" s="270"/>
      <c r="N229" s="270"/>
      <c r="O229" s="270"/>
      <c r="P229" s="270"/>
      <c r="Q229" s="270"/>
      <c r="R229" s="270"/>
      <c r="S229" s="276"/>
      <c r="T229" s="276"/>
      <c r="U229" s="543">
        <v>57900</v>
      </c>
      <c r="V229" s="441"/>
      <c r="W229" s="263">
        <v>130</v>
      </c>
      <c r="X229" s="264"/>
      <c r="Y229" s="439">
        <v>82384</v>
      </c>
      <c r="Z229" s="439"/>
      <c r="AA229" s="461">
        <v>185</v>
      </c>
      <c r="AB229" s="461"/>
    </row>
    <row r="230" spans="1:28" ht="14.25" customHeight="1">
      <c r="A230" s="6"/>
      <c r="B230" s="270" t="s">
        <v>124</v>
      </c>
      <c r="C230" s="270"/>
      <c r="D230" s="270"/>
      <c r="E230" s="270"/>
      <c r="F230" s="270"/>
      <c r="G230" s="270"/>
      <c r="H230" s="270"/>
      <c r="I230" s="270"/>
      <c r="J230" s="270"/>
      <c r="K230" s="270"/>
      <c r="L230" s="270"/>
      <c r="M230" s="270"/>
      <c r="N230" s="270"/>
      <c r="O230" s="270"/>
      <c r="P230" s="270"/>
      <c r="Q230" s="270"/>
      <c r="R230" s="270"/>
      <c r="S230" s="276"/>
      <c r="T230" s="276"/>
      <c r="U230" s="543">
        <v>886174</v>
      </c>
      <c r="V230" s="441"/>
      <c r="W230" s="263">
        <v>771593</v>
      </c>
      <c r="X230" s="264"/>
      <c r="Y230" s="449">
        <v>1260912</v>
      </c>
      <c r="Z230" s="439"/>
      <c r="AA230" s="461">
        <v>1097878</v>
      </c>
      <c r="AB230" s="461"/>
    </row>
    <row r="231" spans="1:28" ht="14.25" customHeight="1">
      <c r="A231" s="6"/>
      <c r="B231" s="270" t="s">
        <v>125</v>
      </c>
      <c r="C231" s="270"/>
      <c r="D231" s="270"/>
      <c r="E231" s="270"/>
      <c r="F231" s="270"/>
      <c r="G231" s="270"/>
      <c r="H231" s="270"/>
      <c r="I231" s="270"/>
      <c r="J231" s="270"/>
      <c r="K231" s="270"/>
      <c r="L231" s="270"/>
      <c r="M231" s="270"/>
      <c r="N231" s="270"/>
      <c r="O231" s="270"/>
      <c r="P231" s="270"/>
      <c r="Q231" s="270"/>
      <c r="R231" s="270"/>
      <c r="S231" s="276"/>
      <c r="T231" s="276"/>
      <c r="U231" s="529"/>
      <c r="V231" s="441"/>
      <c r="W231" s="507"/>
      <c r="X231" s="264"/>
      <c r="Y231" s="439"/>
      <c r="Z231" s="439"/>
      <c r="AA231" s="461"/>
      <c r="AB231" s="461"/>
    </row>
    <row r="232" spans="1:28" ht="14.25" customHeight="1">
      <c r="A232" s="6"/>
      <c r="B232" s="270" t="s">
        <v>126</v>
      </c>
      <c r="C232" s="270"/>
      <c r="D232" s="270"/>
      <c r="E232" s="270"/>
      <c r="F232" s="270"/>
      <c r="G232" s="270"/>
      <c r="H232" s="270"/>
      <c r="I232" s="270"/>
      <c r="J232" s="270"/>
      <c r="K232" s="270"/>
      <c r="L232" s="270"/>
      <c r="M232" s="270"/>
      <c r="N232" s="270"/>
      <c r="O232" s="270"/>
      <c r="P232" s="270"/>
      <c r="Q232" s="270"/>
      <c r="R232" s="270"/>
      <c r="S232" s="276"/>
      <c r="T232" s="276"/>
      <c r="U232" s="529"/>
      <c r="V232" s="441"/>
      <c r="W232" s="263"/>
      <c r="X232" s="264"/>
      <c r="Y232" s="439"/>
      <c r="Z232" s="439"/>
      <c r="AA232" s="461"/>
      <c r="AB232" s="461"/>
    </row>
    <row r="233" spans="1:28" ht="14.25" customHeight="1">
      <c r="A233" s="6"/>
      <c r="B233" s="270" t="s">
        <v>127</v>
      </c>
      <c r="C233" s="270"/>
      <c r="D233" s="270"/>
      <c r="E233" s="270"/>
      <c r="F233" s="270"/>
      <c r="G233" s="270"/>
      <c r="H233" s="270"/>
      <c r="I233" s="270"/>
      <c r="J233" s="270"/>
      <c r="K233" s="270"/>
      <c r="L233" s="270"/>
      <c r="M233" s="270"/>
      <c r="N233" s="270"/>
      <c r="O233" s="270"/>
      <c r="P233" s="270"/>
      <c r="Q233" s="270"/>
      <c r="R233" s="270"/>
      <c r="S233" s="354">
        <v>-24</v>
      </c>
      <c r="T233" s="354"/>
      <c r="U233" s="305">
        <v>55260</v>
      </c>
      <c r="V233" s="615"/>
      <c r="W233" s="265">
        <v>42971</v>
      </c>
      <c r="X233" s="266"/>
      <c r="Y233" s="449">
        <v>78628</v>
      </c>
      <c r="Z233" s="439"/>
      <c r="AA233" s="461">
        <v>61142</v>
      </c>
      <c r="AB233" s="461"/>
    </row>
    <row r="234" spans="1:28" ht="14.25" customHeight="1" thickBot="1">
      <c r="A234" s="46"/>
      <c r="B234" s="435" t="s">
        <v>128</v>
      </c>
      <c r="C234" s="435"/>
      <c r="D234" s="435"/>
      <c r="E234" s="435"/>
      <c r="F234" s="435"/>
      <c r="G234" s="435"/>
      <c r="H234" s="435"/>
      <c r="I234" s="435"/>
      <c r="J234" s="435"/>
      <c r="K234" s="435"/>
      <c r="L234" s="435"/>
      <c r="M234" s="435"/>
      <c r="N234" s="435"/>
      <c r="O234" s="435"/>
      <c r="P234" s="435"/>
      <c r="Q234" s="435"/>
      <c r="R234" s="435"/>
      <c r="S234" s="354">
        <v>-25</v>
      </c>
      <c r="T234" s="355"/>
      <c r="U234" s="265">
        <v>79666</v>
      </c>
      <c r="V234" s="441"/>
      <c r="W234" s="265">
        <v>55601</v>
      </c>
      <c r="X234" s="266"/>
      <c r="Y234" s="449">
        <v>113355</v>
      </c>
      <c r="Z234" s="439"/>
      <c r="AA234" s="461">
        <v>79113</v>
      </c>
      <c r="AB234" s="461"/>
    </row>
    <row r="235" spans="1:28" ht="14.25" customHeight="1" thickTop="1">
      <c r="A235" s="6"/>
      <c r="B235" s="435" t="s">
        <v>131</v>
      </c>
      <c r="C235" s="435"/>
      <c r="D235" s="435"/>
      <c r="E235" s="435"/>
      <c r="F235" s="435"/>
      <c r="G235" s="435"/>
      <c r="H235" s="435"/>
      <c r="I235" s="435"/>
      <c r="J235" s="435"/>
      <c r="K235" s="435"/>
      <c r="L235" s="435"/>
      <c r="M235" s="435"/>
      <c r="N235" s="435"/>
      <c r="O235" s="435"/>
      <c r="P235" s="435"/>
      <c r="Q235" s="435"/>
      <c r="R235" s="435"/>
      <c r="S235" s="354"/>
      <c r="T235" s="355"/>
      <c r="U235" s="265"/>
      <c r="V235" s="441"/>
      <c r="W235" s="265"/>
      <c r="X235" s="266"/>
      <c r="Y235" s="439"/>
      <c r="Z235" s="439"/>
      <c r="AA235" s="461"/>
      <c r="AB235" s="461"/>
    </row>
    <row r="236" spans="1:28" ht="14.25" customHeight="1">
      <c r="A236" s="6"/>
      <c r="B236" s="435" t="s">
        <v>130</v>
      </c>
      <c r="C236" s="435"/>
      <c r="D236" s="435"/>
      <c r="E236" s="435"/>
      <c r="F236" s="435"/>
      <c r="G236" s="435"/>
      <c r="H236" s="435"/>
      <c r="I236" s="435"/>
      <c r="J236" s="435"/>
      <c r="K236" s="435"/>
      <c r="L236" s="435"/>
      <c r="M236" s="435"/>
      <c r="N236" s="435"/>
      <c r="O236" s="435"/>
      <c r="P236" s="435"/>
      <c r="Q236" s="435"/>
      <c r="R236" s="435"/>
      <c r="S236" s="354"/>
      <c r="T236" s="355"/>
      <c r="U236" s="265"/>
      <c r="V236" s="441"/>
      <c r="W236" s="265"/>
      <c r="X236" s="266"/>
      <c r="Y236" s="439"/>
      <c r="Z236" s="439"/>
      <c r="AA236" s="461"/>
      <c r="AB236" s="461"/>
    </row>
    <row r="237" spans="1:28" ht="14.25" customHeight="1">
      <c r="A237" s="6"/>
      <c r="B237" s="270" t="s">
        <v>134</v>
      </c>
      <c r="C237" s="270"/>
      <c r="D237" s="270"/>
      <c r="E237" s="270"/>
      <c r="F237" s="270"/>
      <c r="G237" s="270"/>
      <c r="H237" s="270"/>
      <c r="I237" s="270"/>
      <c r="J237" s="270"/>
      <c r="K237" s="270"/>
      <c r="L237" s="270"/>
      <c r="M237" s="270"/>
      <c r="N237" s="270"/>
      <c r="O237" s="270"/>
      <c r="P237" s="270"/>
      <c r="Q237" s="270"/>
      <c r="R237" s="270"/>
      <c r="S237" s="354">
        <v>-26</v>
      </c>
      <c r="T237" s="355"/>
      <c r="U237" s="265">
        <v>53710</v>
      </c>
      <c r="V237" s="441"/>
      <c r="W237" s="265">
        <v>38410</v>
      </c>
      <c r="X237" s="266"/>
      <c r="Y237" s="449">
        <v>76422</v>
      </c>
      <c r="Z237" s="439"/>
      <c r="AA237" s="461">
        <v>54653</v>
      </c>
      <c r="AB237" s="461"/>
    </row>
    <row r="238" spans="1:28" ht="14.25" customHeight="1">
      <c r="A238" s="6"/>
      <c r="B238" s="252" t="s">
        <v>93</v>
      </c>
      <c r="C238" s="252"/>
      <c r="D238" s="252"/>
      <c r="E238" s="252"/>
      <c r="F238" s="252"/>
      <c r="G238" s="252"/>
      <c r="H238" s="252"/>
      <c r="I238" s="252"/>
      <c r="J238" s="252"/>
      <c r="K238" s="252"/>
      <c r="L238" s="252"/>
      <c r="M238" s="252"/>
      <c r="N238" s="252"/>
      <c r="O238" s="252"/>
      <c r="P238" s="252"/>
      <c r="Q238" s="252"/>
      <c r="R238" s="252"/>
      <c r="S238" s="261"/>
      <c r="T238" s="261"/>
      <c r="U238" s="567"/>
      <c r="V238" s="259"/>
      <c r="W238" s="567"/>
      <c r="X238" s="568"/>
      <c r="Y238" s="686"/>
      <c r="Z238" s="675"/>
      <c r="AA238" s="388"/>
      <c r="AB238" s="388"/>
    </row>
    <row r="239" spans="1:28" ht="14.25" customHeight="1" thickBot="1">
      <c r="A239" s="46"/>
      <c r="B239" s="324" t="s">
        <v>135</v>
      </c>
      <c r="C239" s="324"/>
      <c r="D239" s="324"/>
      <c r="E239" s="324"/>
      <c r="F239" s="324"/>
      <c r="G239" s="324"/>
      <c r="H239" s="324"/>
      <c r="I239" s="324"/>
      <c r="J239" s="324"/>
      <c r="K239" s="324"/>
      <c r="L239" s="324"/>
      <c r="M239" s="324"/>
      <c r="N239" s="324"/>
      <c r="O239" s="324"/>
      <c r="P239" s="324"/>
      <c r="Q239" s="324"/>
      <c r="R239" s="324"/>
      <c r="S239" s="258"/>
      <c r="T239" s="258"/>
      <c r="U239" s="247">
        <f>SUM(U226:U238)</f>
        <v>1973727</v>
      </c>
      <c r="V239" s="248"/>
      <c r="W239" s="247">
        <f>SUM(W226:X237)</f>
        <v>1846950</v>
      </c>
      <c r="X239" s="520"/>
      <c r="Y239" s="443">
        <f>SUM(Y226:Y238)</f>
        <v>2808360</v>
      </c>
      <c r="Z239" s="248"/>
      <c r="AA239" s="247">
        <f>SUM(AA226:AA238)</f>
        <v>2627973</v>
      </c>
      <c r="AB239" s="247"/>
    </row>
    <row r="240" spans="1:28" ht="14.25" customHeight="1" thickBot="1" thickTop="1">
      <c r="A240" s="6"/>
      <c r="B240" s="325" t="s">
        <v>136</v>
      </c>
      <c r="C240" s="325"/>
      <c r="D240" s="325"/>
      <c r="E240" s="325"/>
      <c r="F240" s="325"/>
      <c r="G240" s="325"/>
      <c r="H240" s="325"/>
      <c r="I240" s="325"/>
      <c r="J240" s="325"/>
      <c r="K240" s="325"/>
      <c r="L240" s="325"/>
      <c r="M240" s="325"/>
      <c r="N240" s="325"/>
      <c r="O240" s="325"/>
      <c r="P240" s="325"/>
      <c r="Q240" s="325"/>
      <c r="R240" s="325"/>
      <c r="S240" s="609"/>
      <c r="T240" s="609"/>
      <c r="U240" s="274">
        <f>U239+U224</f>
        <v>2211052</v>
      </c>
      <c r="V240" s="607"/>
      <c r="W240" s="274">
        <f>W224+W239</f>
        <v>2073101</v>
      </c>
      <c r="X240" s="599"/>
      <c r="Y240" s="608">
        <f>Y224+Y239</f>
        <v>3146043</v>
      </c>
      <c r="Z240" s="608"/>
      <c r="AA240" s="274">
        <f>AA224+AA239</f>
        <v>2949757</v>
      </c>
      <c r="AB240" s="274"/>
    </row>
    <row r="241" spans="1:28" ht="14.25" customHeight="1" thickBot="1" thickTop="1">
      <c r="A241" s="6"/>
      <c r="B241" s="278" t="s">
        <v>137</v>
      </c>
      <c r="C241" s="278"/>
      <c r="D241" s="278"/>
      <c r="E241" s="278"/>
      <c r="F241" s="278"/>
      <c r="G241" s="278"/>
      <c r="H241" s="278"/>
      <c r="I241" s="278"/>
      <c r="J241" s="278"/>
      <c r="K241" s="278"/>
      <c r="L241" s="278"/>
      <c r="M241" s="278"/>
      <c r="N241" s="278"/>
      <c r="O241" s="278"/>
      <c r="P241" s="278"/>
      <c r="Q241" s="278"/>
      <c r="R241" s="278"/>
      <c r="S241" s="609"/>
      <c r="T241" s="609"/>
      <c r="U241" s="274">
        <f>U240+U209+U204</f>
        <v>6044108</v>
      </c>
      <c r="V241" s="607"/>
      <c r="W241" s="274">
        <f>W240+W209+W204</f>
        <v>5789681</v>
      </c>
      <c r="X241" s="599"/>
      <c r="Y241" s="608">
        <f>Y240+Y204</f>
        <v>8599990</v>
      </c>
      <c r="Z241" s="608"/>
      <c r="AA241" s="274">
        <f>AA240+AA209+AA204</f>
        <v>8237974</v>
      </c>
      <c r="AB241" s="274"/>
    </row>
    <row r="242" spans="1:28" ht="14.25" customHeight="1" thickTop="1">
      <c r="A242" s="6"/>
      <c r="B242" s="5"/>
      <c r="C242" s="5"/>
      <c r="D242" s="5"/>
      <c r="E242" s="5"/>
      <c r="F242" s="5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</row>
    <row r="243" spans="1:28" ht="14.25" customHeight="1">
      <c r="A243" s="6"/>
      <c r="B243" s="86" t="s">
        <v>21</v>
      </c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276"/>
      <c r="N243" s="276"/>
      <c r="O243" s="276"/>
      <c r="P243" s="276"/>
      <c r="Q243" s="276"/>
      <c r="R243" s="86"/>
      <c r="S243" s="435" t="s">
        <v>423</v>
      </c>
      <c r="T243" s="435"/>
      <c r="U243" s="435"/>
      <c r="V243" s="435"/>
      <c r="W243" s="86"/>
      <c r="X243" s="86"/>
      <c r="Y243" s="86"/>
      <c r="Z243" s="86"/>
      <c r="AA243" s="86"/>
      <c r="AB243" s="6"/>
    </row>
    <row r="244" spans="1:28" ht="14.25" customHeight="1">
      <c r="A244" s="6"/>
      <c r="B244" s="3"/>
      <c r="C244" s="5"/>
      <c r="D244" s="5"/>
      <c r="E244" s="5"/>
      <c r="F244" s="5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</row>
    <row r="245" spans="1:28" ht="14.25" customHeight="1">
      <c r="A245" s="6"/>
      <c r="B245" s="277" t="str">
        <f>B106</f>
        <v>28 november 2008</v>
      </c>
      <c r="C245" s="277"/>
      <c r="D245" s="277"/>
      <c r="E245" s="277"/>
      <c r="F245" s="277"/>
      <c r="G245" s="277"/>
      <c r="H245" s="277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</row>
    <row r="246" spans="1:28" ht="14.25" customHeight="1">
      <c r="A246" s="6"/>
      <c r="B246" s="3"/>
      <c r="C246" s="5"/>
      <c r="D246" s="5"/>
      <c r="E246" s="5"/>
      <c r="F246" s="5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</row>
    <row r="247" spans="1:28" ht="14.25" customHeight="1">
      <c r="A247" s="6"/>
      <c r="B247" s="682" t="s">
        <v>138</v>
      </c>
      <c r="C247" s="682"/>
      <c r="D247" s="682"/>
      <c r="E247" s="682"/>
      <c r="F247" s="682"/>
      <c r="G247" s="682"/>
      <c r="H247" s="682"/>
      <c r="I247" s="682"/>
      <c r="J247" s="682"/>
      <c r="K247" s="682"/>
      <c r="L247" s="682"/>
      <c r="M247" s="682"/>
      <c r="N247" s="682"/>
      <c r="O247" s="682"/>
      <c r="P247" s="682"/>
      <c r="Q247" s="682"/>
      <c r="R247" s="682"/>
      <c r="S247" s="682"/>
      <c r="T247" s="682"/>
      <c r="U247" s="682"/>
      <c r="V247" s="682"/>
      <c r="W247" s="682"/>
      <c r="X247" s="682"/>
      <c r="Y247" s="682"/>
      <c r="Z247" s="682"/>
      <c r="AA247" s="682"/>
      <c r="AB247" s="682"/>
    </row>
    <row r="248" spans="1:28" ht="14.25" customHeight="1">
      <c r="A248" s="6"/>
      <c r="B248" s="598" t="s">
        <v>389</v>
      </c>
      <c r="C248" s="598"/>
      <c r="D248" s="598"/>
      <c r="E248" s="598"/>
      <c r="F248" s="598"/>
      <c r="G248" s="598"/>
      <c r="H248" s="598"/>
      <c r="I248" s="598"/>
      <c r="J248" s="598"/>
      <c r="K248" s="598"/>
      <c r="L248" s="598"/>
      <c r="M248" s="598"/>
      <c r="N248" s="598"/>
      <c r="O248" s="598"/>
      <c r="P248" s="598"/>
      <c r="Q248" s="598"/>
      <c r="R248" s="598"/>
      <c r="S248" s="598"/>
      <c r="T248" s="598"/>
      <c r="U248" s="598"/>
      <c r="V248" s="598"/>
      <c r="W248" s="598"/>
      <c r="X248" s="598"/>
      <c r="Y248" s="598"/>
      <c r="Z248" s="598"/>
      <c r="AA248" s="598"/>
      <c r="AB248" s="598"/>
    </row>
    <row r="249" spans="1:28" ht="14.25" customHeight="1">
      <c r="A249" s="6"/>
      <c r="B249" s="3"/>
      <c r="C249" s="5"/>
      <c r="D249" s="5"/>
      <c r="E249" s="5"/>
      <c r="F249" s="5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</row>
    <row r="250" spans="1:28" ht="14.25" customHeight="1" thickBot="1">
      <c r="A250" s="46"/>
      <c r="B250" s="3"/>
      <c r="C250" s="5"/>
      <c r="D250" s="5"/>
      <c r="E250" s="5"/>
      <c r="F250" s="5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80"/>
      <c r="T250" s="80"/>
      <c r="U250" s="570" t="s">
        <v>304</v>
      </c>
      <c r="V250" s="617"/>
      <c r="W250" s="617"/>
      <c r="X250" s="618"/>
      <c r="Y250" s="262" t="s">
        <v>317</v>
      </c>
      <c r="Z250" s="355"/>
      <c r="AA250" s="355"/>
      <c r="AB250" s="355"/>
    </row>
    <row r="251" spans="1:28" ht="14.25" customHeight="1" thickTop="1">
      <c r="A251" s="6"/>
      <c r="B251" s="442" t="s">
        <v>139</v>
      </c>
      <c r="C251" s="442"/>
      <c r="D251" s="442"/>
      <c r="E251" s="442"/>
      <c r="F251" s="442"/>
      <c r="G251" s="442"/>
      <c r="H251" s="442"/>
      <c r="I251" s="442"/>
      <c r="J251" s="442"/>
      <c r="K251" s="442"/>
      <c r="L251" s="442"/>
      <c r="M251" s="442"/>
      <c r="N251" s="442"/>
      <c r="O251" s="442"/>
      <c r="P251" s="442"/>
      <c r="Q251" s="442"/>
      <c r="R251" s="442"/>
      <c r="S251" s="442"/>
      <c r="T251" s="442"/>
      <c r="U251" s="626">
        <v>2008</v>
      </c>
      <c r="V251" s="617"/>
      <c r="W251" s="626">
        <v>2007</v>
      </c>
      <c r="X251" s="720"/>
      <c r="Y251" s="559">
        <v>2008</v>
      </c>
      <c r="Z251" s="393"/>
      <c r="AA251" s="448">
        <v>2007</v>
      </c>
      <c r="AB251" s="448"/>
    </row>
    <row r="252" spans="1:28" ht="14.25" customHeight="1">
      <c r="A252" s="6"/>
      <c r="B252" s="277" t="s">
        <v>140</v>
      </c>
      <c r="C252" s="277"/>
      <c r="D252" s="277"/>
      <c r="E252" s="277"/>
      <c r="F252" s="277"/>
      <c r="G252" s="277"/>
      <c r="H252" s="277"/>
      <c r="I252" s="277"/>
      <c r="J252" s="277"/>
      <c r="K252" s="277"/>
      <c r="L252" s="277"/>
      <c r="M252" s="277"/>
      <c r="N252" s="277"/>
      <c r="O252" s="277"/>
      <c r="P252" s="277"/>
      <c r="Q252" s="277"/>
      <c r="R252" s="277"/>
      <c r="S252" s="277"/>
      <c r="T252" s="277"/>
      <c r="U252" s="271">
        <v>6880104</v>
      </c>
      <c r="V252" s="243"/>
      <c r="W252" s="549">
        <v>5689630</v>
      </c>
      <c r="X252" s="383"/>
      <c r="Y252" s="446">
        <v>9789506</v>
      </c>
      <c r="Z252" s="447"/>
      <c r="AA252" s="446">
        <v>8095614</v>
      </c>
      <c r="AB252" s="447"/>
    </row>
    <row r="253" spans="1:28" ht="14.25" customHeight="1">
      <c r="A253" s="6"/>
      <c r="B253" s="620" t="s">
        <v>141</v>
      </c>
      <c r="C253" s="620"/>
      <c r="D253" s="620"/>
      <c r="E253" s="620"/>
      <c r="F253" s="620"/>
      <c r="G253" s="620"/>
      <c r="H253" s="620"/>
      <c r="I253" s="620"/>
      <c r="J253" s="620"/>
      <c r="K253" s="620"/>
      <c r="L253" s="620"/>
      <c r="M253" s="620"/>
      <c r="N253" s="620"/>
      <c r="O253" s="620"/>
      <c r="P253" s="620"/>
      <c r="Q253" s="620"/>
      <c r="R253" s="620"/>
      <c r="S253" s="620"/>
      <c r="T253" s="620"/>
      <c r="U253" s="271">
        <v>6814271</v>
      </c>
      <c r="V253" s="243"/>
      <c r="W253" s="549">
        <v>5612864</v>
      </c>
      <c r="X253" s="383"/>
      <c r="Y253" s="446">
        <v>9695834</v>
      </c>
      <c r="Z253" s="447"/>
      <c r="AA253" s="446">
        <v>7986386</v>
      </c>
      <c r="AB253" s="447"/>
    </row>
    <row r="254" spans="1:28" ht="14.25" customHeight="1">
      <c r="A254" s="6"/>
      <c r="B254" s="269" t="s">
        <v>142</v>
      </c>
      <c r="C254" s="269"/>
      <c r="D254" s="269"/>
      <c r="E254" s="269"/>
      <c r="F254" s="269"/>
      <c r="G254" s="269"/>
      <c r="H254" s="269"/>
      <c r="I254" s="269"/>
      <c r="J254" s="269"/>
      <c r="K254" s="269"/>
      <c r="L254" s="269"/>
      <c r="M254" s="269"/>
      <c r="N254" s="269"/>
      <c r="O254" s="269"/>
      <c r="P254" s="269"/>
      <c r="Q254" s="269"/>
      <c r="R254" s="269"/>
      <c r="S254" s="269"/>
      <c r="T254" s="269"/>
      <c r="U254" s="619">
        <v>2212</v>
      </c>
      <c r="V254" s="241"/>
      <c r="W254" s="428"/>
      <c r="X254" s="606"/>
      <c r="Y254" s="602">
        <v>3147</v>
      </c>
      <c r="Z254" s="241"/>
      <c r="AA254" s="428"/>
      <c r="AB254" s="428"/>
    </row>
    <row r="255" spans="1:28" ht="14.25" customHeight="1" thickBot="1">
      <c r="A255" s="6"/>
      <c r="B255" s="268" t="s">
        <v>143</v>
      </c>
      <c r="C255" s="268"/>
      <c r="D255" s="268"/>
      <c r="E255" s="268"/>
      <c r="F255" s="268"/>
      <c r="G255" s="268"/>
      <c r="H255" s="268"/>
      <c r="I255" s="268"/>
      <c r="J255" s="268"/>
      <c r="K255" s="268"/>
      <c r="L255" s="268"/>
      <c r="M255" s="268"/>
      <c r="N255" s="268"/>
      <c r="O255" s="268"/>
      <c r="P255" s="268"/>
      <c r="Q255" s="268"/>
      <c r="R255" s="268"/>
      <c r="S255" s="268"/>
      <c r="T255" s="268"/>
      <c r="U255" s="561">
        <f>U252-U253+U254</f>
        <v>68045</v>
      </c>
      <c r="V255" s="246"/>
      <c r="W255" s="561">
        <f>W252-W253+W254</f>
        <v>76766</v>
      </c>
      <c r="X255" s="605"/>
      <c r="Y255" s="603">
        <f>Y252-Y253+Y254</f>
        <v>96819</v>
      </c>
      <c r="Z255" s="604"/>
      <c r="AA255" s="561">
        <f>AA252-AA253+AA254</f>
        <v>109228</v>
      </c>
      <c r="AB255" s="562"/>
    </row>
    <row r="256" spans="1:28" ht="14.25" customHeight="1" thickTop="1">
      <c r="A256" s="6"/>
      <c r="B256" s="616" t="s">
        <v>144</v>
      </c>
      <c r="C256" s="616"/>
      <c r="D256" s="616"/>
      <c r="E256" s="616"/>
      <c r="F256" s="616"/>
      <c r="G256" s="616"/>
      <c r="H256" s="616"/>
      <c r="I256" s="616"/>
      <c r="J256" s="616"/>
      <c r="K256" s="616"/>
      <c r="L256" s="616"/>
      <c r="M256" s="616"/>
      <c r="N256" s="616"/>
      <c r="O256" s="616"/>
      <c r="P256" s="616"/>
      <c r="Q256" s="616"/>
      <c r="R256" s="616"/>
      <c r="S256" s="616"/>
      <c r="T256" s="616"/>
      <c r="U256" s="565">
        <v>44161</v>
      </c>
      <c r="V256" s="565"/>
      <c r="W256" s="565">
        <v>29666</v>
      </c>
      <c r="X256" s="566"/>
      <c r="Y256" s="563">
        <v>62835</v>
      </c>
      <c r="Z256" s="564"/>
      <c r="AA256" s="565">
        <v>42211</v>
      </c>
      <c r="AB256" s="565"/>
    </row>
    <row r="257" spans="1:28" ht="14.25" customHeight="1">
      <c r="A257" s="6"/>
      <c r="B257" s="269" t="s">
        <v>145</v>
      </c>
      <c r="C257" s="269"/>
      <c r="D257" s="269"/>
      <c r="E257" s="269"/>
      <c r="F257" s="269"/>
      <c r="G257" s="269"/>
      <c r="H257" s="269"/>
      <c r="I257" s="269"/>
      <c r="J257" s="269"/>
      <c r="K257" s="269"/>
      <c r="L257" s="269"/>
      <c r="M257" s="269"/>
      <c r="N257" s="269"/>
      <c r="O257" s="269"/>
      <c r="P257" s="269"/>
      <c r="Q257" s="269"/>
      <c r="R257" s="269"/>
      <c r="S257" s="269"/>
      <c r="T257" s="269"/>
      <c r="U257" s="428"/>
      <c r="V257" s="428"/>
      <c r="W257" s="428"/>
      <c r="X257" s="606"/>
      <c r="Y257" s="600"/>
      <c r="Z257" s="601"/>
      <c r="AA257" s="428"/>
      <c r="AB257" s="428"/>
    </row>
    <row r="258" spans="1:28" ht="14.25" customHeight="1" thickBot="1">
      <c r="A258" s="6"/>
      <c r="B258" s="268" t="s">
        <v>146</v>
      </c>
      <c r="C258" s="268"/>
      <c r="D258" s="268"/>
      <c r="E258" s="268"/>
      <c r="F258" s="268"/>
      <c r="G258" s="268"/>
      <c r="H258" s="268"/>
      <c r="I258" s="268"/>
      <c r="J258" s="268"/>
      <c r="K258" s="268"/>
      <c r="L258" s="268"/>
      <c r="M258" s="268"/>
      <c r="N258" s="268"/>
      <c r="O258" s="268"/>
      <c r="P258" s="268"/>
      <c r="Q258" s="268"/>
      <c r="R258" s="268"/>
      <c r="S258" s="268"/>
      <c r="T258" s="268"/>
      <c r="U258" s="560">
        <f>U255-U256</f>
        <v>23884</v>
      </c>
      <c r="V258" s="246"/>
      <c r="W258" s="560">
        <f>W255-W256</f>
        <v>47100</v>
      </c>
      <c r="X258" s="605"/>
      <c r="Y258" s="560">
        <f>Y255-Y256</f>
        <v>33984</v>
      </c>
      <c r="Z258" s="246"/>
      <c r="AA258" s="560">
        <f>AA255-AA256</f>
        <v>67017</v>
      </c>
      <c r="AB258" s="246"/>
    </row>
    <row r="259" spans="1:28" ht="14.25" customHeight="1" thickTop="1">
      <c r="A259" s="6"/>
      <c r="B259" s="623" t="s">
        <v>147</v>
      </c>
      <c r="C259" s="623"/>
      <c r="D259" s="623"/>
      <c r="E259" s="623"/>
      <c r="F259" s="623"/>
      <c r="G259" s="623"/>
      <c r="H259" s="623"/>
      <c r="I259" s="623"/>
      <c r="J259" s="623"/>
      <c r="K259" s="623"/>
      <c r="L259" s="623"/>
      <c r="M259" s="623"/>
      <c r="N259" s="623"/>
      <c r="O259" s="623"/>
      <c r="P259" s="623"/>
      <c r="Q259" s="623"/>
      <c r="R259" s="623"/>
      <c r="S259" s="623"/>
      <c r="T259" s="623"/>
      <c r="U259" s="436"/>
      <c r="V259" s="437"/>
      <c r="W259" s="621"/>
      <c r="X259" s="622"/>
      <c r="Y259" s="436"/>
      <c r="Z259" s="437"/>
      <c r="AA259" s="436"/>
      <c r="AB259" s="436"/>
    </row>
    <row r="260" spans="1:28" ht="14.25" customHeight="1" thickBot="1">
      <c r="A260" s="6"/>
      <c r="B260" s="244" t="s">
        <v>148</v>
      </c>
      <c r="C260" s="244"/>
      <c r="D260" s="244"/>
      <c r="E260" s="244"/>
      <c r="F260" s="244"/>
      <c r="G260" s="244"/>
      <c r="H260" s="244"/>
      <c r="I260" s="244"/>
      <c r="J260" s="244"/>
      <c r="K260" s="244"/>
      <c r="L260" s="244"/>
      <c r="M260" s="244"/>
      <c r="N260" s="244"/>
      <c r="O260" s="244"/>
      <c r="P260" s="244"/>
      <c r="Q260" s="244"/>
      <c r="R260" s="244"/>
      <c r="S260" s="244"/>
      <c r="T260" s="244"/>
      <c r="U260" s="245">
        <f>U258+U259</f>
        <v>23884</v>
      </c>
      <c r="V260" s="246"/>
      <c r="W260" s="245">
        <f>W258+X259</f>
        <v>47100</v>
      </c>
      <c r="X260" s="539"/>
      <c r="Y260" s="245">
        <f>Y258+Z259</f>
        <v>33984</v>
      </c>
      <c r="Z260" s="562"/>
      <c r="AA260" s="245">
        <f>AA258+AB259</f>
        <v>67017</v>
      </c>
      <c r="AB260" s="562"/>
    </row>
    <row r="261" spans="1:28" ht="14.25" customHeight="1" thickTop="1">
      <c r="A261" s="6"/>
      <c r="B261" s="434" t="s">
        <v>149</v>
      </c>
      <c r="C261" s="434"/>
      <c r="D261" s="434"/>
      <c r="E261" s="434"/>
      <c r="F261" s="434"/>
      <c r="G261" s="434"/>
      <c r="H261" s="434"/>
      <c r="I261" s="434"/>
      <c r="J261" s="434"/>
      <c r="K261" s="434"/>
      <c r="L261" s="434"/>
      <c r="M261" s="434"/>
      <c r="N261" s="434"/>
      <c r="O261" s="434"/>
      <c r="P261" s="434"/>
      <c r="Q261" s="434"/>
      <c r="R261" s="434"/>
      <c r="S261" s="434"/>
      <c r="T261" s="434"/>
      <c r="U261" s="434"/>
      <c r="V261" s="434"/>
      <c r="W261" s="434"/>
      <c r="X261" s="434"/>
      <c r="Y261" s="434"/>
      <c r="Z261" s="434"/>
      <c r="AA261" s="434"/>
      <c r="AB261" s="434"/>
    </row>
    <row r="262" spans="1:28" ht="14.25" customHeight="1">
      <c r="A262" s="6"/>
      <c r="B262" s="277" t="s">
        <v>150</v>
      </c>
      <c r="C262" s="277"/>
      <c r="D262" s="277"/>
      <c r="E262" s="277"/>
      <c r="F262" s="277"/>
      <c r="G262" s="277"/>
      <c r="H262" s="277"/>
      <c r="I262" s="277"/>
      <c r="J262" s="277"/>
      <c r="K262" s="277"/>
      <c r="L262" s="277"/>
      <c r="M262" s="277"/>
      <c r="N262" s="277"/>
      <c r="O262" s="277"/>
      <c r="P262" s="277"/>
      <c r="Q262" s="277"/>
      <c r="R262" s="277"/>
      <c r="S262" s="277"/>
      <c r="T262" s="277"/>
      <c r="U262" s="242"/>
      <c r="V262" s="243"/>
      <c r="W262" s="242"/>
      <c r="X262" s="429"/>
      <c r="Y262" s="299"/>
      <c r="Z262" s="299"/>
      <c r="AA262" s="299"/>
      <c r="AB262" s="299"/>
    </row>
    <row r="263" spans="1:28" ht="14.25" customHeight="1">
      <c r="A263" s="6"/>
      <c r="B263" s="277" t="s">
        <v>151</v>
      </c>
      <c r="C263" s="277"/>
      <c r="D263" s="277"/>
      <c r="E263" s="277"/>
      <c r="F263" s="277"/>
      <c r="G263" s="277"/>
      <c r="H263" s="277"/>
      <c r="I263" s="277"/>
      <c r="J263" s="277"/>
      <c r="K263" s="277"/>
      <c r="L263" s="277"/>
      <c r="M263" s="277"/>
      <c r="N263" s="277"/>
      <c r="O263" s="277"/>
      <c r="P263" s="277"/>
      <c r="Q263" s="277"/>
      <c r="R263" s="277"/>
      <c r="S263" s="277"/>
      <c r="T263" s="277"/>
      <c r="U263" s="242"/>
      <c r="V263" s="243"/>
      <c r="W263" s="242"/>
      <c r="X263" s="429"/>
      <c r="Y263" s="299"/>
      <c r="Z263" s="299"/>
      <c r="AA263" s="299"/>
      <c r="AB263" s="299"/>
    </row>
    <row r="264" spans="1:28" ht="14.25" customHeight="1">
      <c r="A264" s="6"/>
      <c r="B264" s="277" t="s">
        <v>152</v>
      </c>
      <c r="C264" s="277"/>
      <c r="D264" s="277"/>
      <c r="E264" s="277"/>
      <c r="F264" s="277"/>
      <c r="G264" s="277"/>
      <c r="H264" s="277"/>
      <c r="I264" s="277"/>
      <c r="J264" s="277"/>
      <c r="K264" s="277"/>
      <c r="L264" s="277"/>
      <c r="M264" s="277"/>
      <c r="N264" s="277"/>
      <c r="O264" s="277"/>
      <c r="P264" s="277"/>
      <c r="Q264" s="277"/>
      <c r="R264" s="277"/>
      <c r="S264" s="277"/>
      <c r="T264" s="277"/>
      <c r="U264" s="271">
        <v>93382</v>
      </c>
      <c r="V264" s="243"/>
      <c r="W264" s="271">
        <v>270310</v>
      </c>
      <c r="X264" s="429"/>
      <c r="Y264" s="298">
        <v>132871</v>
      </c>
      <c r="Z264" s="299"/>
      <c r="AA264" s="298">
        <v>384616</v>
      </c>
      <c r="AB264" s="299"/>
    </row>
    <row r="265" spans="1:28" ht="14.25" customHeight="1" thickBot="1">
      <c r="A265" s="46"/>
      <c r="B265" s="277" t="s">
        <v>153</v>
      </c>
      <c r="C265" s="277"/>
      <c r="D265" s="277"/>
      <c r="E265" s="277"/>
      <c r="F265" s="277"/>
      <c r="G265" s="277"/>
      <c r="H265" s="277"/>
      <c r="I265" s="277"/>
      <c r="J265" s="277"/>
      <c r="K265" s="277"/>
      <c r="L265" s="277"/>
      <c r="M265" s="277"/>
      <c r="N265" s="277"/>
      <c r="O265" s="277"/>
      <c r="P265" s="277"/>
      <c r="Q265" s="277"/>
      <c r="R265" s="277"/>
      <c r="S265" s="277"/>
      <c r="T265" s="277"/>
      <c r="U265" s="271"/>
      <c r="V265" s="243"/>
      <c r="W265" s="271">
        <v>523</v>
      </c>
      <c r="X265" s="429"/>
      <c r="Y265" s="299"/>
      <c r="Z265" s="299"/>
      <c r="AA265" s="298">
        <v>744</v>
      </c>
      <c r="AB265" s="299"/>
    </row>
    <row r="266" spans="1:28" ht="14.25" customHeight="1" thickBot="1" thickTop="1">
      <c r="A266" s="47"/>
      <c r="B266" s="277" t="s">
        <v>154</v>
      </c>
      <c r="C266" s="277"/>
      <c r="D266" s="277"/>
      <c r="E266" s="277"/>
      <c r="F266" s="277"/>
      <c r="G266" s="277"/>
      <c r="H266" s="277"/>
      <c r="I266" s="277"/>
      <c r="J266" s="277"/>
      <c r="K266" s="277"/>
      <c r="L266" s="277"/>
      <c r="M266" s="277"/>
      <c r="N266" s="277"/>
      <c r="O266" s="277"/>
      <c r="P266" s="277"/>
      <c r="Q266" s="277"/>
      <c r="R266" s="277"/>
      <c r="S266" s="277"/>
      <c r="T266" s="277"/>
      <c r="U266" s="242"/>
      <c r="V266" s="243"/>
      <c r="W266" s="242"/>
      <c r="X266" s="429"/>
      <c r="Y266" s="299"/>
      <c r="Z266" s="299"/>
      <c r="AA266" s="299"/>
      <c r="AB266" s="299"/>
    </row>
    <row r="267" spans="1:28" ht="14.25" customHeight="1" thickBot="1" thickTop="1">
      <c r="A267" s="47"/>
      <c r="B267" s="277" t="s">
        <v>155</v>
      </c>
      <c r="C267" s="277"/>
      <c r="D267" s="277"/>
      <c r="E267" s="277"/>
      <c r="F267" s="277"/>
      <c r="G267" s="277"/>
      <c r="H267" s="277"/>
      <c r="I267" s="277"/>
      <c r="J267" s="277"/>
      <c r="K267" s="277"/>
      <c r="L267" s="277"/>
      <c r="M267" s="277"/>
      <c r="N267" s="277"/>
      <c r="O267" s="277"/>
      <c r="P267" s="277"/>
      <c r="Q267" s="277"/>
      <c r="R267" s="277"/>
      <c r="S267" s="277"/>
      <c r="T267" s="277"/>
      <c r="U267" s="242"/>
      <c r="V267" s="243"/>
      <c r="W267" s="242"/>
      <c r="X267" s="429"/>
      <c r="Y267" s="299"/>
      <c r="Z267" s="299"/>
      <c r="AA267" s="299"/>
      <c r="AB267" s="299"/>
    </row>
    <row r="268" spans="1:28" ht="14.25" customHeight="1" thickTop="1">
      <c r="A268" s="6"/>
      <c r="B268" s="277" t="s">
        <v>156</v>
      </c>
      <c r="C268" s="277"/>
      <c r="D268" s="277"/>
      <c r="E268" s="277"/>
      <c r="F268" s="277"/>
      <c r="G268" s="277"/>
      <c r="H268" s="277"/>
      <c r="I268" s="277"/>
      <c r="J268" s="277"/>
      <c r="K268" s="277"/>
      <c r="L268" s="277"/>
      <c r="M268" s="277"/>
      <c r="N268" s="277"/>
      <c r="O268" s="277"/>
      <c r="P268" s="277"/>
      <c r="Q268" s="277"/>
      <c r="R268" s="277"/>
      <c r="S268" s="277"/>
      <c r="T268" s="277"/>
      <c r="U268" s="242"/>
      <c r="V268" s="243"/>
      <c r="W268" s="242"/>
      <c r="X268" s="429"/>
      <c r="Y268" s="299"/>
      <c r="Z268" s="299"/>
      <c r="AA268" s="299"/>
      <c r="AB268" s="299"/>
    </row>
    <row r="269" spans="1:28" ht="14.25" customHeight="1">
      <c r="A269" s="6"/>
      <c r="B269" s="269" t="s">
        <v>157</v>
      </c>
      <c r="C269" s="269"/>
      <c r="D269" s="269"/>
      <c r="E269" s="269"/>
      <c r="F269" s="269"/>
      <c r="G269" s="269"/>
      <c r="H269" s="269"/>
      <c r="I269" s="269"/>
      <c r="J269" s="269"/>
      <c r="K269" s="269"/>
      <c r="L269" s="269"/>
      <c r="M269" s="269"/>
      <c r="N269" s="269"/>
      <c r="O269" s="269"/>
      <c r="P269" s="269"/>
      <c r="Q269" s="269"/>
      <c r="R269" s="269"/>
      <c r="S269" s="269"/>
      <c r="T269" s="269"/>
      <c r="U269" s="240"/>
      <c r="V269" s="241"/>
      <c r="W269" s="242"/>
      <c r="X269" s="429"/>
      <c r="Y269" s="240"/>
      <c r="Z269" s="241"/>
      <c r="AA269" s="308"/>
      <c r="AB269" s="308"/>
    </row>
    <row r="270" spans="1:28" ht="14.25" customHeight="1" thickBot="1">
      <c r="A270" s="6"/>
      <c r="B270" s="350" t="s">
        <v>158</v>
      </c>
      <c r="C270" s="350"/>
      <c r="D270" s="350"/>
      <c r="E270" s="350"/>
      <c r="F270" s="350"/>
      <c r="G270" s="350"/>
      <c r="H270" s="350"/>
      <c r="I270" s="350"/>
      <c r="J270" s="350"/>
      <c r="K270" s="350"/>
      <c r="L270" s="350"/>
      <c r="M270" s="350"/>
      <c r="N270" s="350"/>
      <c r="O270" s="350"/>
      <c r="P270" s="350"/>
      <c r="Q270" s="350"/>
      <c r="R270" s="350"/>
      <c r="S270" s="350"/>
      <c r="T270" s="350"/>
      <c r="U270" s="245">
        <f>U265-U264</f>
        <v>-93382</v>
      </c>
      <c r="V270" s="444"/>
      <c r="W270" s="245">
        <f>W265-W264</f>
        <v>-269787</v>
      </c>
      <c r="X270" s="539"/>
      <c r="Y270" s="245">
        <f>Y265-Y264</f>
        <v>-132871</v>
      </c>
      <c r="Z270" s="562"/>
      <c r="AA270" s="245">
        <f>AA265-AA264</f>
        <v>-383872</v>
      </c>
      <c r="AB270" s="562"/>
    </row>
    <row r="271" spans="1:28" ht="14.25" customHeight="1" thickTop="1">
      <c r="A271" s="6"/>
      <c r="B271" s="736" t="s">
        <v>159</v>
      </c>
      <c r="C271" s="736"/>
      <c r="D271" s="736"/>
      <c r="E271" s="736"/>
      <c r="F271" s="736"/>
      <c r="G271" s="736"/>
      <c r="H271" s="736"/>
      <c r="I271" s="736"/>
      <c r="J271" s="736"/>
      <c r="K271" s="736"/>
      <c r="L271" s="736"/>
      <c r="M271" s="736"/>
      <c r="N271" s="736"/>
      <c r="O271" s="736"/>
      <c r="P271" s="736"/>
      <c r="Q271" s="736"/>
      <c r="R271" s="736"/>
      <c r="S271" s="736"/>
      <c r="T271" s="736"/>
      <c r="U271" s="736"/>
      <c r="V271" s="736"/>
      <c r="W271" s="736"/>
      <c r="X271" s="736"/>
      <c r="Y271" s="736"/>
      <c r="Z271" s="736"/>
      <c r="AA271" s="736"/>
      <c r="AB271" s="736"/>
    </row>
    <row r="272" spans="1:28" ht="14.25" customHeight="1">
      <c r="A272" s="6"/>
      <c r="B272" s="277" t="s">
        <v>160</v>
      </c>
      <c r="C272" s="277"/>
      <c r="D272" s="277"/>
      <c r="E272" s="277"/>
      <c r="F272" s="277"/>
      <c r="G272" s="277"/>
      <c r="H272" s="277"/>
      <c r="I272" s="277"/>
      <c r="J272" s="277"/>
      <c r="K272" s="277"/>
      <c r="L272" s="277"/>
      <c r="M272" s="277"/>
      <c r="N272" s="277"/>
      <c r="O272" s="277"/>
      <c r="P272" s="277"/>
      <c r="Q272" s="277"/>
      <c r="R272" s="277"/>
      <c r="S272" s="277"/>
      <c r="T272" s="277"/>
      <c r="U272" s="242"/>
      <c r="V272" s="243"/>
      <c r="W272" s="382"/>
      <c r="X272" s="383"/>
      <c r="Y272" s="447"/>
      <c r="Z272" s="447"/>
      <c r="AA272" s="447"/>
      <c r="AB272" s="447"/>
    </row>
    <row r="273" spans="1:28" ht="14.25" customHeight="1">
      <c r="A273" s="6"/>
      <c r="B273" s="277" t="s">
        <v>161</v>
      </c>
      <c r="C273" s="277"/>
      <c r="D273" s="277"/>
      <c r="E273" s="277"/>
      <c r="F273" s="277"/>
      <c r="G273" s="277"/>
      <c r="H273" s="277"/>
      <c r="I273" s="277"/>
      <c r="J273" s="277"/>
      <c r="K273" s="277"/>
      <c r="L273" s="277"/>
      <c r="M273" s="277"/>
      <c r="N273" s="277"/>
      <c r="O273" s="277"/>
      <c r="P273" s="277"/>
      <c r="Q273" s="277"/>
      <c r="R273" s="277"/>
      <c r="S273" s="277"/>
      <c r="T273" s="277"/>
      <c r="U273" s="271">
        <v>83178</v>
      </c>
      <c r="V273" s="243"/>
      <c r="W273" s="549">
        <v>105154</v>
      </c>
      <c r="X273" s="383"/>
      <c r="Y273" s="446">
        <v>118352</v>
      </c>
      <c r="Z273" s="447"/>
      <c r="AA273" s="446">
        <v>149620</v>
      </c>
      <c r="AB273" s="447"/>
    </row>
    <row r="274" spans="1:28" ht="14.25" customHeight="1">
      <c r="A274" s="6"/>
      <c r="B274" s="277" t="s">
        <v>162</v>
      </c>
      <c r="C274" s="277"/>
      <c r="D274" s="277"/>
      <c r="E274" s="277"/>
      <c r="F274" s="277"/>
      <c r="G274" s="277"/>
      <c r="H274" s="277"/>
      <c r="I274" s="277"/>
      <c r="J274" s="277"/>
      <c r="K274" s="277"/>
      <c r="L274" s="277"/>
      <c r="M274" s="277"/>
      <c r="N274" s="277"/>
      <c r="O274" s="277"/>
      <c r="P274" s="277"/>
      <c r="Q274" s="277"/>
      <c r="R274" s="277"/>
      <c r="S274" s="277"/>
      <c r="T274" s="277"/>
      <c r="U274" s="242"/>
      <c r="V274" s="243"/>
      <c r="W274" s="382"/>
      <c r="X274" s="383"/>
      <c r="Y274" s="447"/>
      <c r="Z274" s="447"/>
      <c r="AA274" s="447"/>
      <c r="AB274" s="447"/>
    </row>
    <row r="275" spans="1:28" ht="14.25" customHeight="1">
      <c r="A275" s="6"/>
      <c r="B275" s="277" t="s">
        <v>163</v>
      </c>
      <c r="C275" s="277"/>
      <c r="D275" s="277"/>
      <c r="E275" s="277"/>
      <c r="F275" s="277"/>
      <c r="G275" s="277"/>
      <c r="H275" s="277"/>
      <c r="I275" s="277"/>
      <c r="J275" s="277"/>
      <c r="K275" s="277"/>
      <c r="L275" s="277"/>
      <c r="M275" s="277"/>
      <c r="N275" s="277"/>
      <c r="O275" s="277"/>
      <c r="P275" s="277"/>
      <c r="Q275" s="277"/>
      <c r="R275" s="277"/>
      <c r="S275" s="277"/>
      <c r="T275" s="277"/>
      <c r="U275" s="271"/>
      <c r="V275" s="243"/>
      <c r="W275" s="549"/>
      <c r="X275" s="383"/>
      <c r="Y275" s="447"/>
      <c r="Z275" s="447"/>
      <c r="AA275" s="446"/>
      <c r="AB275" s="447"/>
    </row>
    <row r="276" spans="1:28" ht="14.25" customHeight="1">
      <c r="A276" s="6"/>
      <c r="B276" s="277" t="s">
        <v>164</v>
      </c>
      <c r="C276" s="277"/>
      <c r="D276" s="277"/>
      <c r="E276" s="277"/>
      <c r="F276" s="277"/>
      <c r="G276" s="277"/>
      <c r="H276" s="277"/>
      <c r="I276" s="277"/>
      <c r="J276" s="277"/>
      <c r="K276" s="277"/>
      <c r="L276" s="277"/>
      <c r="M276" s="277"/>
      <c r="N276" s="277"/>
      <c r="O276" s="277"/>
      <c r="P276" s="277"/>
      <c r="Q276" s="277"/>
      <c r="R276" s="277"/>
      <c r="S276" s="277"/>
      <c r="T276" s="277"/>
      <c r="U276" s="242"/>
      <c r="V276" s="243"/>
      <c r="W276" s="382"/>
      <c r="X276" s="383"/>
      <c r="Y276" s="447"/>
      <c r="Z276" s="447"/>
      <c r="AA276" s="447"/>
      <c r="AB276" s="447"/>
    </row>
    <row r="277" spans="1:28" ht="14.25" customHeight="1">
      <c r="A277" s="6"/>
      <c r="B277" s="269" t="s">
        <v>165</v>
      </c>
      <c r="C277" s="269"/>
      <c r="D277" s="269"/>
      <c r="E277" s="269"/>
      <c r="F277" s="269"/>
      <c r="G277" s="269"/>
      <c r="H277" s="269"/>
      <c r="I277" s="269"/>
      <c r="J277" s="269"/>
      <c r="K277" s="269"/>
      <c r="L277" s="269"/>
      <c r="M277" s="269"/>
      <c r="N277" s="269"/>
      <c r="O277" s="269"/>
      <c r="P277" s="269"/>
      <c r="Q277" s="269"/>
      <c r="R277" s="269"/>
      <c r="S277" s="269"/>
      <c r="T277" s="269"/>
      <c r="U277" s="283"/>
      <c r="V277" s="241"/>
      <c r="W277" s="382">
        <v>64063</v>
      </c>
      <c r="X277" s="383"/>
      <c r="Y277" s="728"/>
      <c r="Z277" s="601"/>
      <c r="AA277" s="428">
        <v>91153</v>
      </c>
      <c r="AB277" s="428"/>
    </row>
    <row r="278" spans="1:28" ht="14.25" customHeight="1" thickBot="1">
      <c r="A278" s="6"/>
      <c r="B278" s="350" t="s">
        <v>166</v>
      </c>
      <c r="C278" s="350"/>
      <c r="D278" s="350"/>
      <c r="E278" s="350"/>
      <c r="F278" s="350"/>
      <c r="G278" s="350"/>
      <c r="H278" s="350"/>
      <c r="I278" s="350"/>
      <c r="J278" s="350"/>
      <c r="K278" s="350"/>
      <c r="L278" s="350"/>
      <c r="M278" s="350"/>
      <c r="N278" s="350"/>
      <c r="O278" s="350"/>
      <c r="P278" s="350"/>
      <c r="Q278" s="350"/>
      <c r="R278" s="350"/>
      <c r="S278" s="350"/>
      <c r="T278" s="350"/>
      <c r="U278" s="538">
        <f>U273-U277</f>
        <v>83178</v>
      </c>
      <c r="V278" s="444"/>
      <c r="W278" s="538">
        <f>W273-W277</f>
        <v>41091</v>
      </c>
      <c r="X278" s="539"/>
      <c r="Y278" s="538">
        <f>Y273-Y277</f>
        <v>118352</v>
      </c>
      <c r="Z278" s="562"/>
      <c r="AA278" s="538">
        <f>AA273-AA277</f>
        <v>58467</v>
      </c>
      <c r="AB278" s="562"/>
    </row>
    <row r="279" spans="1:28" ht="14.25" customHeight="1" thickBot="1" thickTop="1">
      <c r="A279" s="6"/>
      <c r="B279" s="630" t="s">
        <v>167</v>
      </c>
      <c r="C279" s="630"/>
      <c r="D279" s="630"/>
      <c r="E279" s="630"/>
      <c r="F279" s="630"/>
      <c r="G279" s="630"/>
      <c r="H279" s="630"/>
      <c r="I279" s="630"/>
      <c r="J279" s="630"/>
      <c r="K279" s="630"/>
      <c r="L279" s="630"/>
      <c r="M279" s="630"/>
      <c r="N279" s="630"/>
      <c r="O279" s="630"/>
      <c r="P279" s="630"/>
      <c r="Q279" s="630"/>
      <c r="R279" s="630"/>
      <c r="S279" s="630"/>
      <c r="T279" s="630"/>
      <c r="U279" s="584"/>
      <c r="V279" s="387"/>
      <c r="W279" s="381"/>
      <c r="X279" s="384"/>
      <c r="Y279" s="386"/>
      <c r="Z279" s="387"/>
      <c r="AA279" s="381"/>
      <c r="AB279" s="381"/>
    </row>
    <row r="280" spans="1:28" ht="14.25" customHeight="1" thickBot="1" thickTop="1">
      <c r="A280" s="6"/>
      <c r="B280" s="325" t="s">
        <v>168</v>
      </c>
      <c r="C280" s="325"/>
      <c r="D280" s="325"/>
      <c r="E280" s="325"/>
      <c r="F280" s="325"/>
      <c r="G280" s="325"/>
      <c r="H280" s="325"/>
      <c r="I280" s="325"/>
      <c r="J280" s="325"/>
      <c r="K280" s="325"/>
      <c r="L280" s="325"/>
      <c r="M280" s="325"/>
      <c r="N280" s="325"/>
      <c r="O280" s="325"/>
      <c r="P280" s="325"/>
      <c r="Q280" s="325"/>
      <c r="R280" s="325"/>
      <c r="S280" s="325"/>
      <c r="T280" s="325"/>
      <c r="U280" s="274">
        <f>U270+U260+U278</f>
        <v>13680</v>
      </c>
      <c r="V280" s="553"/>
      <c r="W280" s="274">
        <f>W260+W270+W278</f>
        <v>-181596</v>
      </c>
      <c r="X280" s="585"/>
      <c r="Y280" s="274">
        <f>Y270+Y260+Y278</f>
        <v>19465</v>
      </c>
      <c r="Z280" s="275"/>
      <c r="AA280" s="274">
        <f>AA260+AA270+AA278</f>
        <v>-258388</v>
      </c>
      <c r="AB280" s="274"/>
    </row>
    <row r="281" spans="1:28" ht="14.25" customHeight="1" thickBot="1" thickTop="1">
      <c r="A281" s="6"/>
      <c r="B281" s="547"/>
      <c r="C281" s="548"/>
      <c r="D281" s="548"/>
      <c r="E281" s="548"/>
      <c r="F281" s="548"/>
      <c r="G281" s="548"/>
      <c r="H281" s="548"/>
      <c r="I281" s="548"/>
      <c r="J281" s="548"/>
      <c r="K281" s="548"/>
      <c r="L281" s="548"/>
      <c r="M281" s="548"/>
      <c r="N281" s="548"/>
      <c r="O281" s="548"/>
      <c r="P281" s="548"/>
      <c r="Q281" s="548"/>
      <c r="R281" s="548"/>
      <c r="S281" s="548"/>
      <c r="T281" s="548"/>
      <c r="U281" s="548"/>
      <c r="V281" s="548"/>
      <c r="W281" s="548"/>
      <c r="X281" s="548"/>
      <c r="Y281" s="548"/>
      <c r="Z281" s="548"/>
      <c r="AA281" s="548"/>
      <c r="AB281" s="548"/>
    </row>
    <row r="282" spans="1:28" ht="14.25" customHeight="1" thickBot="1" thickTop="1">
      <c r="A282" s="6"/>
      <c r="B282" s="550" t="s">
        <v>169</v>
      </c>
      <c r="C282" s="550"/>
      <c r="D282" s="550"/>
      <c r="E282" s="550"/>
      <c r="F282" s="550"/>
      <c r="G282" s="550"/>
      <c r="H282" s="550"/>
      <c r="I282" s="550"/>
      <c r="J282" s="550"/>
      <c r="K282" s="550"/>
      <c r="L282" s="550"/>
      <c r="M282" s="550"/>
      <c r="N282" s="550"/>
      <c r="O282" s="550"/>
      <c r="P282" s="550"/>
      <c r="Q282" s="550"/>
      <c r="R282" s="550"/>
      <c r="S282" s="550"/>
      <c r="T282" s="550"/>
      <c r="U282" s="556">
        <v>7174</v>
      </c>
      <c r="V282" s="553"/>
      <c r="W282" s="546">
        <v>196766</v>
      </c>
      <c r="X282" s="551"/>
      <c r="Y282" s="546">
        <v>10208</v>
      </c>
      <c r="Z282" s="495"/>
      <c r="AA282" s="546">
        <v>279973</v>
      </c>
      <c r="AB282" s="495"/>
    </row>
    <row r="283" spans="1:28" ht="14.25" customHeight="1" thickBot="1" thickTop="1">
      <c r="A283" s="6"/>
      <c r="B283" s="326"/>
      <c r="C283" s="326"/>
      <c r="D283" s="326"/>
      <c r="E283" s="326"/>
      <c r="F283" s="326"/>
      <c r="G283" s="326"/>
      <c r="H283" s="326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326"/>
      <c r="T283" s="326"/>
      <c r="U283" s="326"/>
      <c r="V283" s="326"/>
      <c r="W283" s="326"/>
      <c r="X283" s="326"/>
      <c r="Y283" s="326"/>
      <c r="Z283" s="326"/>
      <c r="AA283" s="326"/>
      <c r="AB283" s="326"/>
    </row>
    <row r="284" spans="1:28" ht="14.25" customHeight="1" thickBot="1" thickTop="1">
      <c r="A284" s="6"/>
      <c r="B284" s="550" t="s">
        <v>170</v>
      </c>
      <c r="C284" s="550"/>
      <c r="D284" s="550"/>
      <c r="E284" s="550"/>
      <c r="F284" s="550"/>
      <c r="G284" s="550"/>
      <c r="H284" s="550"/>
      <c r="I284" s="550"/>
      <c r="J284" s="550"/>
      <c r="K284" s="550"/>
      <c r="L284" s="550"/>
      <c r="M284" s="550"/>
      <c r="N284" s="550"/>
      <c r="O284" s="550"/>
      <c r="P284" s="550"/>
      <c r="Q284" s="550"/>
      <c r="R284" s="550"/>
      <c r="S284" s="550"/>
      <c r="T284" s="550"/>
      <c r="U284" s="552">
        <f>U282+U280</f>
        <v>20854</v>
      </c>
      <c r="V284" s="548"/>
      <c r="W284" s="552">
        <f>SUM(W280:X282)</f>
        <v>15170</v>
      </c>
      <c r="X284" s="555"/>
      <c r="Y284" s="552">
        <f>Y282+Y280</f>
        <v>29673</v>
      </c>
      <c r="Z284" s="553"/>
      <c r="AA284" s="556">
        <f>AA282+AA280</f>
        <v>21585</v>
      </c>
      <c r="AB284" s="495"/>
    </row>
    <row r="285" spans="1:28" ht="14.25" customHeight="1" thickBot="1" thickTop="1">
      <c r="A285" s="46"/>
      <c r="B285" s="3"/>
      <c r="C285" s="5"/>
      <c r="D285" s="5"/>
      <c r="E285" s="5"/>
      <c r="F285" s="5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</row>
    <row r="286" spans="1:28" ht="14.25" customHeight="1" thickTop="1">
      <c r="A286" s="6"/>
      <c r="B286" s="213" t="s">
        <v>21</v>
      </c>
      <c r="C286" s="213"/>
      <c r="D286" s="213"/>
      <c r="E286" s="213"/>
      <c r="F286" s="213"/>
      <c r="G286" s="213"/>
      <c r="H286" s="213"/>
      <c r="I286" s="213"/>
      <c r="J286" s="213"/>
      <c r="K286" s="213"/>
      <c r="L286" s="435" t="s">
        <v>423</v>
      </c>
      <c r="M286" s="435"/>
      <c r="N286" s="435"/>
      <c r="O286" s="435"/>
      <c r="P286" s="213"/>
      <c r="Q286" s="213"/>
      <c r="R286" s="213"/>
      <c r="S286" s="213"/>
      <c r="T286" s="6"/>
      <c r="U286" s="6"/>
      <c r="V286" s="6"/>
      <c r="W286" s="6"/>
      <c r="X286" s="6"/>
      <c r="Y286" s="6"/>
      <c r="Z286" s="6"/>
      <c r="AA286" s="6"/>
      <c r="AB286" s="6"/>
    </row>
    <row r="287" spans="1:28" ht="14.25" customHeight="1">
      <c r="A287" s="6"/>
      <c r="B287" s="277" t="str">
        <f>B106</f>
        <v>28 november 2008</v>
      </c>
      <c r="C287" s="277"/>
      <c r="D287" s="277"/>
      <c r="E287" s="277"/>
      <c r="F287" s="277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</row>
    <row r="288" spans="1:28" ht="14.25" customHeight="1" thickBot="1">
      <c r="A288" s="127"/>
      <c r="B288" s="3"/>
      <c r="C288" s="5"/>
      <c r="D288" s="5"/>
      <c r="E288" s="5"/>
      <c r="F288" s="5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</row>
    <row r="289" spans="1:28" ht="14.25" customHeight="1" thickTop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</row>
    <row r="290" spans="1:28" ht="14.25" customHeight="1">
      <c r="A290" s="6"/>
      <c r="B290" s="628" t="s">
        <v>171</v>
      </c>
      <c r="C290" s="628"/>
      <c r="D290" s="628"/>
      <c r="E290" s="628"/>
      <c r="F290" s="628"/>
      <c r="G290" s="628"/>
      <c r="H290" s="628"/>
      <c r="I290" s="628"/>
      <c r="J290" s="628"/>
      <c r="K290" s="628"/>
      <c r="L290" s="628"/>
      <c r="M290" s="628"/>
      <c r="N290" s="628"/>
      <c r="O290" s="628"/>
      <c r="P290" s="628"/>
      <c r="Q290" s="628"/>
      <c r="R290" s="628"/>
      <c r="S290" s="628"/>
      <c r="T290" s="628"/>
      <c r="U290" s="628"/>
      <c r="V290" s="628"/>
      <c r="W290" s="628"/>
      <c r="X290" s="628"/>
      <c r="Y290" s="628"/>
      <c r="Z290" s="628"/>
      <c r="AA290" s="628"/>
      <c r="AB290" s="628"/>
    </row>
    <row r="291" spans="1:28" ht="14.25" customHeight="1">
      <c r="A291" s="6"/>
      <c r="B291" s="336" t="s">
        <v>385</v>
      </c>
      <c r="C291" s="336"/>
      <c r="D291" s="336"/>
      <c r="E291" s="336"/>
      <c r="F291" s="336"/>
      <c r="G291" s="336"/>
      <c r="H291" s="336"/>
      <c r="I291" s="336"/>
      <c r="J291" s="336"/>
      <c r="K291" s="336"/>
      <c r="L291" s="336"/>
      <c r="M291" s="336"/>
      <c r="N291" s="336"/>
      <c r="O291" s="336"/>
      <c r="P291" s="336"/>
      <c r="Q291" s="336"/>
      <c r="R291" s="336"/>
      <c r="S291" s="336"/>
      <c r="T291" s="336"/>
      <c r="U291" s="336"/>
      <c r="V291" s="336"/>
      <c r="W291" s="336"/>
      <c r="X291" s="336"/>
      <c r="Y291" s="336"/>
      <c r="Z291" s="336"/>
      <c r="AA291" s="336"/>
      <c r="AB291" s="336"/>
    </row>
    <row r="292" spans="1:28" ht="33.75" customHeight="1">
      <c r="A292" s="6"/>
      <c r="B292" s="109"/>
      <c r="C292" s="108"/>
      <c r="D292" s="108"/>
      <c r="E292" s="108"/>
      <c r="F292" s="108"/>
      <c r="G292" s="108"/>
      <c r="H292" s="108"/>
      <c r="I292" s="558" t="s">
        <v>172</v>
      </c>
      <c r="J292" s="558"/>
      <c r="K292" s="558"/>
      <c r="L292" s="110"/>
      <c r="M292" s="558" t="s">
        <v>173</v>
      </c>
      <c r="N292" s="558"/>
      <c r="O292" s="558"/>
      <c r="P292" s="110"/>
      <c r="Q292" s="554" t="s">
        <v>174</v>
      </c>
      <c r="R292" s="554"/>
      <c r="S292" s="554"/>
      <c r="T292" s="110"/>
      <c r="U292" s="481" t="s">
        <v>175</v>
      </c>
      <c r="V292" s="481"/>
      <c r="W292" s="481"/>
      <c r="X292" s="110"/>
      <c r="Y292" s="557" t="s">
        <v>176</v>
      </c>
      <c r="Z292" s="557"/>
      <c r="AA292" s="557"/>
      <c r="AB292" s="98" t="s">
        <v>177</v>
      </c>
    </row>
    <row r="293" spans="1:28" ht="14.25" customHeight="1">
      <c r="A293" s="6"/>
      <c r="B293" s="80"/>
      <c r="C293" s="6"/>
      <c r="D293" s="6"/>
      <c r="E293" s="6"/>
      <c r="F293" s="6"/>
      <c r="G293" s="6"/>
      <c r="H293" s="6"/>
      <c r="I293" s="6"/>
      <c r="J293" s="80" t="s">
        <v>304</v>
      </c>
      <c r="K293" s="15"/>
      <c r="L293" s="15"/>
      <c r="M293" s="6"/>
      <c r="N293" s="80" t="s">
        <v>304</v>
      </c>
      <c r="O293" s="6"/>
      <c r="P293" s="15"/>
      <c r="Q293" s="6"/>
      <c r="R293" s="80" t="s">
        <v>304</v>
      </c>
      <c r="S293" s="6"/>
      <c r="T293" s="15"/>
      <c r="U293" s="6"/>
      <c r="V293" s="80" t="s">
        <v>304</v>
      </c>
      <c r="W293" s="6"/>
      <c r="X293" s="15"/>
      <c r="Y293" s="6"/>
      <c r="Z293" s="35" t="s">
        <v>304</v>
      </c>
      <c r="AA293" s="6"/>
      <c r="AB293" s="107" t="s">
        <v>304</v>
      </c>
    </row>
    <row r="294" spans="1:28" ht="14.25" customHeight="1">
      <c r="A294" s="6"/>
      <c r="B294" s="5"/>
      <c r="C294" s="5"/>
      <c r="D294" s="5"/>
      <c r="E294" s="5" t="s">
        <v>306</v>
      </c>
      <c r="F294" s="5"/>
      <c r="G294" s="5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</row>
    <row r="295" spans="1:28" ht="14.25" customHeight="1" thickBot="1">
      <c r="A295" s="6"/>
      <c r="B295" s="625" t="s">
        <v>183</v>
      </c>
      <c r="C295" s="625"/>
      <c r="D295" s="625"/>
      <c r="E295" s="625"/>
      <c r="F295" s="625"/>
      <c r="G295" s="625"/>
      <c r="H295" s="625"/>
      <c r="I295" s="323">
        <v>3203397</v>
      </c>
      <c r="J295" s="323"/>
      <c r="K295" s="323"/>
      <c r="L295" s="111"/>
      <c r="M295" s="323"/>
      <c r="N295" s="323"/>
      <c r="O295" s="323"/>
      <c r="P295" s="111"/>
      <c r="Q295" s="323"/>
      <c r="R295" s="323"/>
      <c r="S295" s="323"/>
      <c r="T295" s="111"/>
      <c r="U295" s="323"/>
      <c r="V295" s="323"/>
      <c r="W295" s="323"/>
      <c r="X295" s="111"/>
      <c r="Y295" s="380">
        <v>371675</v>
      </c>
      <c r="Z295" s="380"/>
      <c r="AA295" s="380"/>
      <c r="AB295" s="94">
        <f aca="true" t="shared" si="0" ref="AB295:AB300">SUM(I295:AA295)</f>
        <v>3575072</v>
      </c>
    </row>
    <row r="296" spans="1:28" ht="14.25" customHeight="1" thickTop="1">
      <c r="A296" s="6"/>
      <c r="B296" s="587" t="s">
        <v>178</v>
      </c>
      <c r="C296" s="587"/>
      <c r="D296" s="587"/>
      <c r="E296" s="587"/>
      <c r="F296" s="587"/>
      <c r="G296" s="587"/>
      <c r="H296" s="587"/>
      <c r="I296" s="482"/>
      <c r="J296" s="482"/>
      <c r="K296" s="482"/>
      <c r="L296" s="112"/>
      <c r="M296" s="629"/>
      <c r="N296" s="629"/>
      <c r="O296" s="629"/>
      <c r="P296" s="113"/>
      <c r="Q296" s="629"/>
      <c r="R296" s="629"/>
      <c r="S296" s="629"/>
      <c r="T296" s="113"/>
      <c r="U296" s="629"/>
      <c r="V296" s="629"/>
      <c r="W296" s="629"/>
      <c r="X296" s="113"/>
      <c r="Y296" s="582"/>
      <c r="Z296" s="582"/>
      <c r="AA296" s="582"/>
      <c r="AB296" s="114">
        <f t="shared" si="0"/>
        <v>0</v>
      </c>
    </row>
    <row r="297" spans="1:28" ht="14.25" customHeight="1">
      <c r="A297" s="6"/>
      <c r="B297" s="587" t="s">
        <v>179</v>
      </c>
      <c r="C297" s="587"/>
      <c r="D297" s="587"/>
      <c r="E297" s="587"/>
      <c r="F297" s="587"/>
      <c r="G297" s="587"/>
      <c r="H297" s="587"/>
      <c r="I297" s="482"/>
      <c r="J297" s="482"/>
      <c r="K297" s="482"/>
      <c r="L297" s="112"/>
      <c r="M297" s="343"/>
      <c r="N297" s="343"/>
      <c r="O297" s="343"/>
      <c r="P297" s="115"/>
      <c r="Q297" s="343"/>
      <c r="R297" s="343"/>
      <c r="S297" s="343"/>
      <c r="T297" s="115"/>
      <c r="U297" s="343"/>
      <c r="V297" s="343"/>
      <c r="W297" s="343"/>
      <c r="X297" s="115"/>
      <c r="Y297" s="466"/>
      <c r="Z297" s="466"/>
      <c r="AA297" s="466"/>
      <c r="AB297" s="96">
        <f t="shared" si="0"/>
        <v>0</v>
      </c>
    </row>
    <row r="298" spans="1:28" ht="14.25" customHeight="1" thickBot="1">
      <c r="A298" s="127"/>
      <c r="B298" s="587" t="s">
        <v>180</v>
      </c>
      <c r="C298" s="587"/>
      <c r="D298" s="587"/>
      <c r="E298" s="587"/>
      <c r="F298" s="587"/>
      <c r="G298" s="587"/>
      <c r="H298" s="587"/>
      <c r="I298" s="482"/>
      <c r="J298" s="482"/>
      <c r="K298" s="482"/>
      <c r="L298" s="112"/>
      <c r="M298" s="343"/>
      <c r="N298" s="343"/>
      <c r="O298" s="343"/>
      <c r="P298" s="115"/>
      <c r="Q298" s="343"/>
      <c r="R298" s="343"/>
      <c r="S298" s="343"/>
      <c r="T298" s="115"/>
      <c r="U298" s="343"/>
      <c r="V298" s="343"/>
      <c r="W298" s="343"/>
      <c r="X298" s="115"/>
      <c r="Y298" s="466"/>
      <c r="Z298" s="466"/>
      <c r="AA298" s="466"/>
      <c r="AB298" s="116">
        <f t="shared" si="0"/>
        <v>0</v>
      </c>
    </row>
    <row r="299" spans="1:28" ht="14.25" customHeight="1" thickTop="1">
      <c r="A299" s="6"/>
      <c r="B299" s="587" t="s">
        <v>365</v>
      </c>
      <c r="C299" s="587"/>
      <c r="D299" s="587"/>
      <c r="E299" s="587"/>
      <c r="F299" s="587"/>
      <c r="G299" s="587"/>
      <c r="H299" s="587"/>
      <c r="I299" s="482"/>
      <c r="J299" s="482"/>
      <c r="K299" s="482"/>
      <c r="L299" s="112"/>
      <c r="M299" s="343"/>
      <c r="N299" s="343"/>
      <c r="O299" s="343"/>
      <c r="P299" s="115"/>
      <c r="Q299" s="343"/>
      <c r="R299" s="343"/>
      <c r="S299" s="343"/>
      <c r="T299" s="115"/>
      <c r="U299" s="343"/>
      <c r="V299" s="343"/>
      <c r="W299" s="343"/>
      <c r="X299" s="115"/>
      <c r="Y299" s="466">
        <v>64067</v>
      </c>
      <c r="Z299" s="466"/>
      <c r="AA299" s="466"/>
      <c r="AB299" s="116">
        <f t="shared" si="0"/>
        <v>64067</v>
      </c>
    </row>
    <row r="300" spans="1:28" ht="30" customHeight="1">
      <c r="A300" s="6"/>
      <c r="B300" s="587" t="s">
        <v>182</v>
      </c>
      <c r="C300" s="587"/>
      <c r="D300" s="587"/>
      <c r="E300" s="587"/>
      <c r="F300" s="587"/>
      <c r="G300" s="587"/>
      <c r="H300" s="587"/>
      <c r="I300" s="482"/>
      <c r="J300" s="482"/>
      <c r="K300" s="482"/>
      <c r="L300" s="112"/>
      <c r="M300" s="343"/>
      <c r="N300" s="343"/>
      <c r="O300" s="343"/>
      <c r="P300" s="115"/>
      <c r="Q300" s="343"/>
      <c r="R300" s="343"/>
      <c r="S300" s="343"/>
      <c r="T300" s="115"/>
      <c r="U300" s="343"/>
      <c r="V300" s="343"/>
      <c r="W300" s="343"/>
      <c r="X300" s="115"/>
      <c r="Y300" s="466">
        <v>205575</v>
      </c>
      <c r="Z300" s="466"/>
      <c r="AA300" s="466"/>
      <c r="AB300" s="116">
        <f t="shared" si="0"/>
        <v>205575</v>
      </c>
    </row>
    <row r="301" spans="1:28" ht="15.75" customHeight="1" thickBot="1">
      <c r="A301" s="6"/>
      <c r="B301" s="625" t="s">
        <v>368</v>
      </c>
      <c r="C301" s="625"/>
      <c r="D301" s="625"/>
      <c r="E301" s="625"/>
      <c r="F301" s="625"/>
      <c r="G301" s="625"/>
      <c r="H301" s="625"/>
      <c r="I301" s="627">
        <f>I295</f>
        <v>3203397</v>
      </c>
      <c r="J301" s="627"/>
      <c r="K301" s="627"/>
      <c r="L301" s="214"/>
      <c r="M301" s="215"/>
      <c r="N301" s="215"/>
      <c r="O301" s="215"/>
      <c r="P301" s="214"/>
      <c r="Q301" s="215"/>
      <c r="R301" s="215"/>
      <c r="S301" s="215"/>
      <c r="T301" s="214"/>
      <c r="U301" s="215"/>
      <c r="V301" s="215"/>
      <c r="W301" s="215"/>
      <c r="X301" s="214"/>
      <c r="Y301" s="721">
        <f>Y295+Y300-Y299</f>
        <v>513183</v>
      </c>
      <c r="Z301" s="721"/>
      <c r="AA301" s="721"/>
      <c r="AB301" s="216">
        <f>AB295-AB299+AB300</f>
        <v>3716580</v>
      </c>
    </row>
    <row r="302" spans="1:28" ht="14.25" customHeight="1" thickBot="1" thickTop="1">
      <c r="A302" s="6"/>
      <c r="B302" s="625" t="s">
        <v>390</v>
      </c>
      <c r="C302" s="625"/>
      <c r="D302" s="625"/>
      <c r="E302" s="625"/>
      <c r="F302" s="625"/>
      <c r="G302" s="625"/>
      <c r="H302" s="625"/>
      <c r="I302" s="380">
        <f>I295+I296+I297+I298+I299+I300</f>
        <v>3203397</v>
      </c>
      <c r="J302" s="380"/>
      <c r="K302" s="380"/>
      <c r="L302" s="117"/>
      <c r="M302" s="380">
        <f>M295+M296+M297+M298+M299+M300</f>
        <v>0</v>
      </c>
      <c r="N302" s="380"/>
      <c r="O302" s="380"/>
      <c r="P302" s="117"/>
      <c r="Q302" s="380">
        <f>Q295+Q296+Q297+Q298+Q299+Q300</f>
        <v>0</v>
      </c>
      <c r="R302" s="380"/>
      <c r="S302" s="380"/>
      <c r="T302" s="117"/>
      <c r="U302" s="380">
        <f>SUM(U295:X300)</f>
        <v>0</v>
      </c>
      <c r="V302" s="380"/>
      <c r="W302" s="380"/>
      <c r="X302" s="117"/>
      <c r="Y302" s="472">
        <v>478171</v>
      </c>
      <c r="Z302" s="473"/>
      <c r="AA302" s="473"/>
      <c r="AB302" s="117">
        <f>I302+Y302</f>
        <v>3681568</v>
      </c>
    </row>
    <row r="303" spans="1:28" ht="12.75" customHeight="1" thickTop="1">
      <c r="A303" s="6"/>
      <c r="B303" s="587" t="s">
        <v>178</v>
      </c>
      <c r="C303" s="587"/>
      <c r="D303" s="587"/>
      <c r="E303" s="587"/>
      <c r="F303" s="587"/>
      <c r="G303" s="587"/>
      <c r="H303" s="587"/>
      <c r="I303" s="466"/>
      <c r="J303" s="466"/>
      <c r="K303" s="466"/>
      <c r="L303" s="30"/>
      <c r="M303" s="582"/>
      <c r="N303" s="582"/>
      <c r="O303" s="582"/>
      <c r="P303" s="118"/>
      <c r="Q303" s="582"/>
      <c r="R303" s="582"/>
      <c r="S303" s="582"/>
      <c r="T303" s="118"/>
      <c r="U303" s="582"/>
      <c r="V303" s="582"/>
      <c r="W303" s="582"/>
      <c r="X303" s="118"/>
      <c r="Y303" s="582"/>
      <c r="Z303" s="582"/>
      <c r="AA303" s="582"/>
      <c r="AB303" s="114">
        <f>SUM(I303:AA303)</f>
        <v>0</v>
      </c>
    </row>
    <row r="304" spans="1:28" ht="12.75" customHeight="1">
      <c r="A304" s="6"/>
      <c r="B304" s="587" t="s">
        <v>179</v>
      </c>
      <c r="C304" s="587"/>
      <c r="D304" s="587"/>
      <c r="E304" s="587"/>
      <c r="F304" s="587"/>
      <c r="G304" s="587"/>
      <c r="H304" s="587"/>
      <c r="I304" s="343"/>
      <c r="J304" s="343"/>
      <c r="K304" s="343"/>
      <c r="L304" s="115"/>
      <c r="M304" s="343"/>
      <c r="N304" s="343"/>
      <c r="O304" s="343"/>
      <c r="P304" s="115"/>
      <c r="Q304" s="343"/>
      <c r="R304" s="343"/>
      <c r="S304" s="343"/>
      <c r="T304" s="115"/>
      <c r="U304" s="343"/>
      <c r="V304" s="343"/>
      <c r="W304" s="343"/>
      <c r="X304" s="115"/>
      <c r="Y304" s="589"/>
      <c r="Z304" s="589"/>
      <c r="AA304" s="589"/>
      <c r="AB304" s="93">
        <f>SUM(I304:AA304)</f>
        <v>0</v>
      </c>
    </row>
    <row r="305" spans="1:28" ht="14.25" customHeight="1">
      <c r="A305" s="6"/>
      <c r="B305" s="587" t="s">
        <v>181</v>
      </c>
      <c r="C305" s="587"/>
      <c r="D305" s="587"/>
      <c r="E305" s="587"/>
      <c r="F305" s="587"/>
      <c r="G305" s="587"/>
      <c r="H305" s="587"/>
      <c r="I305" s="343"/>
      <c r="J305" s="343"/>
      <c r="K305" s="343"/>
      <c r="L305" s="115"/>
      <c r="M305" s="482"/>
      <c r="N305" s="482"/>
      <c r="O305" s="482"/>
      <c r="P305" s="112"/>
      <c r="Q305" s="690"/>
      <c r="R305" s="690"/>
      <c r="S305" s="690"/>
      <c r="T305" s="112"/>
      <c r="U305" s="482"/>
      <c r="V305" s="482"/>
      <c r="W305" s="482"/>
      <c r="X305" s="112"/>
      <c r="Y305" s="589"/>
      <c r="Z305" s="589"/>
      <c r="AA305" s="589"/>
      <c r="AB305" s="93">
        <f>SUM(I305:AA305)</f>
        <v>0</v>
      </c>
    </row>
    <row r="306" spans="1:28" ht="13.5" customHeight="1">
      <c r="A306" s="6"/>
      <c r="B306" s="587" t="s">
        <v>391</v>
      </c>
      <c r="C306" s="587"/>
      <c r="D306" s="587"/>
      <c r="E306" s="587"/>
      <c r="F306" s="587"/>
      <c r="G306" s="587"/>
      <c r="H306" s="587"/>
      <c r="I306" s="624"/>
      <c r="J306" s="624"/>
      <c r="K306" s="624"/>
      <c r="L306" s="119"/>
      <c r="M306" s="583"/>
      <c r="N306" s="583"/>
      <c r="O306" s="583"/>
      <c r="P306" s="120"/>
      <c r="Q306" s="583"/>
      <c r="R306" s="583"/>
      <c r="S306" s="583"/>
      <c r="T306" s="120"/>
      <c r="U306" s="583"/>
      <c r="V306" s="583"/>
      <c r="W306" s="583"/>
      <c r="X306" s="120"/>
      <c r="Y306" s="482"/>
      <c r="Z306" s="482"/>
      <c r="AA306" s="482"/>
      <c r="AB306" s="121">
        <f>SUM(I306:AA306)</f>
        <v>0</v>
      </c>
    </row>
    <row r="307" spans="1:28" ht="13.5" customHeight="1" thickBot="1">
      <c r="A307" s="127"/>
      <c r="B307" s="587" t="s">
        <v>182</v>
      </c>
      <c r="C307" s="587"/>
      <c r="D307" s="587"/>
      <c r="E307" s="587"/>
      <c r="F307" s="587"/>
      <c r="G307" s="587"/>
      <c r="H307" s="587"/>
      <c r="I307" s="343"/>
      <c r="J307" s="343"/>
      <c r="K307" s="343"/>
      <c r="L307" s="115"/>
      <c r="M307" s="343"/>
      <c r="N307" s="343"/>
      <c r="O307" s="343"/>
      <c r="P307" s="115"/>
      <c r="Q307" s="343"/>
      <c r="R307" s="343"/>
      <c r="S307" s="343"/>
      <c r="T307" s="115"/>
      <c r="U307" s="343"/>
      <c r="V307" s="343"/>
      <c r="W307" s="343"/>
      <c r="X307" s="115"/>
      <c r="Y307" s="466">
        <v>151488</v>
      </c>
      <c r="Z307" s="466"/>
      <c r="AA307" s="466"/>
      <c r="AB307" s="96">
        <f>SUM(I307:AA307)</f>
        <v>151488</v>
      </c>
    </row>
    <row r="308" spans="1:28" ht="15.75" customHeight="1" thickBot="1" thickTop="1">
      <c r="A308" s="47"/>
      <c r="B308" s="625" t="s">
        <v>392</v>
      </c>
      <c r="C308" s="625"/>
      <c r="D308" s="625"/>
      <c r="E308" s="625"/>
      <c r="F308" s="625"/>
      <c r="G308" s="625"/>
      <c r="H308" s="625"/>
      <c r="I308" s="380">
        <f>SUM(I302:K307)</f>
        <v>3203397</v>
      </c>
      <c r="J308" s="380"/>
      <c r="K308" s="380"/>
      <c r="L308" s="117"/>
      <c r="M308" s="380">
        <f>SUM(M302:O307)</f>
        <v>0</v>
      </c>
      <c r="N308" s="380"/>
      <c r="O308" s="380"/>
      <c r="P308" s="117"/>
      <c r="Q308" s="380">
        <f>SUM(Q302:S307)</f>
        <v>0</v>
      </c>
      <c r="R308" s="380"/>
      <c r="S308" s="380"/>
      <c r="T308" s="117"/>
      <c r="U308" s="380">
        <f>SUM(U302:W307)</f>
        <v>0</v>
      </c>
      <c r="V308" s="380"/>
      <c r="W308" s="380"/>
      <c r="X308" s="117"/>
      <c r="Y308" s="380">
        <f>Y302-Y306+Y307</f>
        <v>629659</v>
      </c>
      <c r="Z308" s="380"/>
      <c r="AA308" s="380"/>
      <c r="AB308" s="94">
        <f>AB302-AB306+AB307</f>
        <v>3833056</v>
      </c>
    </row>
    <row r="309" spans="1:28" ht="14.25" customHeight="1" thickBot="1" thickTop="1">
      <c r="A309" s="6"/>
      <c r="B309" s="80"/>
      <c r="C309" s="6"/>
      <c r="D309" s="6"/>
      <c r="E309" s="6"/>
      <c r="F309" s="6"/>
      <c r="G309" s="6"/>
      <c r="H309" s="6"/>
      <c r="I309" s="6"/>
      <c r="J309" s="80" t="s">
        <v>317</v>
      </c>
      <c r="K309" s="15"/>
      <c r="L309" s="15"/>
      <c r="M309" s="6"/>
      <c r="N309" s="80" t="s">
        <v>317</v>
      </c>
      <c r="O309" s="6"/>
      <c r="P309" s="15"/>
      <c r="Q309" s="6"/>
      <c r="R309" s="80" t="s">
        <v>317</v>
      </c>
      <c r="S309" s="6"/>
      <c r="T309" s="15"/>
      <c r="U309" s="6"/>
      <c r="V309" s="80" t="s">
        <v>317</v>
      </c>
      <c r="W309" s="6"/>
      <c r="X309" s="15"/>
      <c r="Y309" s="6"/>
      <c r="Z309" s="80" t="s">
        <v>317</v>
      </c>
      <c r="AA309" s="6"/>
      <c r="AB309" s="107" t="s">
        <v>317</v>
      </c>
    </row>
    <row r="310" spans="1:28" ht="13.5" customHeight="1" thickBot="1" thickTop="1">
      <c r="A310" s="129"/>
      <c r="B310" s="5"/>
      <c r="C310" s="5"/>
      <c r="D310" s="5"/>
      <c r="E310" s="5" t="s">
        <v>306</v>
      </c>
      <c r="F310" s="5"/>
      <c r="G310" s="5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</row>
    <row r="311" spans="1:28" ht="13.5" customHeight="1" thickBot="1" thickTop="1">
      <c r="A311" s="47"/>
      <c r="B311" s="625" t="s">
        <v>183</v>
      </c>
      <c r="C311" s="625"/>
      <c r="D311" s="625"/>
      <c r="E311" s="625"/>
      <c r="F311" s="625"/>
      <c r="G311" s="625"/>
      <c r="H311" s="625"/>
      <c r="I311" s="323">
        <v>4558023</v>
      </c>
      <c r="J311" s="323"/>
      <c r="K311" s="323"/>
      <c r="L311" s="111"/>
      <c r="M311" s="323"/>
      <c r="N311" s="323"/>
      <c r="O311" s="323"/>
      <c r="P311" s="111"/>
      <c r="Q311" s="323"/>
      <c r="R311" s="323"/>
      <c r="S311" s="323"/>
      <c r="T311" s="111"/>
      <c r="U311" s="323"/>
      <c r="V311" s="323"/>
      <c r="W311" s="323"/>
      <c r="X311" s="111"/>
      <c r="Y311" s="380">
        <v>528846</v>
      </c>
      <c r="Z311" s="380"/>
      <c r="AA311" s="380"/>
      <c r="AB311" s="94">
        <f aca="true" t="shared" si="1" ref="AB311:AB316">SUM(I311:AA311)</f>
        <v>5086869</v>
      </c>
    </row>
    <row r="312" spans="1:28" ht="14.25" customHeight="1" thickBot="1" thickTop="1">
      <c r="A312" s="128"/>
      <c r="B312" s="587" t="s">
        <v>178</v>
      </c>
      <c r="C312" s="587"/>
      <c r="D312" s="587"/>
      <c r="E312" s="587"/>
      <c r="F312" s="587"/>
      <c r="G312" s="587"/>
      <c r="H312" s="587"/>
      <c r="I312" s="482"/>
      <c r="J312" s="482"/>
      <c r="K312" s="482"/>
      <c r="L312" s="112"/>
      <c r="M312" s="629"/>
      <c r="N312" s="629"/>
      <c r="O312" s="629"/>
      <c r="P312" s="113"/>
      <c r="Q312" s="629"/>
      <c r="R312" s="629"/>
      <c r="S312" s="629"/>
      <c r="T312" s="113"/>
      <c r="U312" s="629"/>
      <c r="V312" s="629"/>
      <c r="W312" s="629"/>
      <c r="X312" s="113"/>
      <c r="Y312" s="582"/>
      <c r="Z312" s="582"/>
      <c r="AA312" s="582"/>
      <c r="AB312" s="114">
        <f t="shared" si="1"/>
        <v>0</v>
      </c>
    </row>
    <row r="313" spans="1:28" ht="14.25" customHeight="1" thickTop="1">
      <c r="A313" s="6"/>
      <c r="B313" s="587" t="s">
        <v>179</v>
      </c>
      <c r="C313" s="587"/>
      <c r="D313" s="587"/>
      <c r="E313" s="587"/>
      <c r="F313" s="587"/>
      <c r="G313" s="587"/>
      <c r="H313" s="587"/>
      <c r="I313" s="482"/>
      <c r="J313" s="482"/>
      <c r="K313" s="482"/>
      <c r="L313" s="112"/>
      <c r="M313" s="343"/>
      <c r="N313" s="343"/>
      <c r="O313" s="343"/>
      <c r="P313" s="115"/>
      <c r="Q313" s="343"/>
      <c r="R313" s="343"/>
      <c r="S313" s="343"/>
      <c r="T313" s="115"/>
      <c r="U313" s="343"/>
      <c r="V313" s="343"/>
      <c r="W313" s="343"/>
      <c r="X313" s="115"/>
      <c r="Y313" s="466"/>
      <c r="Z313" s="466"/>
      <c r="AA313" s="466"/>
      <c r="AB313" s="96">
        <f t="shared" si="1"/>
        <v>0</v>
      </c>
    </row>
    <row r="314" spans="1:28" ht="13.5" customHeight="1">
      <c r="A314" s="6"/>
      <c r="B314" s="587" t="s">
        <v>181</v>
      </c>
      <c r="C314" s="587"/>
      <c r="D314" s="587"/>
      <c r="E314" s="587"/>
      <c r="F314" s="587"/>
      <c r="G314" s="587"/>
      <c r="H314" s="587"/>
      <c r="I314" s="482"/>
      <c r="J314" s="482"/>
      <c r="K314" s="482"/>
      <c r="L314" s="112"/>
      <c r="M314" s="343"/>
      <c r="N314" s="343"/>
      <c r="O314" s="343"/>
      <c r="P314" s="115"/>
      <c r="Q314" s="343"/>
      <c r="R314" s="343"/>
      <c r="S314" s="343"/>
      <c r="T314" s="115"/>
      <c r="U314" s="343"/>
      <c r="V314" s="343"/>
      <c r="W314" s="343"/>
      <c r="X314" s="115"/>
      <c r="Y314" s="466"/>
      <c r="Z314" s="466"/>
      <c r="AA314" s="466"/>
      <c r="AB314" s="116">
        <f t="shared" si="1"/>
        <v>0</v>
      </c>
    </row>
    <row r="315" spans="1:28" ht="15" customHeight="1">
      <c r="A315" s="6"/>
      <c r="B315" s="587" t="s">
        <v>365</v>
      </c>
      <c r="C315" s="587"/>
      <c r="D315" s="587"/>
      <c r="E315" s="587"/>
      <c r="F315" s="587"/>
      <c r="G315" s="587"/>
      <c r="H315" s="587"/>
      <c r="I315" s="482"/>
      <c r="J315" s="482"/>
      <c r="K315" s="482"/>
      <c r="L315" s="112"/>
      <c r="M315" s="343"/>
      <c r="N315" s="343"/>
      <c r="O315" s="343"/>
      <c r="P315" s="115"/>
      <c r="Q315" s="343"/>
      <c r="R315" s="343"/>
      <c r="S315" s="343"/>
      <c r="T315" s="115"/>
      <c r="U315" s="343"/>
      <c r="V315" s="343"/>
      <c r="W315" s="343"/>
      <c r="X315" s="115"/>
      <c r="Y315" s="466">
        <v>91159</v>
      </c>
      <c r="Z315" s="466"/>
      <c r="AA315" s="466"/>
      <c r="AB315" s="116">
        <f t="shared" si="1"/>
        <v>91159</v>
      </c>
    </row>
    <row r="316" spans="1:28" ht="13.5" customHeight="1">
      <c r="A316" s="6"/>
      <c r="B316" s="587" t="s">
        <v>182</v>
      </c>
      <c r="C316" s="587"/>
      <c r="D316" s="587"/>
      <c r="E316" s="587"/>
      <c r="F316" s="587"/>
      <c r="G316" s="587"/>
      <c r="H316" s="587"/>
      <c r="I316" s="482"/>
      <c r="J316" s="482"/>
      <c r="K316" s="482"/>
      <c r="L316" s="112"/>
      <c r="M316" s="343"/>
      <c r="N316" s="343"/>
      <c r="O316" s="343"/>
      <c r="P316" s="115"/>
      <c r="Q316" s="343"/>
      <c r="R316" s="343"/>
      <c r="S316" s="343"/>
      <c r="T316" s="115"/>
      <c r="U316" s="343"/>
      <c r="V316" s="343"/>
      <c r="W316" s="343"/>
      <c r="X316" s="115"/>
      <c r="Y316" s="466">
        <v>292507</v>
      </c>
      <c r="Z316" s="466"/>
      <c r="AA316" s="466"/>
      <c r="AB316" s="116">
        <f t="shared" si="1"/>
        <v>292507</v>
      </c>
    </row>
    <row r="317" spans="1:28" ht="13.5" customHeight="1" thickBot="1">
      <c r="A317" s="6"/>
      <c r="B317" s="625" t="s">
        <v>368</v>
      </c>
      <c r="C317" s="625"/>
      <c r="D317" s="625"/>
      <c r="E317" s="625"/>
      <c r="F317" s="625"/>
      <c r="G317" s="625"/>
      <c r="H317" s="625"/>
      <c r="I317" s="735">
        <f>I311</f>
        <v>4558023</v>
      </c>
      <c r="J317" s="735"/>
      <c r="K317" s="735"/>
      <c r="L317" s="214"/>
      <c r="M317" s="215"/>
      <c r="N317" s="215"/>
      <c r="O317" s="215"/>
      <c r="P317" s="214"/>
      <c r="Q317" s="215"/>
      <c r="R317" s="215"/>
      <c r="S317" s="215"/>
      <c r="T317" s="214"/>
      <c r="U317" s="215"/>
      <c r="V317" s="215"/>
      <c r="W317" s="215"/>
      <c r="X317" s="214"/>
      <c r="Y317" s="721">
        <f>Y311+Y316-Y315</f>
        <v>730194</v>
      </c>
      <c r="Z317" s="721"/>
      <c r="AA317" s="721"/>
      <c r="AB317" s="216">
        <f>AB311+AB316-AB315</f>
        <v>5288217</v>
      </c>
    </row>
    <row r="318" spans="1:28" ht="13.5" customHeight="1" thickBot="1" thickTop="1">
      <c r="A318" s="6"/>
      <c r="B318" s="625" t="s">
        <v>390</v>
      </c>
      <c r="C318" s="625"/>
      <c r="D318" s="625"/>
      <c r="E318" s="625"/>
      <c r="F318" s="625"/>
      <c r="G318" s="625"/>
      <c r="H318" s="625"/>
      <c r="I318" s="380">
        <f>I311+I312+I313+I314+I315+I316</f>
        <v>4558023</v>
      </c>
      <c r="J318" s="380"/>
      <c r="K318" s="380"/>
      <c r="L318" s="117"/>
      <c r="M318" s="380">
        <f>M311+M312+M313+M314+M315+M316</f>
        <v>0</v>
      </c>
      <c r="N318" s="380"/>
      <c r="O318" s="380"/>
      <c r="P318" s="117"/>
      <c r="Q318" s="380">
        <f>Q311+Q312+Q313+Q314+Q315+Q316</f>
        <v>0</v>
      </c>
      <c r="R318" s="380"/>
      <c r="S318" s="380"/>
      <c r="T318" s="117"/>
      <c r="U318" s="380">
        <f>SUM(U311:X316)</f>
        <v>0</v>
      </c>
      <c r="V318" s="380"/>
      <c r="W318" s="380"/>
      <c r="X318" s="117"/>
      <c r="Y318" s="472">
        <v>680376</v>
      </c>
      <c r="Z318" s="473"/>
      <c r="AA318" s="473"/>
      <c r="AB318" s="117">
        <f>I318+Y318</f>
        <v>5238399</v>
      </c>
    </row>
    <row r="319" spans="1:28" ht="27.75" customHeight="1" thickTop="1">
      <c r="A319" s="6"/>
      <c r="B319" s="587" t="s">
        <v>178</v>
      </c>
      <c r="C319" s="587"/>
      <c r="D319" s="587"/>
      <c r="E319" s="587"/>
      <c r="F319" s="587"/>
      <c r="G319" s="587"/>
      <c r="H319" s="587"/>
      <c r="I319" s="466"/>
      <c r="J319" s="466"/>
      <c r="K319" s="466"/>
      <c r="L319" s="30"/>
      <c r="M319" s="582"/>
      <c r="N319" s="582"/>
      <c r="O319" s="582"/>
      <c r="P319" s="118"/>
      <c r="Q319" s="582"/>
      <c r="R319" s="582"/>
      <c r="S319" s="582"/>
      <c r="T319" s="118"/>
      <c r="U319" s="582"/>
      <c r="V319" s="582"/>
      <c r="W319" s="582"/>
      <c r="X319" s="118"/>
      <c r="Y319" s="582"/>
      <c r="Z319" s="582"/>
      <c r="AA319" s="582"/>
      <c r="AB319" s="114">
        <f>SUM(I319:AA319)</f>
        <v>0</v>
      </c>
    </row>
    <row r="320" spans="1:28" ht="14.25" customHeight="1">
      <c r="A320" s="6"/>
      <c r="B320" s="587" t="s">
        <v>179</v>
      </c>
      <c r="C320" s="587"/>
      <c r="D320" s="587"/>
      <c r="E320" s="587"/>
      <c r="F320" s="587"/>
      <c r="G320" s="587"/>
      <c r="H320" s="587"/>
      <c r="I320" s="343"/>
      <c r="J320" s="343"/>
      <c r="K320" s="343"/>
      <c r="L320" s="115"/>
      <c r="M320" s="343"/>
      <c r="N320" s="343"/>
      <c r="O320" s="343"/>
      <c r="P320" s="115"/>
      <c r="Q320" s="343"/>
      <c r="R320" s="343"/>
      <c r="S320" s="343"/>
      <c r="T320" s="115"/>
      <c r="U320" s="343"/>
      <c r="V320" s="343"/>
      <c r="W320" s="343"/>
      <c r="X320" s="115"/>
      <c r="Y320" s="589"/>
      <c r="Z320" s="589"/>
      <c r="AA320" s="589"/>
      <c r="AB320" s="93">
        <f>SUM(I320:AA320)</f>
        <v>0</v>
      </c>
    </row>
    <row r="321" spans="1:28" ht="14.25" customHeight="1">
      <c r="A321" s="6"/>
      <c r="B321" s="587" t="s">
        <v>181</v>
      </c>
      <c r="C321" s="587"/>
      <c r="D321" s="587"/>
      <c r="E321" s="587"/>
      <c r="F321" s="587"/>
      <c r="G321" s="587"/>
      <c r="H321" s="587"/>
      <c r="I321" s="343"/>
      <c r="J321" s="343"/>
      <c r="K321" s="343"/>
      <c r="L321" s="115"/>
      <c r="M321" s="482"/>
      <c r="N321" s="482"/>
      <c r="O321" s="482"/>
      <c r="P321" s="112"/>
      <c r="Q321" s="690"/>
      <c r="R321" s="690"/>
      <c r="S321" s="690"/>
      <c r="T321" s="112"/>
      <c r="U321" s="482"/>
      <c r="V321" s="482"/>
      <c r="W321" s="482"/>
      <c r="X321" s="112"/>
      <c r="Y321" s="589"/>
      <c r="Z321" s="589"/>
      <c r="AA321" s="589"/>
      <c r="AB321" s="93">
        <f>SUM(I321:AA321)</f>
        <v>0</v>
      </c>
    </row>
    <row r="322" spans="1:28" ht="14.25" customHeight="1">
      <c r="A322" s="6"/>
      <c r="B322" s="587" t="s">
        <v>391</v>
      </c>
      <c r="C322" s="587"/>
      <c r="D322" s="587"/>
      <c r="E322" s="587"/>
      <c r="F322" s="587"/>
      <c r="G322" s="587"/>
      <c r="H322" s="587"/>
      <c r="I322" s="624"/>
      <c r="J322" s="624"/>
      <c r="K322" s="624"/>
      <c r="L322" s="119"/>
      <c r="M322" s="583"/>
      <c r="N322" s="583"/>
      <c r="O322" s="583"/>
      <c r="P322" s="120"/>
      <c r="Q322" s="583"/>
      <c r="R322" s="583"/>
      <c r="S322" s="583"/>
      <c r="T322" s="120"/>
      <c r="U322" s="583"/>
      <c r="V322" s="583"/>
      <c r="W322" s="583"/>
      <c r="X322" s="120"/>
      <c r="Y322" s="482"/>
      <c r="Z322" s="482"/>
      <c r="AA322" s="482"/>
      <c r="AB322" s="121">
        <f>SUM(I322:AA322)</f>
        <v>0</v>
      </c>
    </row>
    <row r="323" spans="1:28" ht="30.75" customHeight="1">
      <c r="A323" s="6"/>
      <c r="B323" s="587" t="s">
        <v>182</v>
      </c>
      <c r="C323" s="587"/>
      <c r="D323" s="587"/>
      <c r="E323" s="587"/>
      <c r="F323" s="587"/>
      <c r="G323" s="587"/>
      <c r="H323" s="587"/>
      <c r="I323" s="343"/>
      <c r="J323" s="343"/>
      <c r="K323" s="343"/>
      <c r="L323" s="115"/>
      <c r="M323" s="343"/>
      <c r="N323" s="343"/>
      <c r="O323" s="343"/>
      <c r="P323" s="115"/>
      <c r="Q323" s="343"/>
      <c r="R323" s="343"/>
      <c r="S323" s="343"/>
      <c r="T323" s="115"/>
      <c r="U323" s="343"/>
      <c r="V323" s="343"/>
      <c r="W323" s="343"/>
      <c r="X323" s="115"/>
      <c r="Y323" s="466">
        <v>215548</v>
      </c>
      <c r="Z323" s="466"/>
      <c r="AA323" s="466"/>
      <c r="AB323" s="96">
        <f>SUM(I323:AA323)</f>
        <v>215548</v>
      </c>
    </row>
    <row r="324" spans="1:28" ht="14.25" customHeight="1" thickBot="1">
      <c r="A324" s="6"/>
      <c r="B324" s="625" t="s">
        <v>368</v>
      </c>
      <c r="C324" s="625"/>
      <c r="D324" s="625"/>
      <c r="E324" s="625"/>
      <c r="F324" s="625"/>
      <c r="G324" s="625"/>
      <c r="H324" s="625"/>
      <c r="I324" s="380">
        <f>SUM(I318:K323)</f>
        <v>4558023</v>
      </c>
      <c r="J324" s="380"/>
      <c r="K324" s="380"/>
      <c r="L324" s="117"/>
      <c r="M324" s="380">
        <f>SUM(M318:O323)</f>
        <v>0</v>
      </c>
      <c r="N324" s="380"/>
      <c r="O324" s="380"/>
      <c r="P324" s="117"/>
      <c r="Q324" s="380">
        <f>SUM(Q318:S323)</f>
        <v>0</v>
      </c>
      <c r="R324" s="380"/>
      <c r="S324" s="380"/>
      <c r="T324" s="117"/>
      <c r="U324" s="380">
        <f>SUM(U318:W323)</f>
        <v>0</v>
      </c>
      <c r="V324" s="380"/>
      <c r="W324" s="380"/>
      <c r="X324" s="117"/>
      <c r="Y324" s="380">
        <f>Y318-Y322+Y323</f>
        <v>895924</v>
      </c>
      <c r="Z324" s="380"/>
      <c r="AA324" s="380"/>
      <c r="AB324" s="94">
        <f>AB318-AB322+AB323</f>
        <v>5453947</v>
      </c>
    </row>
    <row r="325" spans="1:28" ht="14.25" customHeight="1" thickTop="1">
      <c r="A325" s="6"/>
      <c r="B325" s="574" t="s">
        <v>393</v>
      </c>
      <c r="C325" s="574"/>
      <c r="D325" s="574"/>
      <c r="E325" s="574"/>
      <c r="F325" s="574"/>
      <c r="G325" s="574"/>
      <c r="H325" s="574"/>
      <c r="I325" s="574"/>
      <c r="J325" s="574"/>
      <c r="K325" s="574"/>
      <c r="L325" s="574"/>
      <c r="M325" s="574"/>
      <c r="N325" s="574"/>
      <c r="O325" s="574"/>
      <c r="P325" s="574"/>
      <c r="Q325" s="574"/>
      <c r="R325" s="574"/>
      <c r="S325" s="574"/>
      <c r="T325" s="574"/>
      <c r="U325" s="574"/>
      <c r="V325" s="574"/>
      <c r="W325" s="574"/>
      <c r="X325" s="574"/>
      <c r="Y325" s="574"/>
      <c r="Z325" s="574"/>
      <c r="AA325" s="6"/>
      <c r="AB325" s="6"/>
    </row>
    <row r="326" spans="1:28" s="20" customFormat="1" ht="14.25" customHeight="1" thickBot="1">
      <c r="A326" s="85"/>
      <c r="B326" s="270" t="s">
        <v>394</v>
      </c>
      <c r="C326" s="270"/>
      <c r="D326" s="270"/>
      <c r="E326" s="270"/>
      <c r="F326" s="270"/>
      <c r="G326" s="270"/>
      <c r="H326" s="270"/>
      <c r="I326" s="270"/>
      <c r="J326" s="270"/>
      <c r="K326" s="270"/>
      <c r="L326" s="270"/>
      <c r="M326" s="270"/>
      <c r="N326" s="270"/>
      <c r="O326" s="270"/>
      <c r="P326" s="270"/>
      <c r="Q326" s="270"/>
      <c r="R326" s="270"/>
      <c r="S326" s="270"/>
      <c r="T326" s="270"/>
      <c r="U326" s="270"/>
      <c r="V326" s="270"/>
      <c r="W326" s="270"/>
      <c r="X326" s="270"/>
      <c r="Y326" s="270"/>
      <c r="Z326" s="6"/>
      <c r="AA326" s="6"/>
      <c r="AB326" s="6"/>
    </row>
    <row r="327" spans="1:28" ht="16.5" customHeight="1" thickTop="1">
      <c r="A327" s="6"/>
      <c r="B327" s="86"/>
      <c r="C327" s="86"/>
      <c r="D327" s="86"/>
      <c r="E327" s="86"/>
      <c r="F327" s="86"/>
      <c r="G327" s="86"/>
      <c r="H327" s="86"/>
      <c r="I327" s="86"/>
      <c r="J327" s="86"/>
      <c r="K327" s="86"/>
      <c r="L327" s="86"/>
      <c r="M327" s="86"/>
      <c r="N327" s="86"/>
      <c r="O327" s="86"/>
      <c r="P327" s="86"/>
      <c r="Q327" s="86"/>
      <c r="R327" s="86"/>
      <c r="S327" s="86"/>
      <c r="T327" s="86"/>
      <c r="U327" s="86"/>
      <c r="V327" s="86"/>
      <c r="W327" s="86"/>
      <c r="X327" s="86"/>
      <c r="Y327" s="86"/>
      <c r="Z327" s="6"/>
      <c r="AA327" s="6"/>
      <c r="AB327" s="6"/>
    </row>
    <row r="328" spans="1:28" ht="13.5" customHeight="1">
      <c r="A328" s="6"/>
      <c r="B328" s="86" t="s">
        <v>21</v>
      </c>
      <c r="C328" s="86"/>
      <c r="D328" s="86"/>
      <c r="E328" s="86"/>
      <c r="F328" s="86"/>
      <c r="G328" s="86"/>
      <c r="H328" s="86"/>
      <c r="I328" s="86"/>
      <c r="J328" s="86"/>
      <c r="K328" s="86"/>
      <c r="L328" s="86"/>
      <c r="M328" s="270" t="s">
        <v>424</v>
      </c>
      <c r="N328" s="270"/>
      <c r="O328" s="270"/>
      <c r="P328" s="270"/>
      <c r="Q328" s="270"/>
      <c r="R328" s="270"/>
      <c r="S328" s="6"/>
      <c r="T328" s="6"/>
      <c r="U328" s="6"/>
      <c r="V328" s="6"/>
      <c r="W328" s="6"/>
      <c r="X328" s="6"/>
      <c r="Y328" s="6"/>
      <c r="Z328" s="6"/>
      <c r="AA328" s="6"/>
      <c r="AB328" s="6"/>
    </row>
    <row r="329" spans="1:28" ht="14.25" customHeight="1">
      <c r="A329" s="3"/>
      <c r="B329" s="277" t="s">
        <v>369</v>
      </c>
      <c r="C329" s="277"/>
      <c r="D329" s="277"/>
      <c r="E329" s="277"/>
      <c r="F329" s="277"/>
      <c r="G329" s="277"/>
      <c r="H329" s="277"/>
      <c r="I329" s="277"/>
      <c r="J329" s="277"/>
      <c r="K329" s="277"/>
      <c r="L329" s="277"/>
      <c r="M329" s="277"/>
      <c r="N329" s="277"/>
      <c r="O329" s="277"/>
      <c r="P329" s="277"/>
      <c r="Q329" s="277"/>
      <c r="R329" s="277"/>
      <c r="S329" s="277"/>
      <c r="T329" s="277"/>
      <c r="U329" s="277"/>
      <c r="V329" s="277"/>
      <c r="W329" s="277"/>
      <c r="X329" s="277"/>
      <c r="Y329" s="6"/>
      <c r="Z329" s="6"/>
      <c r="AA329" s="6"/>
      <c r="AB329" s="6"/>
    </row>
    <row r="330" spans="1:28" ht="14.25" customHeight="1">
      <c r="A330" s="6"/>
      <c r="B330" s="277" t="str">
        <f>B106</f>
        <v>28 november 2008</v>
      </c>
      <c r="C330" s="277"/>
      <c r="D330" s="277"/>
      <c r="E330" s="277"/>
      <c r="F330" s="277"/>
      <c r="G330" s="277"/>
      <c r="H330" s="277"/>
      <c r="I330" s="277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</row>
    <row r="331" spans="1:28" ht="18.75" customHeight="1">
      <c r="A331" s="6"/>
      <c r="B331" s="141" t="s">
        <v>184</v>
      </c>
      <c r="C331" s="143"/>
      <c r="D331" s="143"/>
      <c r="E331" s="143"/>
      <c r="F331" s="143"/>
      <c r="G331" s="143"/>
      <c r="H331" s="143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</row>
    <row r="332" spans="1:28" s="20" customFormat="1" ht="0.75" customHeight="1" hidden="1">
      <c r="A332" s="75"/>
      <c r="B332" s="153" t="s">
        <v>185</v>
      </c>
      <c r="C332" s="143"/>
      <c r="D332" s="143"/>
      <c r="E332" s="143"/>
      <c r="F332" s="143"/>
      <c r="G332" s="143"/>
      <c r="H332" s="143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</row>
    <row r="333" spans="1:28" ht="15.75" customHeight="1">
      <c r="A333" s="6"/>
      <c r="B333" s="142" t="s">
        <v>356</v>
      </c>
      <c r="C333" s="143"/>
      <c r="D333" s="143"/>
      <c r="E333" s="143"/>
      <c r="F333" s="143"/>
      <c r="G333" s="143"/>
      <c r="H333" s="143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</row>
    <row r="334" spans="1:28" ht="14.25" customHeight="1">
      <c r="A334" s="154"/>
      <c r="B334" s="691" t="s">
        <v>186</v>
      </c>
      <c r="C334" s="691"/>
      <c r="D334" s="691"/>
      <c r="E334" s="691"/>
      <c r="F334" s="691"/>
      <c r="G334" s="691"/>
      <c r="H334" s="691"/>
      <c r="I334" s="691"/>
      <c r="J334" s="691"/>
      <c r="K334" s="691"/>
      <c r="L334" s="691"/>
      <c r="M334" s="691"/>
      <c r="N334" s="691"/>
      <c r="O334" s="154"/>
      <c r="P334" s="154"/>
      <c r="Q334" s="154"/>
      <c r="R334" s="154"/>
      <c r="S334" s="154"/>
      <c r="T334" s="154"/>
      <c r="U334" s="154"/>
      <c r="V334" s="154"/>
      <c r="W334" s="154"/>
      <c r="X334" s="154"/>
      <c r="Y334" s="154"/>
      <c r="Z334" s="154"/>
      <c r="AA334" s="154"/>
      <c r="AB334" s="154"/>
    </row>
    <row r="335" spans="1:28" ht="14.25" customHeight="1">
      <c r="A335" s="154"/>
      <c r="B335" s="155"/>
      <c r="C335" s="156"/>
      <c r="D335" s="154"/>
      <c r="E335" s="155"/>
      <c r="F335" s="154"/>
      <c r="G335" s="154"/>
      <c r="H335" s="154"/>
      <c r="I335" s="154"/>
      <c r="J335" s="154"/>
      <c r="K335" s="154"/>
      <c r="L335" s="154"/>
      <c r="M335" s="154"/>
      <c r="N335" s="154"/>
      <c r="O335" s="154"/>
      <c r="P335" s="154"/>
      <c r="Q335" s="154"/>
      <c r="R335" s="154"/>
      <c r="S335" s="154"/>
      <c r="T335" s="154"/>
      <c r="U335" s="154"/>
      <c r="V335" s="154"/>
      <c r="W335" s="154"/>
      <c r="X335" s="154"/>
      <c r="Y335" s="154"/>
      <c r="Z335" s="154"/>
      <c r="AA335" s="154"/>
      <c r="AB335" s="154"/>
    </row>
    <row r="336" spans="1:28" ht="14.25" customHeight="1">
      <c r="A336" s="154"/>
      <c r="B336" s="157"/>
      <c r="C336" s="157"/>
      <c r="D336" s="154"/>
      <c r="E336" s="154"/>
      <c r="F336" s="154"/>
      <c r="G336" s="154"/>
      <c r="H336" s="154"/>
      <c r="I336" s="154"/>
      <c r="J336" s="692" t="s">
        <v>395</v>
      </c>
      <c r="K336" s="692"/>
      <c r="L336" s="692"/>
      <c r="M336" s="692"/>
      <c r="N336" s="218"/>
      <c r="O336" s="692" t="s">
        <v>370</v>
      </c>
      <c r="P336" s="692"/>
      <c r="Q336" s="692"/>
      <c r="R336" s="692"/>
      <c r="S336" s="154"/>
      <c r="T336" s="154"/>
      <c r="U336" s="154"/>
      <c r="V336" s="154"/>
      <c r="W336" s="154"/>
      <c r="X336" s="154"/>
      <c r="Y336" s="154"/>
      <c r="Z336" s="154"/>
      <c r="AA336" s="154"/>
      <c r="AB336" s="154"/>
    </row>
    <row r="337" spans="1:28" ht="14.25" customHeight="1" thickBot="1">
      <c r="A337" s="154"/>
      <c r="B337" s="157"/>
      <c r="C337" s="157"/>
      <c r="D337" s="154"/>
      <c r="E337" s="154"/>
      <c r="F337" s="154"/>
      <c r="G337" s="154"/>
      <c r="H337" s="154"/>
      <c r="I337" s="154"/>
      <c r="J337" s="154"/>
      <c r="K337" s="578" t="s">
        <v>304</v>
      </c>
      <c r="L337" s="578"/>
      <c r="M337" s="578"/>
      <c r="N337" s="154"/>
      <c r="O337" s="154"/>
      <c r="P337" s="578" t="s">
        <v>304</v>
      </c>
      <c r="Q337" s="578"/>
      <c r="R337" s="578"/>
      <c r="S337" s="154"/>
      <c r="T337" s="154"/>
      <c r="U337" s="154"/>
      <c r="V337" s="154"/>
      <c r="W337" s="154"/>
      <c r="X337" s="154"/>
      <c r="Y337" s="154"/>
      <c r="Z337" s="154"/>
      <c r="AA337" s="154"/>
      <c r="AB337" s="154"/>
    </row>
    <row r="338" spans="1:28" ht="14.25" customHeight="1">
      <c r="A338" s="154"/>
      <c r="B338" s="157"/>
      <c r="C338" s="157"/>
      <c r="D338" s="157"/>
      <c r="E338" s="691" t="s">
        <v>307</v>
      </c>
      <c r="F338" s="691"/>
      <c r="G338" s="691"/>
      <c r="H338" s="691"/>
      <c r="I338" s="154"/>
      <c r="J338" s="154"/>
      <c r="K338" s="577">
        <v>0.486</v>
      </c>
      <c r="L338" s="577"/>
      <c r="M338" s="577"/>
      <c r="N338" s="217"/>
      <c r="O338" s="217"/>
      <c r="P338" s="573">
        <v>0.497</v>
      </c>
      <c r="Q338" s="573"/>
      <c r="R338" s="573"/>
      <c r="S338" s="154"/>
      <c r="T338" s="154"/>
      <c r="U338" s="154"/>
      <c r="V338" s="154"/>
      <c r="W338" s="154"/>
      <c r="X338" s="154"/>
      <c r="Y338" s="154"/>
      <c r="Z338" s="154"/>
      <c r="AA338" s="154"/>
      <c r="AB338" s="154"/>
    </row>
    <row r="339" spans="1:28" ht="14.25" customHeight="1">
      <c r="A339" s="154"/>
      <c r="B339" s="157"/>
      <c r="C339" s="157"/>
      <c r="D339" s="157"/>
      <c r="E339" s="691" t="s">
        <v>308</v>
      </c>
      <c r="F339" s="691"/>
      <c r="G339" s="691"/>
      <c r="H339" s="691"/>
      <c r="I339" s="154"/>
      <c r="J339" s="154"/>
      <c r="K339" s="577">
        <v>0.702804</v>
      </c>
      <c r="L339" s="577"/>
      <c r="M339" s="577"/>
      <c r="N339" s="217"/>
      <c r="O339" s="217"/>
      <c r="P339" s="573">
        <v>0.702804</v>
      </c>
      <c r="Q339" s="573"/>
      <c r="R339" s="573"/>
      <c r="S339" s="154"/>
      <c r="T339" s="154"/>
      <c r="U339" s="154"/>
      <c r="V339" s="154"/>
      <c r="W339" s="154"/>
      <c r="X339" s="154"/>
      <c r="Y339" s="154"/>
      <c r="Z339" s="154"/>
      <c r="AA339" s="154"/>
      <c r="AB339" s="154"/>
    </row>
    <row r="340" spans="1:28" ht="14.25" customHeight="1">
      <c r="A340" s="154"/>
      <c r="B340" s="157"/>
      <c r="C340" s="154"/>
      <c r="D340" s="154"/>
      <c r="E340" s="154"/>
      <c r="F340" s="154"/>
      <c r="G340" s="154"/>
      <c r="H340" s="154"/>
      <c r="I340" s="154"/>
      <c r="J340" s="154"/>
      <c r="K340" s="588"/>
      <c r="L340" s="588"/>
      <c r="M340" s="588"/>
      <c r="N340" s="158"/>
      <c r="O340" s="158"/>
      <c r="P340" s="579"/>
      <c r="Q340" s="579"/>
      <c r="R340" s="579"/>
      <c r="S340" s="154"/>
      <c r="T340" s="154"/>
      <c r="U340" s="154"/>
      <c r="V340" s="154"/>
      <c r="W340" s="154"/>
      <c r="X340" s="154"/>
      <c r="Y340" s="154"/>
      <c r="Z340" s="154"/>
      <c r="AA340" s="154"/>
      <c r="AB340" s="154"/>
    </row>
    <row r="341" spans="1:28" s="12" customFormat="1" ht="12" customHeight="1">
      <c r="A341" s="159"/>
      <c r="B341" s="157"/>
      <c r="C341" s="154"/>
      <c r="D341" s="154"/>
      <c r="E341" s="154"/>
      <c r="F341" s="154"/>
      <c r="G341" s="154"/>
      <c r="H341" s="154"/>
      <c r="I341" s="154"/>
      <c r="J341" s="154"/>
      <c r="K341" s="154"/>
      <c r="L341" s="154"/>
      <c r="M341" s="154"/>
      <c r="N341" s="154"/>
      <c r="O341" s="154"/>
      <c r="P341" s="154"/>
      <c r="Q341" s="154"/>
      <c r="R341" s="154"/>
      <c r="S341" s="154"/>
      <c r="T341" s="154"/>
      <c r="U341" s="154"/>
      <c r="V341" s="154"/>
      <c r="W341" s="154"/>
      <c r="X341" s="154"/>
      <c r="Y341" s="154"/>
      <c r="Z341" s="154"/>
      <c r="AA341" s="154"/>
      <c r="AB341" s="154"/>
    </row>
    <row r="342" spans="1:28" ht="12.75" customHeight="1">
      <c r="A342" s="154"/>
      <c r="B342" s="67"/>
      <c r="C342" s="130" t="s">
        <v>188</v>
      </c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</row>
    <row r="343" spans="1:28" ht="15">
      <c r="A343" s="154"/>
      <c r="B343" s="97"/>
      <c r="C343" s="368" t="s">
        <v>189</v>
      </c>
      <c r="D343" s="368"/>
      <c r="E343" s="368"/>
      <c r="F343" s="368"/>
      <c r="G343" s="368"/>
      <c r="H343" s="368"/>
      <c r="I343" s="368"/>
      <c r="J343" s="368"/>
      <c r="K343" s="368"/>
      <c r="L343" s="368"/>
      <c r="M343" s="368"/>
      <c r="N343" s="368"/>
      <c r="O343" s="368"/>
      <c r="P343" s="368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9"/>
      <c r="AB343" s="99"/>
    </row>
    <row r="344" spans="1:28" ht="29.25" customHeight="1">
      <c r="A344" s="154"/>
      <c r="B344" s="6"/>
      <c r="C344" s="205">
        <v>-1</v>
      </c>
      <c r="D344" s="84"/>
      <c r="E344" s="206" t="s">
        <v>24</v>
      </c>
      <c r="F344" s="84"/>
      <c r="G344" s="84"/>
      <c r="H344" s="84"/>
      <c r="I344" s="84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581" t="s">
        <v>304</v>
      </c>
      <c r="V344" s="272"/>
      <c r="W344" s="272"/>
      <c r="X344" s="272"/>
      <c r="Y344" s="581" t="s">
        <v>317</v>
      </c>
      <c r="Z344" s="272"/>
      <c r="AA344" s="272"/>
      <c r="AB344" s="272"/>
    </row>
    <row r="345" spans="1:28" ht="15">
      <c r="A345" s="154"/>
      <c r="B345" s="6"/>
      <c r="D345" s="38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12"/>
      <c r="W345" s="580"/>
      <c r="X345" s="580"/>
      <c r="Y345" s="37"/>
      <c r="Z345" s="12"/>
      <c r="AA345" s="580"/>
      <c r="AB345" s="580"/>
    </row>
    <row r="346" spans="1:28" ht="15.75" customHeight="1" thickBot="1">
      <c r="A346" s="154"/>
      <c r="B346" s="83"/>
      <c r="C346" s="83"/>
      <c r="D346" s="83"/>
      <c r="E346" s="83"/>
      <c r="F346" s="83"/>
      <c r="G346" s="83"/>
      <c r="H346" s="83"/>
      <c r="I346" s="83"/>
      <c r="J346" s="83"/>
      <c r="K346" s="83"/>
      <c r="L346" s="83"/>
      <c r="M346" s="83"/>
      <c r="N346" s="83"/>
      <c r="O346" s="83"/>
      <c r="P346" s="83"/>
      <c r="Q346" s="83"/>
      <c r="R346" s="83"/>
      <c r="S346" s="15"/>
      <c r="T346" s="15"/>
      <c r="U346" s="575" t="s">
        <v>396</v>
      </c>
      <c r="V346" s="576"/>
      <c r="W346" s="575" t="s">
        <v>371</v>
      </c>
      <c r="X346" s="575"/>
      <c r="Y346" s="575" t="s">
        <v>396</v>
      </c>
      <c r="Z346" s="576"/>
      <c r="AA346" s="575" t="s">
        <v>371</v>
      </c>
      <c r="AB346" s="575"/>
    </row>
    <row r="347" spans="1:28" ht="15">
      <c r="A347" s="154"/>
      <c r="B347" s="732" t="s">
        <v>190</v>
      </c>
      <c r="C347" s="732"/>
      <c r="D347" s="732"/>
      <c r="E347" s="732"/>
      <c r="F347" s="732"/>
      <c r="G347" s="732"/>
      <c r="H347" s="732"/>
      <c r="I347" s="732"/>
      <c r="J347" s="732"/>
      <c r="K347" s="732"/>
      <c r="L347" s="732"/>
      <c r="M347" s="732"/>
      <c r="N347" s="732"/>
      <c r="O347" s="732"/>
      <c r="P347" s="732"/>
      <c r="Q347" s="732"/>
      <c r="R347" s="732"/>
      <c r="S347" s="732"/>
      <c r="T347" s="732"/>
      <c r="U347" s="394">
        <v>74926</v>
      </c>
      <c r="V347" s="394"/>
      <c r="W347" s="394">
        <v>312694</v>
      </c>
      <c r="X347" s="394"/>
      <c r="Y347" s="394">
        <v>106610</v>
      </c>
      <c r="Z347" s="394"/>
      <c r="AA347" s="394">
        <v>444924</v>
      </c>
      <c r="AB347" s="394"/>
    </row>
    <row r="348" spans="1:28" ht="14.25" customHeight="1">
      <c r="A348" s="154"/>
      <c r="B348" s="306" t="s">
        <v>191</v>
      </c>
      <c r="C348" s="306"/>
      <c r="D348" s="306"/>
      <c r="E348" s="306"/>
      <c r="F348" s="306"/>
      <c r="G348" s="306"/>
      <c r="H348" s="306"/>
      <c r="I348" s="306"/>
      <c r="J348" s="306"/>
      <c r="K348" s="306"/>
      <c r="L348" s="306"/>
      <c r="M348" s="306"/>
      <c r="N348" s="306"/>
      <c r="O348" s="306"/>
      <c r="P348" s="306"/>
      <c r="Q348" s="306"/>
      <c r="R348" s="306"/>
      <c r="S348" s="306"/>
      <c r="T348" s="306"/>
      <c r="U348" s="304">
        <v>6646699</v>
      </c>
      <c r="V348" s="304"/>
      <c r="W348" s="304">
        <v>5802456</v>
      </c>
      <c r="X348" s="304"/>
      <c r="Y348" s="304">
        <v>9457400</v>
      </c>
      <c r="Z348" s="304"/>
      <c r="AA348" s="304">
        <v>8256151</v>
      </c>
      <c r="AB348" s="304"/>
    </row>
    <row r="349" spans="1:28" ht="12" customHeight="1">
      <c r="A349" s="154"/>
      <c r="B349" s="306" t="s">
        <v>192</v>
      </c>
      <c r="C349" s="306"/>
      <c r="D349" s="306"/>
      <c r="E349" s="306"/>
      <c r="F349" s="306"/>
      <c r="G349" s="306"/>
      <c r="H349" s="306"/>
      <c r="I349" s="306"/>
      <c r="J349" s="306"/>
      <c r="K349" s="306"/>
      <c r="L349" s="306"/>
      <c r="M349" s="306"/>
      <c r="N349" s="306"/>
      <c r="O349" s="306"/>
      <c r="P349" s="306"/>
      <c r="Q349" s="306"/>
      <c r="R349" s="306"/>
      <c r="S349" s="306"/>
      <c r="T349" s="306"/>
      <c r="U349" s="308">
        <v>37607</v>
      </c>
      <c r="V349" s="308"/>
      <c r="W349" s="308">
        <v>66806</v>
      </c>
      <c r="X349" s="308"/>
      <c r="Y349" s="308">
        <v>53510</v>
      </c>
      <c r="Z349" s="308"/>
      <c r="AA349" s="308">
        <v>95056</v>
      </c>
      <c r="AB349" s="308"/>
    </row>
    <row r="350" spans="1:28" ht="17.25" customHeight="1" thickBot="1">
      <c r="A350" s="154"/>
      <c r="B350" s="586" t="s">
        <v>177</v>
      </c>
      <c r="C350" s="586"/>
      <c r="D350" s="586"/>
      <c r="E350" s="586"/>
      <c r="F350" s="586"/>
      <c r="G350" s="586"/>
      <c r="H350" s="586"/>
      <c r="I350" s="586"/>
      <c r="J350" s="586"/>
      <c r="K350" s="586"/>
      <c r="L350" s="586"/>
      <c r="M350" s="586"/>
      <c r="N350" s="586"/>
      <c r="O350" s="586"/>
      <c r="P350" s="586"/>
      <c r="Q350" s="586"/>
      <c r="R350" s="586"/>
      <c r="S350" s="586"/>
      <c r="T350" s="586"/>
      <c r="U350" s="297">
        <f>SUM(U347:V349)</f>
        <v>6759232</v>
      </c>
      <c r="V350" s="729"/>
      <c r="W350" s="297">
        <f>SUM(W347:X349)</f>
        <v>6181956</v>
      </c>
      <c r="X350" s="729"/>
      <c r="Y350" s="297">
        <f>SUM(Y347:Y349)</f>
        <v>9617520</v>
      </c>
      <c r="Z350" s="729"/>
      <c r="AA350" s="297">
        <f>AA347+AA348+AA349</f>
        <v>8796131</v>
      </c>
      <c r="AB350" s="729"/>
    </row>
    <row r="351" spans="1:28" ht="14.25" customHeight="1" thickTop="1">
      <c r="A351" s="154"/>
      <c r="B351" s="83"/>
      <c r="C351" s="83"/>
      <c r="D351" s="83"/>
      <c r="E351" s="83"/>
      <c r="F351" s="83"/>
      <c r="G351" s="83"/>
      <c r="H351" s="83"/>
      <c r="I351" s="83"/>
      <c r="J351" s="83"/>
      <c r="K351" s="83"/>
      <c r="L351" s="83"/>
      <c r="M351" s="83"/>
      <c r="N351" s="83"/>
      <c r="O351" s="83"/>
      <c r="P351" s="83"/>
      <c r="Q351" s="83"/>
      <c r="R351" s="83"/>
      <c r="S351" s="15"/>
      <c r="T351" s="15"/>
      <c r="U351" s="15"/>
      <c r="V351" s="122"/>
      <c r="W351" s="122"/>
      <c r="X351" s="122"/>
      <c r="Y351" s="123"/>
      <c r="Z351" s="122"/>
      <c r="AA351" s="122"/>
      <c r="AB351" s="122"/>
    </row>
    <row r="352" spans="1:28" ht="18.75" customHeight="1">
      <c r="A352" s="154"/>
      <c r="B352" s="61" t="s">
        <v>193</v>
      </c>
      <c r="C352" s="83"/>
      <c r="D352" s="83"/>
      <c r="E352" s="83"/>
      <c r="F352" s="83"/>
      <c r="G352" s="83"/>
      <c r="H352" s="83"/>
      <c r="I352" s="83"/>
      <c r="J352" s="83"/>
      <c r="K352" s="83"/>
      <c r="L352" s="83"/>
      <c r="M352" s="83"/>
      <c r="N352" s="83"/>
      <c r="O352" s="83"/>
      <c r="P352" s="83"/>
      <c r="Q352" s="83"/>
      <c r="R352" s="83"/>
      <c r="S352" s="15"/>
      <c r="T352" s="15"/>
      <c r="U352" s="15"/>
      <c r="V352" s="82"/>
      <c r="W352" s="82"/>
      <c r="X352" s="82"/>
      <c r="Y352" s="82"/>
      <c r="Z352" s="82"/>
      <c r="AA352" s="82"/>
      <c r="AB352" s="82"/>
    </row>
    <row r="353" spans="1:28" ht="15" customHeight="1">
      <c r="A353" s="154"/>
      <c r="B353" s="306" t="s">
        <v>194</v>
      </c>
      <c r="C353" s="306"/>
      <c r="D353" s="306"/>
      <c r="E353" s="306"/>
      <c r="F353" s="306"/>
      <c r="G353" s="306"/>
      <c r="H353" s="306"/>
      <c r="I353" s="306"/>
      <c r="J353" s="306"/>
      <c r="K353" s="306"/>
      <c r="L353" s="306"/>
      <c r="M353" s="306"/>
      <c r="N353" s="306"/>
      <c r="O353" s="306"/>
      <c r="P353" s="306"/>
      <c r="Q353" s="306"/>
      <c r="R353" s="306"/>
      <c r="S353" s="306"/>
      <c r="T353" s="306"/>
      <c r="U353" s="304">
        <v>320761</v>
      </c>
      <c r="V353" s="304"/>
      <c r="W353" s="304">
        <v>648301</v>
      </c>
      <c r="X353" s="304"/>
      <c r="Y353" s="304">
        <v>456402</v>
      </c>
      <c r="Z353" s="304"/>
      <c r="AA353" s="304">
        <v>922449</v>
      </c>
      <c r="AB353" s="304"/>
    </row>
    <row r="354" spans="1:28" ht="13.5" customHeight="1">
      <c r="A354" s="154"/>
      <c r="B354" s="306" t="s">
        <v>195</v>
      </c>
      <c r="C354" s="306"/>
      <c r="D354" s="306"/>
      <c r="E354" s="306"/>
      <c r="F354" s="306"/>
      <c r="G354" s="306"/>
      <c r="H354" s="306"/>
      <c r="I354" s="306"/>
      <c r="J354" s="306"/>
      <c r="K354" s="306"/>
      <c r="L354" s="306"/>
      <c r="M354" s="306"/>
      <c r="N354" s="306"/>
      <c r="O354" s="306"/>
      <c r="P354" s="306"/>
      <c r="Q354" s="306"/>
      <c r="R354" s="306"/>
      <c r="S354" s="306"/>
      <c r="T354" s="306"/>
      <c r="U354" s="304"/>
      <c r="V354" s="304"/>
      <c r="W354" s="304"/>
      <c r="X354" s="304"/>
      <c r="Y354" s="304"/>
      <c r="Z354" s="304"/>
      <c r="AA354" s="304"/>
      <c r="AB354" s="304"/>
    </row>
    <row r="355" spans="1:28" ht="13.5" customHeight="1">
      <c r="A355" s="154"/>
      <c r="B355" s="200"/>
      <c r="C355" s="200"/>
      <c r="D355" s="200"/>
      <c r="E355" s="200"/>
      <c r="F355" s="200"/>
      <c r="G355" s="200"/>
      <c r="H355" s="200"/>
      <c r="I355" s="200"/>
      <c r="J355" s="200"/>
      <c r="K355" s="200"/>
      <c r="L355" s="200"/>
      <c r="M355" s="306" t="s">
        <v>359</v>
      </c>
      <c r="N355" s="306"/>
      <c r="O355" s="306"/>
      <c r="P355" s="200"/>
      <c r="Q355" s="200"/>
      <c r="R355" s="200"/>
      <c r="S355" s="200"/>
      <c r="T355" s="200"/>
      <c r="U355" s="304">
        <v>648897</v>
      </c>
      <c r="V355" s="304"/>
      <c r="W355" s="304"/>
      <c r="X355" s="304"/>
      <c r="Y355" s="304">
        <v>923297</v>
      </c>
      <c r="Z355" s="304"/>
      <c r="AA355" s="304"/>
      <c r="AB355" s="304"/>
    </row>
    <row r="356" spans="1:28" ht="13.5" customHeight="1">
      <c r="A356" s="154"/>
      <c r="B356" s="200"/>
      <c r="C356" s="200"/>
      <c r="D356" s="200"/>
      <c r="E356" s="200"/>
      <c r="F356" s="200"/>
      <c r="G356" s="200"/>
      <c r="H356" s="200"/>
      <c r="I356" s="200"/>
      <c r="J356" s="200"/>
      <c r="K356" s="200"/>
      <c r="L356" s="200"/>
      <c r="M356" s="731" t="s">
        <v>360</v>
      </c>
      <c r="N356" s="731"/>
      <c r="O356" s="731"/>
      <c r="P356" s="200"/>
      <c r="Q356" s="200"/>
      <c r="R356" s="200"/>
      <c r="S356" s="200"/>
      <c r="T356" s="200"/>
      <c r="U356" s="304">
        <v>74926</v>
      </c>
      <c r="V356" s="304"/>
      <c r="W356" s="304">
        <v>214301</v>
      </c>
      <c r="X356" s="304"/>
      <c r="Y356" s="304">
        <v>106610</v>
      </c>
      <c r="Z356" s="304"/>
      <c r="AA356" s="304">
        <v>304923</v>
      </c>
      <c r="AB356" s="304"/>
    </row>
    <row r="357" spans="1:28" ht="15.75" customHeight="1">
      <c r="A357" s="154"/>
      <c r="B357" s="200"/>
      <c r="C357" s="200"/>
      <c r="D357" s="200"/>
      <c r="E357" s="200"/>
      <c r="F357" s="200"/>
      <c r="G357" s="200"/>
      <c r="H357" s="200"/>
      <c r="I357" s="200"/>
      <c r="J357" s="200"/>
      <c r="K357" s="200"/>
      <c r="L357" s="200"/>
      <c r="M357" s="306" t="s">
        <v>196</v>
      </c>
      <c r="N357" s="306"/>
      <c r="O357" s="306"/>
      <c r="P357" s="200"/>
      <c r="Q357" s="200"/>
      <c r="R357" s="200"/>
      <c r="S357" s="200"/>
      <c r="T357" s="200"/>
      <c r="U357" s="304">
        <v>3383608</v>
      </c>
      <c r="V357" s="304"/>
      <c r="W357" s="304">
        <v>2948111</v>
      </c>
      <c r="X357" s="304"/>
      <c r="Y357" s="304">
        <v>4814440</v>
      </c>
      <c r="Z357" s="304"/>
      <c r="AA357" s="304">
        <v>4194784</v>
      </c>
      <c r="AB357" s="304"/>
    </row>
    <row r="358" spans="1:28" ht="13.5" customHeight="1">
      <c r="A358" s="154"/>
      <c r="B358" s="200"/>
      <c r="C358" s="200"/>
      <c r="D358" s="200"/>
      <c r="E358" s="200"/>
      <c r="F358" s="200"/>
      <c r="G358" s="200"/>
      <c r="H358" s="200"/>
      <c r="I358" s="200"/>
      <c r="J358" s="200"/>
      <c r="K358" s="200"/>
      <c r="L358" s="200"/>
      <c r="M358" s="306" t="s">
        <v>197</v>
      </c>
      <c r="N358" s="306"/>
      <c r="O358" s="306"/>
      <c r="P358" s="200"/>
      <c r="Q358" s="200"/>
      <c r="R358" s="200"/>
      <c r="S358" s="200"/>
      <c r="T358" s="200"/>
      <c r="U358" s="304">
        <v>27241</v>
      </c>
      <c r="V358" s="304"/>
      <c r="W358" s="304">
        <v>397974</v>
      </c>
      <c r="X358" s="304"/>
      <c r="Y358" s="304">
        <v>38760</v>
      </c>
      <c r="Z358" s="304"/>
      <c r="AA358" s="304">
        <v>566266</v>
      </c>
      <c r="AB358" s="304"/>
    </row>
    <row r="359" spans="1:28" ht="12" customHeight="1">
      <c r="A359" s="154"/>
      <c r="B359" s="200"/>
      <c r="C359" s="200"/>
      <c r="D359" s="200"/>
      <c r="E359" s="200"/>
      <c r="F359" s="200"/>
      <c r="G359" s="200"/>
      <c r="H359" s="200"/>
      <c r="I359" s="200"/>
      <c r="J359" s="200"/>
      <c r="K359" s="200"/>
      <c r="L359" s="200"/>
      <c r="M359" s="306" t="s">
        <v>198</v>
      </c>
      <c r="N359" s="306"/>
      <c r="O359" s="306"/>
      <c r="P359" s="306"/>
      <c r="Q359" s="306"/>
      <c r="R359" s="200"/>
      <c r="S359" s="200"/>
      <c r="T359" s="200"/>
      <c r="U359" s="304">
        <v>157245</v>
      </c>
      <c r="V359" s="304"/>
      <c r="W359" s="304">
        <v>130539</v>
      </c>
      <c r="X359" s="304"/>
      <c r="Y359" s="304">
        <v>223739</v>
      </c>
      <c r="Z359" s="304"/>
      <c r="AA359" s="304">
        <v>185740</v>
      </c>
      <c r="AB359" s="304"/>
    </row>
    <row r="360" spans="1:28" ht="12.75" customHeight="1">
      <c r="A360" s="154"/>
      <c r="B360" s="200"/>
      <c r="C360" s="200"/>
      <c r="D360" s="200"/>
      <c r="E360" s="200"/>
      <c r="F360" s="200"/>
      <c r="G360" s="200"/>
      <c r="H360" s="200"/>
      <c r="I360" s="200"/>
      <c r="J360" s="200"/>
      <c r="K360" s="200"/>
      <c r="L360" s="200"/>
      <c r="M360" s="306" t="s">
        <v>199</v>
      </c>
      <c r="N360" s="306"/>
      <c r="O360" s="306"/>
      <c r="P360" s="306"/>
      <c r="Q360" s="306"/>
      <c r="R360" s="200"/>
      <c r="S360" s="200"/>
      <c r="T360" s="200"/>
      <c r="U360" s="304"/>
      <c r="V360" s="304"/>
      <c r="W360" s="304">
        <v>2087</v>
      </c>
      <c r="X360" s="304"/>
      <c r="Y360" s="304"/>
      <c r="Z360" s="304"/>
      <c r="AA360" s="304">
        <v>2970</v>
      </c>
      <c r="AB360" s="304"/>
    </row>
    <row r="361" spans="1:28" ht="16.5" customHeight="1">
      <c r="A361" s="154"/>
      <c r="B361" s="200"/>
      <c r="C361" s="200"/>
      <c r="D361" s="200"/>
      <c r="E361" s="200"/>
      <c r="F361" s="200"/>
      <c r="G361" s="200"/>
      <c r="H361" s="200"/>
      <c r="I361" s="200"/>
      <c r="J361" s="200"/>
      <c r="K361" s="200"/>
      <c r="L361" s="200"/>
      <c r="M361" s="306" t="s">
        <v>200</v>
      </c>
      <c r="N361" s="306"/>
      <c r="O361" s="306"/>
      <c r="P361" s="200"/>
      <c r="Q361" s="200"/>
      <c r="R361" s="200"/>
      <c r="S361" s="200"/>
      <c r="T361" s="200"/>
      <c r="U361" s="304">
        <v>495034</v>
      </c>
      <c r="V361" s="304"/>
      <c r="W361" s="304">
        <v>112435</v>
      </c>
      <c r="X361" s="304"/>
      <c r="Y361" s="304">
        <v>704370</v>
      </c>
      <c r="Z361" s="304"/>
      <c r="AA361" s="304">
        <v>159981</v>
      </c>
      <c r="AB361" s="304"/>
    </row>
    <row r="362" spans="1:28" ht="16.5" customHeight="1">
      <c r="A362" s="154"/>
      <c r="B362" s="200"/>
      <c r="C362" s="200"/>
      <c r="D362" s="200"/>
      <c r="E362" s="200"/>
      <c r="F362" s="200"/>
      <c r="G362" s="200"/>
      <c r="H362" s="200"/>
      <c r="I362" s="200"/>
      <c r="J362" s="200"/>
      <c r="K362" s="200"/>
      <c r="L362" s="200"/>
      <c r="M362" s="306" t="s">
        <v>201</v>
      </c>
      <c r="N362" s="306"/>
      <c r="O362" s="306"/>
      <c r="P362" s="200"/>
      <c r="Q362" s="200"/>
      <c r="R362" s="200"/>
      <c r="S362" s="200"/>
      <c r="T362" s="200"/>
      <c r="U362" s="304">
        <v>28694</v>
      </c>
      <c r="V362" s="304"/>
      <c r="W362" s="304">
        <v>127865</v>
      </c>
      <c r="X362" s="304"/>
      <c r="Y362" s="304">
        <v>40828</v>
      </c>
      <c r="Z362" s="304"/>
      <c r="AA362" s="304">
        <v>181935</v>
      </c>
      <c r="AB362" s="304"/>
    </row>
    <row r="363" spans="1:28" ht="14.25" customHeight="1">
      <c r="A363" s="154"/>
      <c r="B363" s="200"/>
      <c r="C363" s="200"/>
      <c r="D363" s="200"/>
      <c r="E363" s="200"/>
      <c r="F363" s="200"/>
      <c r="G363" s="200"/>
      <c r="H363" s="200"/>
      <c r="I363" s="200"/>
      <c r="J363" s="200"/>
      <c r="K363" s="200"/>
      <c r="L363" s="200"/>
      <c r="M363" s="306" t="s">
        <v>322</v>
      </c>
      <c r="N363" s="306"/>
      <c r="O363" s="306"/>
      <c r="P363" s="200"/>
      <c r="Q363" s="200"/>
      <c r="R363" s="200"/>
      <c r="S363" s="200"/>
      <c r="T363" s="200"/>
      <c r="U363" s="304">
        <v>439283</v>
      </c>
      <c r="V363" s="304"/>
      <c r="W363" s="304">
        <v>2038</v>
      </c>
      <c r="X363" s="304"/>
      <c r="Y363" s="304">
        <v>625043</v>
      </c>
      <c r="Z363" s="304"/>
      <c r="AA363" s="304">
        <v>2900</v>
      </c>
      <c r="AB363" s="304"/>
    </row>
    <row r="364" spans="1:28" ht="16.5" customHeight="1">
      <c r="A364" s="154"/>
      <c r="B364" s="200"/>
      <c r="C364" s="200"/>
      <c r="D364" s="200"/>
      <c r="E364" s="200"/>
      <c r="F364" s="200"/>
      <c r="G364" s="200"/>
      <c r="H364" s="200"/>
      <c r="I364" s="200"/>
      <c r="J364" s="200"/>
      <c r="K364" s="200"/>
      <c r="L364" s="200"/>
      <c r="M364" s="306" t="s">
        <v>361</v>
      </c>
      <c r="N364" s="306"/>
      <c r="O364" s="306"/>
      <c r="P364" s="306"/>
      <c r="Q364" s="306"/>
      <c r="R364" s="306"/>
      <c r="S364" s="200"/>
      <c r="T364" s="200"/>
      <c r="U364" s="304">
        <v>85984</v>
      </c>
      <c r="V364" s="304"/>
      <c r="W364" s="304">
        <v>86422</v>
      </c>
      <c r="X364" s="304"/>
      <c r="Y364" s="304">
        <v>122344</v>
      </c>
      <c r="Z364" s="304"/>
      <c r="AA364" s="304">
        <v>122967</v>
      </c>
      <c r="AB364" s="304"/>
    </row>
    <row r="365" spans="1:28" s="15" customFormat="1" ht="12.75" customHeight="1">
      <c r="A365" s="6"/>
      <c r="B365" s="200"/>
      <c r="C365" s="200"/>
      <c r="D365" s="200"/>
      <c r="E365" s="200"/>
      <c r="F365" s="200"/>
      <c r="G365" s="200"/>
      <c r="H365" s="200"/>
      <c r="I365" s="200"/>
      <c r="J365" s="200"/>
      <c r="K365" s="200"/>
      <c r="L365" s="200"/>
      <c r="M365" s="306" t="s">
        <v>362</v>
      </c>
      <c r="N365" s="306"/>
      <c r="O365" s="306"/>
      <c r="P365" s="306"/>
      <c r="Q365" s="306"/>
      <c r="R365" s="306"/>
      <c r="S365" s="200"/>
      <c r="T365" s="200"/>
      <c r="U365" s="304"/>
      <c r="V365" s="304"/>
      <c r="W365" s="304">
        <v>1279291</v>
      </c>
      <c r="X365" s="304"/>
      <c r="Y365" s="304"/>
      <c r="Z365" s="304"/>
      <c r="AA365" s="304">
        <v>1820267</v>
      </c>
      <c r="AB365" s="304"/>
    </row>
    <row r="366" spans="1:28" ht="12.75">
      <c r="A366" s="6"/>
      <c r="B366" s="200"/>
      <c r="C366" s="200"/>
      <c r="D366" s="200"/>
      <c r="E366" s="200"/>
      <c r="F366" s="200"/>
      <c r="G366" s="200"/>
      <c r="H366" s="200"/>
      <c r="I366" s="200"/>
      <c r="J366" s="200"/>
      <c r="K366" s="200"/>
      <c r="L366" s="200"/>
      <c r="M366" s="306" t="s">
        <v>397</v>
      </c>
      <c r="N366" s="306"/>
      <c r="O366" s="306"/>
      <c r="P366" s="306"/>
      <c r="Q366" s="200"/>
      <c r="R366" s="200"/>
      <c r="S366" s="200"/>
      <c r="T366" s="200"/>
      <c r="U366" s="304">
        <v>338035</v>
      </c>
      <c r="V366" s="304"/>
      <c r="W366" s="304"/>
      <c r="X366" s="304"/>
      <c r="Y366" s="304">
        <v>480981</v>
      </c>
      <c r="Z366" s="304"/>
      <c r="AA366" s="304"/>
      <c r="AB366" s="304"/>
    </row>
    <row r="367" spans="1:28" ht="13.5" customHeight="1">
      <c r="A367" s="6"/>
      <c r="B367" s="200"/>
      <c r="C367" s="200"/>
      <c r="D367" s="200"/>
      <c r="E367" s="200"/>
      <c r="F367" s="200"/>
      <c r="G367" s="200"/>
      <c r="H367" s="200"/>
      <c r="I367" s="200"/>
      <c r="J367" s="200"/>
      <c r="K367" s="200"/>
      <c r="L367" s="200"/>
      <c r="M367" s="306" t="s">
        <v>323</v>
      </c>
      <c r="N367" s="306"/>
      <c r="O367" s="306"/>
      <c r="P367" s="200"/>
      <c r="Q367" s="200"/>
      <c r="R367" s="200"/>
      <c r="S367" s="200"/>
      <c r="T367" s="200"/>
      <c r="U367" s="304">
        <v>21527</v>
      </c>
      <c r="V367" s="304"/>
      <c r="W367" s="304">
        <v>3027</v>
      </c>
      <c r="X367" s="304"/>
      <c r="Y367" s="304">
        <v>30630</v>
      </c>
      <c r="Z367" s="304"/>
      <c r="AA367" s="304">
        <v>4307</v>
      </c>
      <c r="AB367" s="304"/>
    </row>
    <row r="368" spans="1:28" ht="14.25" customHeight="1">
      <c r="A368" s="6"/>
      <c r="B368" s="200"/>
      <c r="C368" s="200"/>
      <c r="D368" s="200"/>
      <c r="E368" s="200"/>
      <c r="F368" s="200"/>
      <c r="G368" s="200"/>
      <c r="H368" s="200"/>
      <c r="I368" s="200"/>
      <c r="J368" s="200"/>
      <c r="K368" s="200"/>
      <c r="L368" s="200"/>
      <c r="M368" s="306" t="s">
        <v>398</v>
      </c>
      <c r="N368" s="306"/>
      <c r="O368" s="306"/>
      <c r="P368" s="200"/>
      <c r="Q368" s="200"/>
      <c r="R368" s="200"/>
      <c r="S368" s="200"/>
      <c r="T368" s="200"/>
      <c r="U368" s="304">
        <v>55894</v>
      </c>
      <c r="V368" s="304"/>
      <c r="W368" s="304"/>
      <c r="X368" s="304"/>
      <c r="Y368" s="304">
        <v>79530</v>
      </c>
      <c r="Z368" s="304"/>
      <c r="AA368" s="304"/>
      <c r="AB368" s="304"/>
    </row>
    <row r="369" spans="1:28" ht="15.75" customHeight="1">
      <c r="A369" s="6"/>
      <c r="B369" s="200"/>
      <c r="C369" s="200"/>
      <c r="D369" s="200"/>
      <c r="E369" s="200"/>
      <c r="F369" s="200"/>
      <c r="G369" s="200"/>
      <c r="H369" s="200"/>
      <c r="I369" s="200"/>
      <c r="J369" s="200"/>
      <c r="K369" s="200"/>
      <c r="L369" s="200"/>
      <c r="M369" s="306" t="s">
        <v>399</v>
      </c>
      <c r="N369" s="306"/>
      <c r="O369" s="306"/>
      <c r="P369" s="200"/>
      <c r="Q369" s="200"/>
      <c r="R369" s="200"/>
      <c r="S369" s="200"/>
      <c r="T369" s="200"/>
      <c r="U369" s="304">
        <v>188000</v>
      </c>
      <c r="V369" s="304"/>
      <c r="W369" s="304"/>
      <c r="X369" s="304"/>
      <c r="Y369" s="304">
        <v>267500</v>
      </c>
      <c r="Z369" s="304"/>
      <c r="AA369" s="304"/>
      <c r="AB369" s="304"/>
    </row>
    <row r="370" spans="1:28" ht="15.75" customHeight="1">
      <c r="A370" s="6"/>
      <c r="B370" s="200"/>
      <c r="C370" s="200"/>
      <c r="D370" s="200"/>
      <c r="E370" s="200"/>
      <c r="F370" s="200"/>
      <c r="G370" s="200"/>
      <c r="H370" s="200"/>
      <c r="I370" s="200"/>
      <c r="J370" s="200"/>
      <c r="K370" s="200"/>
      <c r="L370" s="200"/>
      <c r="M370" s="306" t="s">
        <v>400</v>
      </c>
      <c r="N370" s="306"/>
      <c r="O370" s="306"/>
      <c r="P370" s="306"/>
      <c r="Q370" s="306"/>
      <c r="R370" s="200"/>
      <c r="S370" s="200"/>
      <c r="T370" s="200"/>
      <c r="U370" s="305">
        <v>74291</v>
      </c>
      <c r="V370" s="305"/>
      <c r="W370" s="309"/>
      <c r="X370" s="309"/>
      <c r="Y370" s="305">
        <v>105707</v>
      </c>
      <c r="Z370" s="305"/>
      <c r="AA370" s="309"/>
      <c r="AB370" s="309"/>
    </row>
    <row r="371" spans="1:28" ht="15.75" customHeight="1">
      <c r="A371" s="6"/>
      <c r="B371" s="200"/>
      <c r="C371" s="200"/>
      <c r="D371" s="200"/>
      <c r="E371" s="200"/>
      <c r="F371" s="200"/>
      <c r="G371" s="200"/>
      <c r="H371" s="200"/>
      <c r="I371" s="200"/>
      <c r="J371" s="200"/>
      <c r="K371" s="200"/>
      <c r="L371" s="200"/>
      <c r="M371" s="306" t="s">
        <v>401</v>
      </c>
      <c r="N371" s="306"/>
      <c r="O371" s="306"/>
      <c r="P371" s="306"/>
      <c r="Q371" s="200"/>
      <c r="R371" s="200"/>
      <c r="S371" s="200"/>
      <c r="T371" s="200"/>
      <c r="U371" s="305">
        <v>239440</v>
      </c>
      <c r="V371" s="305"/>
      <c r="W371" s="309"/>
      <c r="X371" s="309"/>
      <c r="Y371" s="305">
        <v>340693</v>
      </c>
      <c r="Z371" s="305"/>
      <c r="AA371" s="309"/>
      <c r="AB371" s="309"/>
    </row>
    <row r="372" spans="1:28" ht="15.75" customHeight="1">
      <c r="A372" s="6"/>
      <c r="B372" s="200"/>
      <c r="C372" s="200"/>
      <c r="D372" s="200"/>
      <c r="E372" s="200"/>
      <c r="F372" s="200"/>
      <c r="G372" s="200"/>
      <c r="H372" s="200"/>
      <c r="I372" s="200"/>
      <c r="J372" s="200"/>
      <c r="K372" s="200"/>
      <c r="L372" s="200"/>
      <c r="M372" s="306" t="s">
        <v>402</v>
      </c>
      <c r="N372" s="306"/>
      <c r="O372" s="306"/>
      <c r="P372" s="306"/>
      <c r="Q372" s="306"/>
      <c r="R372" s="306"/>
      <c r="S372" s="200"/>
      <c r="T372" s="200"/>
      <c r="U372" s="305">
        <v>180372</v>
      </c>
      <c r="V372" s="305"/>
      <c r="W372" s="309"/>
      <c r="X372" s="309"/>
      <c r="Y372" s="305">
        <v>256646</v>
      </c>
      <c r="Z372" s="305"/>
      <c r="AA372" s="309"/>
      <c r="AB372" s="309"/>
    </row>
    <row r="373" spans="1:28" ht="15.75" customHeight="1">
      <c r="A373" s="6"/>
      <c r="B373" s="200"/>
      <c r="C373" s="200"/>
      <c r="D373" s="200"/>
      <c r="E373" s="200"/>
      <c r="F373" s="200"/>
      <c r="G373" s="200"/>
      <c r="H373" s="200"/>
      <c r="I373" s="200"/>
      <c r="J373" s="200"/>
      <c r="K373" s="200"/>
      <c r="L373" s="200"/>
      <c r="M373" s="306" t="s">
        <v>403</v>
      </c>
      <c r="N373" s="306"/>
      <c r="O373" s="306"/>
      <c r="P373" s="306"/>
      <c r="Q373" s="200"/>
      <c r="R373" s="200"/>
      <c r="S373" s="200"/>
      <c r="T373" s="200"/>
      <c r="U373" s="307"/>
      <c r="V373" s="307"/>
      <c r="W373" s="308">
        <v>229565</v>
      </c>
      <c r="X373" s="308"/>
      <c r="Y373" s="307"/>
      <c r="Z373" s="307"/>
      <c r="AA373" s="308">
        <v>326642</v>
      </c>
      <c r="AB373" s="308"/>
    </row>
    <row r="374" spans="1:28" ht="17.25" customHeight="1" thickBot="1">
      <c r="A374" s="6"/>
      <c r="B374" s="59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15"/>
      <c r="T374" s="15"/>
      <c r="U374" s="592">
        <f>SUM(U353:U373)</f>
        <v>6759232</v>
      </c>
      <c r="V374" s="593"/>
      <c r="W374" s="592">
        <f>SUM(W353:W373)</f>
        <v>6181956</v>
      </c>
      <c r="X374" s="593"/>
      <c r="Y374" s="592">
        <f>SUM(Y353:Y373)</f>
        <v>9617520</v>
      </c>
      <c r="Z374" s="597"/>
      <c r="AA374" s="592">
        <f>SUM(AA353:AA373)</f>
        <v>8796131</v>
      </c>
      <c r="AB374" s="597"/>
    </row>
    <row r="375" spans="1:28" ht="15.75" customHeight="1" thickTop="1">
      <c r="A375" s="6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5"/>
      <c r="T375" s="15"/>
      <c r="U375" s="15"/>
      <c r="V375" s="8"/>
      <c r="W375" s="8"/>
      <c r="X375" s="8"/>
      <c r="Y375" s="6"/>
      <c r="Z375" s="6"/>
      <c r="AA375" s="14"/>
      <c r="AB375" s="14"/>
    </row>
    <row r="376" spans="1:28" ht="15" customHeight="1">
      <c r="A376" s="6"/>
      <c r="B376" s="14"/>
      <c r="C376" s="38">
        <f>-(COUNT($C$344:C375)+1)</f>
        <v>-2</v>
      </c>
      <c r="D376" s="14"/>
      <c r="E376" s="66" t="s">
        <v>202</v>
      </c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5"/>
      <c r="T376" s="15"/>
      <c r="U376" s="15"/>
      <c r="V376" s="8"/>
      <c r="W376" s="8"/>
      <c r="X376" s="8"/>
      <c r="Y376" s="6"/>
      <c r="Z376" s="6"/>
      <c r="AA376" s="14"/>
      <c r="AB376" s="14"/>
    </row>
    <row r="377" spans="1:28" ht="17.25" customHeight="1">
      <c r="A377" s="6"/>
      <c r="B377" s="6"/>
      <c r="C377" s="38"/>
      <c r="D377" s="38"/>
      <c r="E377" s="6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15"/>
      <c r="T377" s="15"/>
      <c r="U377" s="15"/>
      <c r="V377" s="124"/>
      <c r="W377" s="124"/>
      <c r="X377" s="8"/>
      <c r="Y377" s="6"/>
      <c r="Z377" s="6"/>
      <c r="AA377" s="37"/>
      <c r="AB377" s="37"/>
    </row>
    <row r="378" spans="1:28" ht="15" customHeight="1">
      <c r="A378" s="6"/>
      <c r="B378" s="333" t="s">
        <v>203</v>
      </c>
      <c r="C378" s="333"/>
      <c r="D378" s="333"/>
      <c r="E378" s="333"/>
      <c r="F378" s="333"/>
      <c r="G378" s="333"/>
      <c r="H378" s="333"/>
      <c r="I378" s="333"/>
      <c r="J378" s="333"/>
      <c r="K378" s="333"/>
      <c r="L378" s="333"/>
      <c r="M378" s="333"/>
      <c r="N378" s="333"/>
      <c r="O378" s="333"/>
      <c r="P378" s="333"/>
      <c r="Q378" s="333"/>
      <c r="R378" s="333"/>
      <c r="S378" s="333"/>
      <c r="T378" s="333"/>
      <c r="U378" s="304">
        <v>1145494</v>
      </c>
      <c r="V378" s="304"/>
      <c r="W378" s="304">
        <v>1065582</v>
      </c>
      <c r="X378" s="304"/>
      <c r="Y378" s="304">
        <v>1629891</v>
      </c>
      <c r="Z378" s="304"/>
      <c r="AA378" s="304">
        <v>1516187</v>
      </c>
      <c r="AB378" s="304"/>
    </row>
    <row r="379" spans="1:28" ht="15" customHeight="1">
      <c r="A379" s="6"/>
      <c r="B379" s="333" t="s">
        <v>204</v>
      </c>
      <c r="C379" s="333"/>
      <c r="D379" s="333"/>
      <c r="E379" s="333"/>
      <c r="F379" s="333"/>
      <c r="G379" s="333"/>
      <c r="H379" s="333"/>
      <c r="I379" s="333"/>
      <c r="J379" s="333"/>
      <c r="K379" s="333"/>
      <c r="L379" s="333"/>
      <c r="M379" s="333"/>
      <c r="N379" s="333"/>
      <c r="O379" s="333"/>
      <c r="P379" s="333"/>
      <c r="Q379" s="333"/>
      <c r="R379" s="333"/>
      <c r="S379" s="333"/>
      <c r="T379" s="333"/>
      <c r="U379" s="304">
        <v>656412</v>
      </c>
      <c r="V379" s="304"/>
      <c r="W379" s="304">
        <v>630593</v>
      </c>
      <c r="X379" s="304"/>
      <c r="Y379" s="304">
        <v>933990</v>
      </c>
      <c r="Z379" s="304"/>
      <c r="AA379" s="304">
        <v>897253</v>
      </c>
      <c r="AB379" s="304"/>
    </row>
    <row r="380" spans="1:28" ht="15" customHeight="1">
      <c r="A380" s="6"/>
      <c r="B380" s="333" t="s">
        <v>205</v>
      </c>
      <c r="C380" s="333"/>
      <c r="D380" s="333"/>
      <c r="E380" s="333"/>
      <c r="F380" s="333"/>
      <c r="G380" s="333"/>
      <c r="H380" s="333"/>
      <c r="I380" s="333"/>
      <c r="J380" s="333"/>
      <c r="K380" s="333"/>
      <c r="L380" s="333"/>
      <c r="M380" s="333"/>
      <c r="N380" s="333"/>
      <c r="O380" s="333"/>
      <c r="P380" s="333"/>
      <c r="Q380" s="333"/>
      <c r="R380" s="333"/>
      <c r="S380" s="333"/>
      <c r="T380" s="333"/>
      <c r="U380" s="304">
        <v>152380</v>
      </c>
      <c r="V380" s="304"/>
      <c r="W380" s="304">
        <v>145202</v>
      </c>
      <c r="X380" s="304"/>
      <c r="Y380" s="304">
        <v>216817</v>
      </c>
      <c r="Z380" s="304"/>
      <c r="AA380" s="304">
        <v>206604</v>
      </c>
      <c r="AB380" s="304"/>
    </row>
    <row r="381" spans="1:28" ht="15" customHeight="1">
      <c r="A381" s="6"/>
      <c r="B381" s="333" t="s">
        <v>206</v>
      </c>
      <c r="C381" s="333"/>
      <c r="D381" s="333"/>
      <c r="E381" s="333"/>
      <c r="F381" s="333"/>
      <c r="G381" s="333"/>
      <c r="H381" s="333"/>
      <c r="I381" s="333"/>
      <c r="J381" s="333"/>
      <c r="K381" s="333"/>
      <c r="L381" s="333"/>
      <c r="M381" s="333"/>
      <c r="N381" s="333"/>
      <c r="O381" s="333"/>
      <c r="P381" s="333"/>
      <c r="Q381" s="333"/>
      <c r="R381" s="333"/>
      <c r="S381" s="333"/>
      <c r="T381" s="333"/>
      <c r="U381" s="304">
        <v>170810</v>
      </c>
      <c r="V381" s="304"/>
      <c r="W381" s="304">
        <v>151230</v>
      </c>
      <c r="X381" s="304"/>
      <c r="Y381" s="304">
        <v>243041</v>
      </c>
      <c r="Z381" s="304"/>
      <c r="AA381" s="304">
        <v>215181</v>
      </c>
      <c r="AB381" s="304"/>
    </row>
    <row r="382" spans="1:28" ht="15" customHeight="1">
      <c r="A382" s="6"/>
      <c r="B382" s="333" t="s">
        <v>207</v>
      </c>
      <c r="C382" s="333"/>
      <c r="D382" s="333"/>
      <c r="E382" s="333"/>
      <c r="F382" s="333"/>
      <c r="G382" s="333"/>
      <c r="H382" s="333"/>
      <c r="I382" s="333"/>
      <c r="J382" s="333"/>
      <c r="K382" s="333"/>
      <c r="L382" s="333"/>
      <c r="M382" s="333"/>
      <c r="N382" s="333"/>
      <c r="O382" s="333"/>
      <c r="P382" s="333"/>
      <c r="Q382" s="333"/>
      <c r="R382" s="333"/>
      <c r="S382" s="333"/>
      <c r="T382" s="333"/>
      <c r="U382" s="304">
        <v>186548</v>
      </c>
      <c r="V382" s="304"/>
      <c r="W382" s="304">
        <v>200424</v>
      </c>
      <c r="X382" s="304"/>
      <c r="Y382" s="304">
        <v>265434</v>
      </c>
      <c r="Z382" s="304"/>
      <c r="AA382" s="304">
        <v>285178</v>
      </c>
      <c r="AB382" s="304"/>
    </row>
    <row r="383" spans="1:28" ht="15" customHeight="1">
      <c r="A383" s="6"/>
      <c r="B383" s="333" t="s">
        <v>208</v>
      </c>
      <c r="C383" s="333"/>
      <c r="D383" s="333"/>
      <c r="E383" s="333"/>
      <c r="F383" s="333"/>
      <c r="G383" s="333"/>
      <c r="H383" s="333"/>
      <c r="I383" s="333"/>
      <c r="J383" s="333"/>
      <c r="K383" s="333"/>
      <c r="L383" s="333"/>
      <c r="M383" s="333"/>
      <c r="N383" s="333"/>
      <c r="O383" s="333"/>
      <c r="P383" s="333"/>
      <c r="Q383" s="333"/>
      <c r="R383" s="333"/>
      <c r="S383" s="333"/>
      <c r="T383" s="333"/>
      <c r="U383" s="304">
        <v>3745709</v>
      </c>
      <c r="V383" s="304"/>
      <c r="W383" s="304">
        <v>3300322</v>
      </c>
      <c r="X383" s="304"/>
      <c r="Y383" s="304">
        <v>5329664</v>
      </c>
      <c r="Z383" s="304"/>
      <c r="AA383" s="304">
        <v>4695935</v>
      </c>
      <c r="AB383" s="304"/>
    </row>
    <row r="384" spans="1:28" ht="15" customHeight="1">
      <c r="A384" s="6"/>
      <c r="B384" s="333" t="s">
        <v>209</v>
      </c>
      <c r="C384" s="333"/>
      <c r="D384" s="333"/>
      <c r="E384" s="333"/>
      <c r="F384" s="333"/>
      <c r="G384" s="333"/>
      <c r="H384" s="333"/>
      <c r="I384" s="333"/>
      <c r="J384" s="333"/>
      <c r="K384" s="333"/>
      <c r="L384" s="333"/>
      <c r="M384" s="333"/>
      <c r="N384" s="333"/>
      <c r="O384" s="333"/>
      <c r="P384" s="333"/>
      <c r="Q384" s="333"/>
      <c r="R384" s="333"/>
      <c r="S384" s="333"/>
      <c r="T384" s="333"/>
      <c r="U384" s="304">
        <v>22656</v>
      </c>
      <c r="V384" s="304"/>
      <c r="W384" s="304">
        <v>22142</v>
      </c>
      <c r="X384" s="304"/>
      <c r="Y384" s="304">
        <v>32236</v>
      </c>
      <c r="Z384" s="304"/>
      <c r="AA384" s="304">
        <v>31505</v>
      </c>
      <c r="AB384" s="304"/>
    </row>
    <row r="385" spans="1:28" ht="15" customHeight="1">
      <c r="A385" s="6"/>
      <c r="B385" s="333" t="s">
        <v>210</v>
      </c>
      <c r="C385" s="333"/>
      <c r="D385" s="333"/>
      <c r="E385" s="333"/>
      <c r="F385" s="333"/>
      <c r="G385" s="333"/>
      <c r="H385" s="333"/>
      <c r="I385" s="333"/>
      <c r="J385" s="333"/>
      <c r="K385" s="333"/>
      <c r="L385" s="333"/>
      <c r="M385" s="333"/>
      <c r="N385" s="333"/>
      <c r="O385" s="333"/>
      <c r="P385" s="333"/>
      <c r="Q385" s="333"/>
      <c r="R385" s="333"/>
      <c r="S385" s="333"/>
      <c r="T385" s="333"/>
      <c r="U385" s="304">
        <v>241979</v>
      </c>
      <c r="V385" s="304"/>
      <c r="W385" s="304">
        <v>200465</v>
      </c>
      <c r="X385" s="304"/>
      <c r="Y385" s="304">
        <v>344305</v>
      </c>
      <c r="Z385" s="304"/>
      <c r="AA385" s="304">
        <v>285236</v>
      </c>
      <c r="AB385" s="304"/>
    </row>
    <row r="386" spans="1:28" ht="15" customHeight="1">
      <c r="A386" s="6"/>
      <c r="B386" s="333" t="s">
        <v>211</v>
      </c>
      <c r="C386" s="333"/>
      <c r="D386" s="333"/>
      <c r="E386" s="333"/>
      <c r="F386" s="333"/>
      <c r="G386" s="333"/>
      <c r="H386" s="333"/>
      <c r="I386" s="333"/>
      <c r="J386" s="333"/>
      <c r="K386" s="333"/>
      <c r="L386" s="333"/>
      <c r="M386" s="333"/>
      <c r="N386" s="333"/>
      <c r="O386" s="333"/>
      <c r="P386" s="333"/>
      <c r="Q386" s="333"/>
      <c r="R386" s="333"/>
      <c r="S386" s="333"/>
      <c r="T386" s="333"/>
      <c r="U386" s="308">
        <v>1685</v>
      </c>
      <c r="V386" s="308"/>
      <c r="W386" s="308">
        <v>2576</v>
      </c>
      <c r="X386" s="308"/>
      <c r="Y386" s="308">
        <v>2398</v>
      </c>
      <c r="Z386" s="308"/>
      <c r="AA386" s="308">
        <v>3665</v>
      </c>
      <c r="AB386" s="308"/>
    </row>
    <row r="387" spans="1:28" ht="15" customHeight="1" thickBot="1">
      <c r="A387" s="6"/>
      <c r="B387" s="336" t="s">
        <v>177</v>
      </c>
      <c r="C387" s="336"/>
      <c r="D387" s="336"/>
      <c r="E387" s="336"/>
      <c r="F387" s="336"/>
      <c r="G387" s="336"/>
      <c r="H387" s="336"/>
      <c r="I387" s="336"/>
      <c r="J387" s="336"/>
      <c r="K387" s="336"/>
      <c r="L387" s="336"/>
      <c r="M387" s="336"/>
      <c r="N387" s="336"/>
      <c r="O387" s="336"/>
      <c r="P387" s="336"/>
      <c r="Q387" s="336"/>
      <c r="R387" s="336"/>
      <c r="S387" s="336"/>
      <c r="T387" s="336"/>
      <c r="U387" s="297">
        <f>SUM(U378:V386)</f>
        <v>6323673</v>
      </c>
      <c r="V387" s="334"/>
      <c r="W387" s="297">
        <f>SUM(W378:X386)</f>
        <v>5718536</v>
      </c>
      <c r="X387" s="334"/>
      <c r="Y387" s="297">
        <f>SUM(Y378:Y386)</f>
        <v>8997776</v>
      </c>
      <c r="Z387" s="297"/>
      <c r="AA387" s="297">
        <f>SUM(AA378:AA386)</f>
        <v>8136744</v>
      </c>
      <c r="AB387" s="297"/>
    </row>
    <row r="388" spans="1:28" ht="15" customHeight="1" thickTop="1">
      <c r="A388" s="6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15"/>
      <c r="V388" s="14"/>
      <c r="W388" s="14"/>
      <c r="X388" s="6"/>
      <c r="Y388" s="6"/>
      <c r="Z388" s="6"/>
      <c r="AA388" s="14"/>
      <c r="AB388" s="14"/>
    </row>
    <row r="389" spans="1:28" ht="15" customHeight="1">
      <c r="A389" s="6"/>
      <c r="B389" s="37"/>
      <c r="C389" s="38">
        <f>-(COUNT($C$344:C387)+1)</f>
        <v>-3</v>
      </c>
      <c r="D389" s="37"/>
      <c r="E389" s="67" t="s">
        <v>27</v>
      </c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15"/>
      <c r="T389" s="15"/>
      <c r="U389" s="15"/>
      <c r="V389" s="37"/>
      <c r="W389" s="37"/>
      <c r="X389" s="6"/>
      <c r="Y389" s="6"/>
      <c r="Z389" s="6"/>
      <c r="AA389" s="37"/>
      <c r="AB389" s="37"/>
    </row>
    <row r="390" spans="1:28" ht="15" customHeight="1">
      <c r="A390" s="6"/>
      <c r="B390" s="67"/>
      <c r="C390" s="67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15"/>
      <c r="T390" s="15"/>
      <c r="U390" s="15"/>
      <c r="V390" s="67"/>
      <c r="W390" s="67"/>
      <c r="X390" s="6"/>
      <c r="Y390" s="6"/>
      <c r="Z390" s="6"/>
      <c r="AA390" s="67"/>
      <c r="AB390" s="67"/>
    </row>
    <row r="391" spans="1:28" ht="15" customHeight="1">
      <c r="A391" s="6"/>
      <c r="B391" s="333" t="s">
        <v>212</v>
      </c>
      <c r="C391" s="333"/>
      <c r="D391" s="333"/>
      <c r="E391" s="333"/>
      <c r="F391" s="333"/>
      <c r="G391" s="333"/>
      <c r="H391" s="333"/>
      <c r="I391" s="333"/>
      <c r="J391" s="333"/>
      <c r="K391" s="333"/>
      <c r="L391" s="333"/>
      <c r="M391" s="333"/>
      <c r="N391" s="333"/>
      <c r="O391" s="333"/>
      <c r="P391" s="333"/>
      <c r="Q391" s="333"/>
      <c r="R391" s="333"/>
      <c r="S391" s="333"/>
      <c r="T391" s="333"/>
      <c r="U391" s="304">
        <v>29371</v>
      </c>
      <c r="V391" s="304"/>
      <c r="W391" s="304">
        <v>16545</v>
      </c>
      <c r="X391" s="304"/>
      <c r="Y391" s="304">
        <v>41791</v>
      </c>
      <c r="Z391" s="304"/>
      <c r="AA391" s="304">
        <v>23541</v>
      </c>
      <c r="AB391" s="304"/>
    </row>
    <row r="392" spans="1:28" ht="15" customHeight="1">
      <c r="A392" s="6"/>
      <c r="B392" s="333" t="s">
        <v>213</v>
      </c>
      <c r="C392" s="333"/>
      <c r="D392" s="333"/>
      <c r="E392" s="333"/>
      <c r="F392" s="333"/>
      <c r="G392" s="333"/>
      <c r="H392" s="333"/>
      <c r="I392" s="333"/>
      <c r="J392" s="333"/>
      <c r="K392" s="333"/>
      <c r="L392" s="333"/>
      <c r="M392" s="333"/>
      <c r="N392" s="333"/>
      <c r="O392" s="333"/>
      <c r="P392" s="333"/>
      <c r="Q392" s="333"/>
      <c r="R392" s="333"/>
      <c r="S392" s="333"/>
      <c r="T392" s="333"/>
      <c r="U392" s="304">
        <v>12411</v>
      </c>
      <c r="V392" s="304"/>
      <c r="W392" s="304">
        <v>9642</v>
      </c>
      <c r="X392" s="304"/>
      <c r="Y392" s="304">
        <v>17659</v>
      </c>
      <c r="Z392" s="304"/>
      <c r="AA392" s="304">
        <v>13720</v>
      </c>
      <c r="AB392" s="304"/>
    </row>
    <row r="393" spans="1:28" ht="15" customHeight="1" thickBot="1">
      <c r="A393" s="6"/>
      <c r="B393" s="336" t="s">
        <v>177</v>
      </c>
      <c r="C393" s="336"/>
      <c r="D393" s="336"/>
      <c r="E393" s="336"/>
      <c r="F393" s="336"/>
      <c r="G393" s="336"/>
      <c r="H393" s="336"/>
      <c r="I393" s="336"/>
      <c r="J393" s="336"/>
      <c r="K393" s="336"/>
      <c r="L393" s="336"/>
      <c r="M393" s="336"/>
      <c r="N393" s="336"/>
      <c r="O393" s="336"/>
      <c r="P393" s="336"/>
      <c r="Q393" s="336"/>
      <c r="R393" s="336"/>
      <c r="S393" s="336"/>
      <c r="T393" s="336"/>
      <c r="U393" s="297">
        <f>SUM(U391:V392)</f>
        <v>41782</v>
      </c>
      <c r="V393" s="334"/>
      <c r="W393" s="297">
        <f>SUM(W391:X392)</f>
        <v>26187</v>
      </c>
      <c r="X393" s="334"/>
      <c r="Y393" s="297">
        <f>SUM(Y391:Y392)</f>
        <v>59450</v>
      </c>
      <c r="Z393" s="297"/>
      <c r="AA393" s="297">
        <f>SUM(AA391:AA392)</f>
        <v>37261</v>
      </c>
      <c r="AB393" s="297"/>
    </row>
    <row r="394" spans="1:28" ht="15" customHeight="1" thickTop="1">
      <c r="A394" s="6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5"/>
      <c r="T394" s="15"/>
      <c r="U394" s="15"/>
      <c r="V394" s="14"/>
      <c r="W394" s="14"/>
      <c r="X394" s="6"/>
      <c r="Y394" s="6"/>
      <c r="Z394" s="6"/>
      <c r="AA394" s="14"/>
      <c r="AB394" s="14"/>
    </row>
    <row r="395" spans="1:28" ht="15" customHeight="1">
      <c r="A395" s="6"/>
      <c r="B395" s="368" t="s">
        <v>214</v>
      </c>
      <c r="C395" s="368"/>
      <c r="D395" s="368"/>
      <c r="E395" s="368"/>
      <c r="F395" s="368"/>
      <c r="G395" s="368"/>
      <c r="H395" s="368"/>
      <c r="I395" s="368"/>
      <c r="J395" s="368"/>
      <c r="K395" s="368"/>
      <c r="L395" s="368"/>
      <c r="M395" s="368"/>
      <c r="N395" s="368"/>
      <c r="O395" s="368"/>
      <c r="P395" s="368"/>
      <c r="Q395" s="14"/>
      <c r="R395" s="14"/>
      <c r="S395" s="15"/>
      <c r="T395" s="15"/>
      <c r="U395" s="15"/>
      <c r="V395" s="14"/>
      <c r="W395" s="14"/>
      <c r="X395" s="6"/>
      <c r="Y395" s="6"/>
      <c r="Z395" s="6"/>
      <c r="AA395" s="14"/>
      <c r="AB395" s="14"/>
    </row>
    <row r="396" spans="1:28" ht="15" customHeight="1">
      <c r="A396" s="6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5"/>
      <c r="T396" s="15"/>
      <c r="U396" s="345" t="s">
        <v>304</v>
      </c>
      <c r="V396" s="347"/>
      <c r="W396" s="347"/>
      <c r="X396" s="347"/>
      <c r="Y396" s="345" t="s">
        <v>317</v>
      </c>
      <c r="Z396" s="346"/>
      <c r="AA396" s="346"/>
      <c r="AB396" s="346"/>
    </row>
    <row r="397" spans="1:28" ht="15" customHeight="1">
      <c r="A397" s="6"/>
      <c r="B397" s="6"/>
      <c r="C397" s="38">
        <f>-(COUNT($C$344:C396)+1)</f>
        <v>-4</v>
      </c>
      <c r="D397" s="37"/>
      <c r="E397" s="125" t="s">
        <v>215</v>
      </c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15"/>
      <c r="T397" s="15"/>
      <c r="U397" s="344" t="s">
        <v>404</v>
      </c>
      <c r="V397" s="465"/>
      <c r="W397" s="344" t="s">
        <v>372</v>
      </c>
      <c r="X397" s="344"/>
      <c r="Y397" s="344" t="s">
        <v>404</v>
      </c>
      <c r="Z397" s="465"/>
      <c r="AA397" s="344" t="s">
        <v>372</v>
      </c>
      <c r="AB397" s="344"/>
    </row>
    <row r="398" spans="1:28" ht="16.5" customHeight="1">
      <c r="A398" s="6"/>
      <c r="B398" s="67"/>
      <c r="C398" s="67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15"/>
      <c r="T398" s="15"/>
      <c r="U398" s="15"/>
      <c r="V398" s="67"/>
      <c r="W398" s="67"/>
      <c r="X398" s="6"/>
      <c r="Y398" s="6"/>
      <c r="Z398" s="6"/>
      <c r="AA398" s="67"/>
      <c r="AB398" s="67"/>
    </row>
    <row r="399" spans="1:28" ht="16.5" customHeight="1">
      <c r="A399" s="6"/>
      <c r="B399" s="333" t="s">
        <v>216</v>
      </c>
      <c r="C399" s="333"/>
      <c r="D399" s="333"/>
      <c r="E399" s="333"/>
      <c r="F399" s="333"/>
      <c r="G399" s="333"/>
      <c r="H399" s="333"/>
      <c r="I399" s="333"/>
      <c r="J399" s="333"/>
      <c r="K399" s="333"/>
      <c r="L399" s="333"/>
      <c r="M399" s="333"/>
      <c r="N399" s="333"/>
      <c r="O399" s="333"/>
      <c r="P399" s="333"/>
      <c r="Q399" s="333"/>
      <c r="R399" s="333"/>
      <c r="S399" s="333"/>
      <c r="T399" s="333"/>
      <c r="U399" s="303">
        <v>4678</v>
      </c>
      <c r="V399" s="342"/>
      <c r="W399" s="303">
        <v>5062</v>
      </c>
      <c r="X399" s="342"/>
      <c r="Y399" s="303">
        <v>6656</v>
      </c>
      <c r="Z399" s="342"/>
      <c r="AA399" s="303">
        <v>7203</v>
      </c>
      <c r="AB399" s="342"/>
    </row>
    <row r="400" spans="1:28" ht="13.5" customHeight="1">
      <c r="A400" s="6"/>
      <c r="B400" s="333" t="s">
        <v>217</v>
      </c>
      <c r="C400" s="333"/>
      <c r="D400" s="333"/>
      <c r="E400" s="333"/>
      <c r="F400" s="333"/>
      <c r="G400" s="333"/>
      <c r="H400" s="333"/>
      <c r="I400" s="333"/>
      <c r="J400" s="333"/>
      <c r="K400" s="333"/>
      <c r="L400" s="333"/>
      <c r="M400" s="333"/>
      <c r="N400" s="333"/>
      <c r="O400" s="333"/>
      <c r="P400" s="333"/>
      <c r="Q400" s="333"/>
      <c r="R400" s="333"/>
      <c r="S400" s="333"/>
      <c r="T400" s="333"/>
      <c r="U400" s="303"/>
      <c r="V400" s="342"/>
      <c r="W400" s="303">
        <v>5710</v>
      </c>
      <c r="X400" s="342"/>
      <c r="Y400" s="303"/>
      <c r="Z400" s="342"/>
      <c r="AA400" s="303">
        <v>8125</v>
      </c>
      <c r="AB400" s="342"/>
    </row>
    <row r="401" spans="1:28" ht="13.5" customHeight="1">
      <c r="A401" s="6"/>
      <c r="B401" s="333" t="s">
        <v>349</v>
      </c>
      <c r="C401" s="333"/>
      <c r="D401" s="333"/>
      <c r="E401" s="333"/>
      <c r="F401" s="333"/>
      <c r="G401" s="333"/>
      <c r="H401" s="333"/>
      <c r="I401" s="333"/>
      <c r="J401" s="333"/>
      <c r="K401" s="333"/>
      <c r="L401" s="333"/>
      <c r="M401" s="333"/>
      <c r="N401" s="333"/>
      <c r="O401" s="333"/>
      <c r="P401" s="333"/>
      <c r="Q401" s="333"/>
      <c r="R401" s="333"/>
      <c r="S401" s="333"/>
      <c r="T401" s="333"/>
      <c r="U401" s="303">
        <v>108042</v>
      </c>
      <c r="V401" s="342"/>
      <c r="W401" s="303">
        <v>77429</v>
      </c>
      <c r="X401" s="342"/>
      <c r="Y401" s="303">
        <v>153730</v>
      </c>
      <c r="Z401" s="342"/>
      <c r="AA401" s="303">
        <v>110172</v>
      </c>
      <c r="AB401" s="342"/>
    </row>
    <row r="402" spans="1:28" ht="14.25" customHeight="1">
      <c r="A402" s="6"/>
      <c r="B402" s="333" t="s">
        <v>205</v>
      </c>
      <c r="C402" s="333"/>
      <c r="D402" s="333"/>
      <c r="E402" s="333"/>
      <c r="F402" s="333"/>
      <c r="G402" s="333"/>
      <c r="H402" s="333"/>
      <c r="I402" s="333"/>
      <c r="J402" s="333"/>
      <c r="K402" s="333"/>
      <c r="L402" s="333"/>
      <c r="M402" s="333"/>
      <c r="N402" s="333"/>
      <c r="O402" s="333"/>
      <c r="P402" s="333"/>
      <c r="Q402" s="333"/>
      <c r="R402" s="333"/>
      <c r="S402" s="333"/>
      <c r="T402" s="333"/>
      <c r="U402" s="303">
        <v>25602</v>
      </c>
      <c r="V402" s="342"/>
      <c r="W402" s="303">
        <v>12688</v>
      </c>
      <c r="X402" s="342"/>
      <c r="Y402" s="303">
        <v>36429</v>
      </c>
      <c r="Z402" s="342"/>
      <c r="AA402" s="303">
        <v>18053</v>
      </c>
      <c r="AB402" s="342"/>
    </row>
    <row r="403" spans="1:28" ht="14.25" customHeight="1">
      <c r="A403" s="6"/>
      <c r="B403" s="333" t="s">
        <v>218</v>
      </c>
      <c r="C403" s="333"/>
      <c r="D403" s="333"/>
      <c r="E403" s="333"/>
      <c r="F403" s="333"/>
      <c r="G403" s="333"/>
      <c r="H403" s="333"/>
      <c r="I403" s="333"/>
      <c r="J403" s="333"/>
      <c r="K403" s="333"/>
      <c r="L403" s="333"/>
      <c r="M403" s="333"/>
      <c r="N403" s="333"/>
      <c r="O403" s="333"/>
      <c r="P403" s="333"/>
      <c r="Q403" s="333"/>
      <c r="R403" s="333"/>
      <c r="S403" s="333"/>
      <c r="T403" s="333"/>
      <c r="U403" s="303">
        <v>2330</v>
      </c>
      <c r="V403" s="342"/>
      <c r="W403" s="303">
        <v>2271</v>
      </c>
      <c r="X403" s="342"/>
      <c r="Y403" s="303">
        <v>3315</v>
      </c>
      <c r="Z403" s="342"/>
      <c r="AA403" s="303">
        <v>3231</v>
      </c>
      <c r="AB403" s="342"/>
    </row>
    <row r="404" spans="1:28" ht="14.25" customHeight="1">
      <c r="A404" s="6"/>
      <c r="B404" s="333" t="s">
        <v>219</v>
      </c>
      <c r="C404" s="333"/>
      <c r="D404" s="333"/>
      <c r="E404" s="333"/>
      <c r="F404" s="333"/>
      <c r="G404" s="333"/>
      <c r="H404" s="333"/>
      <c r="I404" s="333"/>
      <c r="J404" s="333"/>
      <c r="K404" s="333"/>
      <c r="L404" s="333"/>
      <c r="M404" s="333"/>
      <c r="N404" s="333"/>
      <c r="O404" s="333"/>
      <c r="P404" s="333"/>
      <c r="Q404" s="333"/>
      <c r="R404" s="333"/>
      <c r="S404" s="333"/>
      <c r="T404" s="333"/>
      <c r="U404" s="303">
        <v>3750</v>
      </c>
      <c r="V404" s="342"/>
      <c r="W404" s="303">
        <v>3825</v>
      </c>
      <c r="X404" s="342"/>
      <c r="Y404" s="303">
        <v>5336</v>
      </c>
      <c r="Z404" s="342"/>
      <c r="AA404" s="303">
        <v>5443</v>
      </c>
      <c r="AB404" s="342"/>
    </row>
    <row r="405" spans="1:28" ht="14.25" customHeight="1">
      <c r="A405" s="6"/>
      <c r="B405" s="333" t="s">
        <v>220</v>
      </c>
      <c r="C405" s="333"/>
      <c r="D405" s="333"/>
      <c r="E405" s="333"/>
      <c r="F405" s="333"/>
      <c r="G405" s="333"/>
      <c r="H405" s="333"/>
      <c r="I405" s="333"/>
      <c r="J405" s="333"/>
      <c r="K405" s="333"/>
      <c r="L405" s="333"/>
      <c r="M405" s="333"/>
      <c r="N405" s="333"/>
      <c r="O405" s="333"/>
      <c r="P405" s="333"/>
      <c r="Q405" s="333"/>
      <c r="R405" s="333"/>
      <c r="S405" s="333"/>
      <c r="T405" s="333"/>
      <c r="U405" s="303">
        <v>2712</v>
      </c>
      <c r="V405" s="342"/>
      <c r="W405" s="303">
        <v>5607</v>
      </c>
      <c r="X405" s="342"/>
      <c r="Y405" s="303">
        <v>3859</v>
      </c>
      <c r="Z405" s="342"/>
      <c r="AA405" s="303">
        <v>7978</v>
      </c>
      <c r="AB405" s="342"/>
    </row>
    <row r="406" spans="1:28" ht="14.25" customHeight="1">
      <c r="A406" s="6"/>
      <c r="B406" s="333" t="s">
        <v>221</v>
      </c>
      <c r="C406" s="333"/>
      <c r="D406" s="333"/>
      <c r="E406" s="333"/>
      <c r="F406" s="333"/>
      <c r="G406" s="333"/>
      <c r="H406" s="333"/>
      <c r="I406" s="333"/>
      <c r="J406" s="333"/>
      <c r="K406" s="333"/>
      <c r="L406" s="333"/>
      <c r="M406" s="333"/>
      <c r="N406" s="333"/>
      <c r="O406" s="333"/>
      <c r="P406" s="333"/>
      <c r="Q406" s="333"/>
      <c r="R406" s="333"/>
      <c r="S406" s="333"/>
      <c r="T406" s="333"/>
      <c r="U406" s="303">
        <v>8553</v>
      </c>
      <c r="V406" s="342"/>
      <c r="W406" s="303">
        <v>10299</v>
      </c>
      <c r="X406" s="342"/>
      <c r="Y406" s="303">
        <v>12170</v>
      </c>
      <c r="Z406" s="342"/>
      <c r="AA406" s="303">
        <v>14654</v>
      </c>
      <c r="AB406" s="342"/>
    </row>
    <row r="407" spans="1:28" ht="14.25" customHeight="1">
      <c r="A407" s="6"/>
      <c r="B407" s="333" t="s">
        <v>222</v>
      </c>
      <c r="C407" s="333"/>
      <c r="D407" s="333"/>
      <c r="E407" s="333"/>
      <c r="F407" s="333"/>
      <c r="G407" s="333"/>
      <c r="H407" s="333"/>
      <c r="I407" s="333"/>
      <c r="J407" s="333"/>
      <c r="K407" s="333"/>
      <c r="L407" s="333"/>
      <c r="M407" s="333"/>
      <c r="N407" s="333"/>
      <c r="O407" s="333"/>
      <c r="P407" s="333"/>
      <c r="Q407" s="333"/>
      <c r="R407" s="333"/>
      <c r="S407" s="333"/>
      <c r="T407" s="333"/>
      <c r="U407" s="303">
        <v>4443</v>
      </c>
      <c r="V407" s="342"/>
      <c r="W407" s="303">
        <v>3217</v>
      </c>
      <c r="X407" s="342"/>
      <c r="Y407" s="303">
        <v>6322</v>
      </c>
      <c r="Z407" s="342"/>
      <c r="AA407" s="303">
        <v>4577</v>
      </c>
      <c r="AB407" s="342"/>
    </row>
    <row r="408" spans="1:28" ht="14.25" customHeight="1">
      <c r="A408" s="6"/>
      <c r="B408" s="333" t="s">
        <v>223</v>
      </c>
      <c r="C408" s="333"/>
      <c r="D408" s="333"/>
      <c r="E408" s="333"/>
      <c r="F408" s="333"/>
      <c r="G408" s="333"/>
      <c r="H408" s="333"/>
      <c r="I408" s="333"/>
      <c r="J408" s="333"/>
      <c r="K408" s="333"/>
      <c r="L408" s="333"/>
      <c r="M408" s="333"/>
      <c r="N408" s="333"/>
      <c r="O408" s="333"/>
      <c r="P408" s="333"/>
      <c r="Q408" s="333"/>
      <c r="R408" s="333"/>
      <c r="S408" s="333"/>
      <c r="T408" s="333"/>
      <c r="U408" s="308">
        <v>5750</v>
      </c>
      <c r="V408" s="308"/>
      <c r="W408" s="308">
        <v>4210</v>
      </c>
      <c r="X408" s="308"/>
      <c r="Y408" s="308">
        <v>8181</v>
      </c>
      <c r="Z408" s="308"/>
      <c r="AA408" s="308">
        <v>5990</v>
      </c>
      <c r="AB408" s="308"/>
    </row>
    <row r="409" spans="1:28" ht="14.25" customHeight="1" thickBot="1">
      <c r="A409" s="6"/>
      <c r="B409" s="336" t="s">
        <v>177</v>
      </c>
      <c r="C409" s="336"/>
      <c r="D409" s="336"/>
      <c r="E409" s="336"/>
      <c r="F409" s="336"/>
      <c r="G409" s="336"/>
      <c r="H409" s="336"/>
      <c r="I409" s="336"/>
      <c r="J409" s="336"/>
      <c r="K409" s="336"/>
      <c r="L409" s="336"/>
      <c r="M409" s="336"/>
      <c r="N409" s="336"/>
      <c r="O409" s="336"/>
      <c r="P409" s="336"/>
      <c r="Q409" s="336"/>
      <c r="R409" s="336"/>
      <c r="S409" s="336"/>
      <c r="T409" s="336"/>
      <c r="U409" s="297">
        <f>SUM(U399:V408)</f>
        <v>165860</v>
      </c>
      <c r="V409" s="334"/>
      <c r="W409" s="297">
        <f>SUM(W399:X408)</f>
        <v>130318</v>
      </c>
      <c r="X409" s="334"/>
      <c r="Y409" s="297">
        <f>SUM(Y399:Y408)</f>
        <v>235998</v>
      </c>
      <c r="Z409" s="297"/>
      <c r="AA409" s="297">
        <f>SUM(AA399:AA408)</f>
        <v>185426</v>
      </c>
      <c r="AB409" s="297"/>
    </row>
    <row r="410" spans="1:28" ht="14.25" customHeight="1" thickTop="1">
      <c r="A410" s="6"/>
      <c r="B410" s="101"/>
      <c r="C410" s="101"/>
      <c r="D410" s="101"/>
      <c r="E410" s="101"/>
      <c r="F410" s="101"/>
      <c r="G410" s="101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5"/>
      <c r="T410" s="15"/>
      <c r="U410" s="15"/>
      <c r="V410" s="101"/>
      <c r="W410" s="101"/>
      <c r="X410" s="6"/>
      <c r="Y410" s="6"/>
      <c r="Z410" s="6"/>
      <c r="AA410" s="101"/>
      <c r="AB410" s="101"/>
    </row>
    <row r="411" spans="1:28" ht="14.25" customHeight="1">
      <c r="A411" s="6"/>
      <c r="B411" s="37"/>
      <c r="C411" s="38">
        <f>-(COUNT($C$344:C410)+1)</f>
        <v>-5</v>
      </c>
      <c r="D411" s="37"/>
      <c r="E411" s="67" t="s">
        <v>224</v>
      </c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15"/>
      <c r="T411" s="15"/>
      <c r="U411" s="15"/>
      <c r="V411" s="37"/>
      <c r="W411" s="37"/>
      <c r="X411" s="6"/>
      <c r="Y411" s="6"/>
      <c r="Z411" s="6"/>
      <c r="AA411" s="37"/>
      <c r="AB411" s="37"/>
    </row>
    <row r="412" spans="1:28" ht="14.25" customHeight="1">
      <c r="A412" s="6"/>
      <c r="B412" s="67"/>
      <c r="C412" s="67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15"/>
      <c r="T412" s="15"/>
      <c r="U412" s="15"/>
      <c r="V412" s="67"/>
      <c r="W412" s="67"/>
      <c r="X412" s="6"/>
      <c r="Y412" s="6"/>
      <c r="Z412" s="6"/>
      <c r="AA412" s="67"/>
      <c r="AB412" s="67"/>
    </row>
    <row r="413" spans="1:28" ht="12.75">
      <c r="A413" s="6"/>
      <c r="B413" s="333" t="s">
        <v>225</v>
      </c>
      <c r="C413" s="333"/>
      <c r="D413" s="333"/>
      <c r="E413" s="333"/>
      <c r="F413" s="333"/>
      <c r="G413" s="333"/>
      <c r="H413" s="333"/>
      <c r="I413" s="333"/>
      <c r="J413" s="333"/>
      <c r="K413" s="333"/>
      <c r="L413" s="333"/>
      <c r="M413" s="333"/>
      <c r="N413" s="333"/>
      <c r="O413" s="333"/>
      <c r="P413" s="333"/>
      <c r="Q413" s="333"/>
      <c r="R413" s="333"/>
      <c r="S413" s="333"/>
      <c r="T413" s="333"/>
      <c r="U413" s="298">
        <v>9737</v>
      </c>
      <c r="V413" s="299"/>
      <c r="W413" s="298">
        <v>9018</v>
      </c>
      <c r="X413" s="299"/>
      <c r="Y413" s="298">
        <v>13855</v>
      </c>
      <c r="Z413" s="299"/>
      <c r="AA413" s="298">
        <v>12831</v>
      </c>
      <c r="AB413" s="299"/>
    </row>
    <row r="414" spans="1:28" ht="12.75">
      <c r="A414" s="6"/>
      <c r="B414" s="333" t="s">
        <v>226</v>
      </c>
      <c r="C414" s="333"/>
      <c r="D414" s="333"/>
      <c r="E414" s="333"/>
      <c r="F414" s="333"/>
      <c r="G414" s="333"/>
      <c r="H414" s="333"/>
      <c r="I414" s="333"/>
      <c r="J414" s="333"/>
      <c r="K414" s="333"/>
      <c r="L414" s="333"/>
      <c r="M414" s="333"/>
      <c r="N414" s="333"/>
      <c r="O414" s="333"/>
      <c r="P414" s="333"/>
      <c r="Q414" s="333"/>
      <c r="R414" s="333"/>
      <c r="S414" s="333"/>
      <c r="T414" s="333"/>
      <c r="U414" s="303">
        <v>78309</v>
      </c>
      <c r="V414" s="595"/>
      <c r="W414" s="303">
        <v>58603</v>
      </c>
      <c r="X414" s="595"/>
      <c r="Y414" s="303">
        <v>111423</v>
      </c>
      <c r="Z414" s="595"/>
      <c r="AA414" s="303">
        <v>83385</v>
      </c>
      <c r="AB414" s="595"/>
    </row>
    <row r="415" spans="1:28" ht="12.75">
      <c r="A415" s="6"/>
      <c r="B415" s="333" t="s">
        <v>350</v>
      </c>
      <c r="C415" s="333"/>
      <c r="D415" s="333"/>
      <c r="E415" s="333"/>
      <c r="F415" s="333"/>
      <c r="G415" s="333"/>
      <c r="H415" s="333"/>
      <c r="I415" s="333"/>
      <c r="J415" s="333"/>
      <c r="K415" s="333"/>
      <c r="L415" s="333"/>
      <c r="M415" s="333"/>
      <c r="N415" s="333"/>
      <c r="O415" s="333"/>
      <c r="P415" s="333"/>
      <c r="Q415" s="333"/>
      <c r="R415" s="333"/>
      <c r="S415" s="333"/>
      <c r="T415" s="333"/>
      <c r="U415" s="303"/>
      <c r="V415" s="595"/>
      <c r="W415" s="303">
        <v>15811</v>
      </c>
      <c r="X415" s="595"/>
      <c r="Y415" s="303"/>
      <c r="Z415" s="595"/>
      <c r="AA415" s="303">
        <v>22497</v>
      </c>
      <c r="AB415" s="595"/>
    </row>
    <row r="416" spans="1:28" ht="12.75">
      <c r="A416" s="6"/>
      <c r="B416" s="333" t="s">
        <v>227</v>
      </c>
      <c r="C416" s="333"/>
      <c r="D416" s="333"/>
      <c r="E416" s="333"/>
      <c r="F416" s="333"/>
      <c r="G416" s="333"/>
      <c r="H416" s="333"/>
      <c r="I416" s="333"/>
      <c r="J416" s="333"/>
      <c r="K416" s="333"/>
      <c r="L416" s="333"/>
      <c r="M416" s="333"/>
      <c r="N416" s="333"/>
      <c r="O416" s="333"/>
      <c r="P416" s="333"/>
      <c r="Q416" s="333"/>
      <c r="R416" s="333"/>
      <c r="S416" s="333"/>
      <c r="T416" s="333"/>
      <c r="U416" s="303">
        <v>38524</v>
      </c>
      <c r="V416" s="273"/>
      <c r="W416" s="303">
        <v>43058</v>
      </c>
      <c r="X416" s="273"/>
      <c r="Y416" s="303">
        <v>54815</v>
      </c>
      <c r="Z416" s="273"/>
      <c r="AA416" s="303">
        <v>61266</v>
      </c>
      <c r="AB416" s="273"/>
    </row>
    <row r="417" spans="1:28" ht="12.75">
      <c r="A417" s="6"/>
      <c r="B417" s="333" t="s">
        <v>407</v>
      </c>
      <c r="C417" s="333"/>
      <c r="D417" s="333"/>
      <c r="E417" s="333"/>
      <c r="F417" s="333"/>
      <c r="G417" s="333"/>
      <c r="H417" s="333"/>
      <c r="I417" s="333"/>
      <c r="J417" s="333"/>
      <c r="K417" s="333"/>
      <c r="L417" s="333"/>
      <c r="M417" s="333"/>
      <c r="N417" s="333"/>
      <c r="O417" s="333"/>
      <c r="P417" s="333"/>
      <c r="Q417" s="333"/>
      <c r="R417" s="333"/>
      <c r="S417" s="333"/>
      <c r="T417" s="333"/>
      <c r="U417" s="303">
        <v>3111</v>
      </c>
      <c r="V417" s="303"/>
      <c r="W417" s="303">
        <v>523</v>
      </c>
      <c r="X417" s="303"/>
      <c r="Y417" s="303">
        <v>4426</v>
      </c>
      <c r="Z417" s="303"/>
      <c r="AA417" s="303">
        <v>744</v>
      </c>
      <c r="AB417" s="303"/>
    </row>
    <row r="418" spans="1:28" ht="12.75">
      <c r="A418" s="6"/>
      <c r="B418" s="333" t="s">
        <v>192</v>
      </c>
      <c r="C418" s="333"/>
      <c r="D418" s="333"/>
      <c r="E418" s="333"/>
      <c r="F418" s="333"/>
      <c r="G418" s="333"/>
      <c r="H418" s="333"/>
      <c r="I418" s="333"/>
      <c r="J418" s="333"/>
      <c r="K418" s="333"/>
      <c r="L418" s="333"/>
      <c r="M418" s="333"/>
      <c r="N418" s="333"/>
      <c r="O418" s="333"/>
      <c r="P418" s="333"/>
      <c r="Q418" s="333"/>
      <c r="R418" s="333"/>
      <c r="S418" s="333"/>
      <c r="T418" s="333"/>
      <c r="U418" s="308">
        <v>7241</v>
      </c>
      <c r="V418" s="308"/>
      <c r="W418" s="308">
        <v>79</v>
      </c>
      <c r="X418" s="308"/>
      <c r="Y418" s="308">
        <v>10303</v>
      </c>
      <c r="Z418" s="308"/>
      <c r="AA418" s="308">
        <v>112</v>
      </c>
      <c r="AB418" s="308"/>
    </row>
    <row r="419" spans="1:28" ht="13.5" customHeight="1" thickBot="1">
      <c r="A419" s="6"/>
      <c r="B419" s="336" t="s">
        <v>177</v>
      </c>
      <c r="C419" s="336"/>
      <c r="D419" s="336"/>
      <c r="E419" s="336"/>
      <c r="F419" s="336"/>
      <c r="G419" s="336"/>
      <c r="H419" s="336"/>
      <c r="I419" s="336"/>
      <c r="J419" s="336"/>
      <c r="K419" s="336"/>
      <c r="L419" s="336"/>
      <c r="M419" s="336"/>
      <c r="N419" s="336"/>
      <c r="O419" s="336"/>
      <c r="P419" s="336"/>
      <c r="Q419" s="336"/>
      <c r="R419" s="336"/>
      <c r="S419" s="336"/>
      <c r="T419" s="336"/>
      <c r="U419" s="297">
        <f>SUM(U413:U418)</f>
        <v>136922</v>
      </c>
      <c r="V419" s="596"/>
      <c r="W419" s="297">
        <f>SUM(W413:W418)</f>
        <v>127092</v>
      </c>
      <c r="X419" s="596"/>
      <c r="Y419" s="297">
        <f>SUM(Y413:Y418)</f>
        <v>194822</v>
      </c>
      <c r="Z419" s="297"/>
      <c r="AA419" s="297">
        <f>SUM(AA413:AA418)</f>
        <v>180835</v>
      </c>
      <c r="AB419" s="297"/>
    </row>
    <row r="420" spans="1:28" ht="13.5" thickTop="1">
      <c r="A420" s="6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5"/>
      <c r="T420" s="15"/>
      <c r="U420" s="15"/>
      <c r="V420" s="14"/>
      <c r="W420" s="14"/>
      <c r="X420" s="6"/>
      <c r="Y420" s="6"/>
      <c r="Z420" s="6"/>
      <c r="AA420" s="14"/>
      <c r="AB420" s="14"/>
    </row>
    <row r="421" spans="1:28" ht="12.75">
      <c r="A421" s="6"/>
      <c r="B421" s="37"/>
      <c r="C421" s="38">
        <f>-(COUNT($C$344:C420)+1)</f>
        <v>-6</v>
      </c>
      <c r="D421" s="37"/>
      <c r="E421" s="67" t="s">
        <v>228</v>
      </c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15"/>
      <c r="T421" s="15"/>
      <c r="U421" s="15"/>
      <c r="V421" s="37"/>
      <c r="W421" s="37"/>
      <c r="X421" s="6"/>
      <c r="Y421" s="6"/>
      <c r="Z421" s="6"/>
      <c r="AA421" s="37"/>
      <c r="AB421" s="37"/>
    </row>
    <row r="422" spans="1:28" ht="20.25" customHeight="1">
      <c r="A422" s="6"/>
      <c r="B422" s="59"/>
      <c r="C422" s="59"/>
      <c r="D422" s="59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15"/>
      <c r="T422" s="15"/>
      <c r="U422" s="15"/>
      <c r="V422" s="59"/>
      <c r="W422" s="59"/>
      <c r="X422" s="81"/>
      <c r="Y422" s="81"/>
      <c r="Z422" s="81"/>
      <c r="AA422" s="59"/>
      <c r="AB422" s="59"/>
    </row>
    <row r="423" spans="1:28" ht="13.5" customHeight="1">
      <c r="A423" s="6"/>
      <c r="B423" s="310" t="s">
        <v>405</v>
      </c>
      <c r="C423" s="310"/>
      <c r="D423" s="310"/>
      <c r="E423" s="310"/>
      <c r="F423" s="310"/>
      <c r="G423" s="310"/>
      <c r="H423" s="310"/>
      <c r="I423" s="310"/>
      <c r="J423" s="310"/>
      <c r="K423" s="310"/>
      <c r="L423" s="310"/>
      <c r="M423" s="310"/>
      <c r="N423" s="310"/>
      <c r="O423" s="310"/>
      <c r="P423" s="310"/>
      <c r="Q423" s="310"/>
      <c r="R423" s="310"/>
      <c r="S423" s="310"/>
      <c r="T423" s="310"/>
      <c r="U423" s="335">
        <v>40000</v>
      </c>
      <c r="V423" s="335"/>
      <c r="W423" s="302"/>
      <c r="X423" s="302"/>
      <c r="Y423" s="722">
        <v>56915</v>
      </c>
      <c r="Z423" s="722"/>
      <c r="AA423" s="302"/>
      <c r="AB423" s="302"/>
    </row>
    <row r="424" spans="1:28" ht="14.25" customHeight="1">
      <c r="A424" s="6"/>
      <c r="B424" s="310" t="s">
        <v>406</v>
      </c>
      <c r="C424" s="310"/>
      <c r="D424" s="310"/>
      <c r="E424" s="310"/>
      <c r="F424" s="310"/>
      <c r="G424" s="310"/>
      <c r="H424" s="310"/>
      <c r="I424" s="310"/>
      <c r="J424" s="310"/>
      <c r="K424" s="310"/>
      <c r="L424" s="310"/>
      <c r="M424" s="310"/>
      <c r="N424" s="310"/>
      <c r="O424" s="310"/>
      <c r="P424" s="310"/>
      <c r="Q424" s="310"/>
      <c r="R424" s="310"/>
      <c r="S424" s="310"/>
      <c r="T424" s="310"/>
      <c r="U424" s="335">
        <v>14150</v>
      </c>
      <c r="V424" s="335"/>
      <c r="W424" s="302"/>
      <c r="X424" s="302"/>
      <c r="Y424" s="722">
        <v>20134</v>
      </c>
      <c r="Z424" s="722"/>
      <c r="AA424" s="302"/>
      <c r="AB424" s="302"/>
    </row>
    <row r="425" spans="1:28" ht="16.5" customHeight="1">
      <c r="A425" s="6"/>
      <c r="B425" s="333" t="s">
        <v>229</v>
      </c>
      <c r="C425" s="333"/>
      <c r="D425" s="333"/>
      <c r="E425" s="333"/>
      <c r="F425" s="333"/>
      <c r="G425" s="333"/>
      <c r="H425" s="333"/>
      <c r="I425" s="333"/>
      <c r="J425" s="333"/>
      <c r="K425" s="333"/>
      <c r="L425" s="333"/>
      <c r="M425" s="333"/>
      <c r="N425" s="333"/>
      <c r="O425" s="333"/>
      <c r="P425" s="333"/>
      <c r="Q425" s="333"/>
      <c r="R425" s="333"/>
      <c r="S425" s="333"/>
      <c r="T425" s="333"/>
      <c r="U425" s="339">
        <v>1040</v>
      </c>
      <c r="V425" s="340"/>
      <c r="W425" s="303">
        <v>3643</v>
      </c>
      <c r="X425" s="342"/>
      <c r="Y425" s="303">
        <v>1480</v>
      </c>
      <c r="Z425" s="342"/>
      <c r="AA425" s="303">
        <v>5183</v>
      </c>
      <c r="AB425" s="342"/>
    </row>
    <row r="426" spans="1:28" ht="12.75" customHeight="1">
      <c r="A426" s="6"/>
      <c r="B426" s="333" t="s">
        <v>230</v>
      </c>
      <c r="C426" s="333"/>
      <c r="D426" s="333"/>
      <c r="E426" s="333"/>
      <c r="F426" s="333"/>
      <c r="G426" s="333"/>
      <c r="H426" s="333"/>
      <c r="I426" s="333"/>
      <c r="J426" s="333"/>
      <c r="K426" s="333"/>
      <c r="L426" s="333"/>
      <c r="M426" s="333"/>
      <c r="N426" s="333"/>
      <c r="O426" s="333"/>
      <c r="P426" s="333"/>
      <c r="Q426" s="333"/>
      <c r="R426" s="333"/>
      <c r="S426" s="333"/>
      <c r="T426" s="333"/>
      <c r="U426" s="339">
        <v>2149</v>
      </c>
      <c r="V426" s="340"/>
      <c r="W426" s="303">
        <v>2668</v>
      </c>
      <c r="X426" s="342"/>
      <c r="Y426" s="303">
        <v>3058</v>
      </c>
      <c r="Z426" s="342"/>
      <c r="AA426" s="303">
        <v>3796</v>
      </c>
      <c r="AB426" s="342"/>
    </row>
    <row r="427" spans="1:28" ht="14.25" customHeight="1">
      <c r="A427" s="6"/>
      <c r="B427" s="333" t="s">
        <v>373</v>
      </c>
      <c r="C427" s="333"/>
      <c r="D427" s="333"/>
      <c r="E427" s="333"/>
      <c r="F427" s="333"/>
      <c r="G427" s="333"/>
      <c r="H427" s="333"/>
      <c r="I427" s="333"/>
      <c r="J427" s="333"/>
      <c r="K427" s="333"/>
      <c r="L427" s="333"/>
      <c r="M427" s="333"/>
      <c r="N427" s="333"/>
      <c r="O427" s="333"/>
      <c r="P427" s="333"/>
      <c r="Q427" s="333"/>
      <c r="R427" s="333"/>
      <c r="S427" s="333"/>
      <c r="T427" s="333"/>
      <c r="U427" s="339">
        <v>45826</v>
      </c>
      <c r="V427" s="340"/>
      <c r="W427" s="303">
        <v>43005</v>
      </c>
      <c r="X427" s="342"/>
      <c r="Y427" s="303">
        <v>65204</v>
      </c>
      <c r="Z427" s="342"/>
      <c r="AA427" s="303">
        <v>61191</v>
      </c>
      <c r="AB427" s="342"/>
    </row>
    <row r="428" spans="1:28" ht="14.25" customHeight="1">
      <c r="A428" s="6"/>
      <c r="B428" s="333" t="s">
        <v>363</v>
      </c>
      <c r="C428" s="333"/>
      <c r="D428" s="333"/>
      <c r="E428" s="333"/>
      <c r="F428" s="333"/>
      <c r="G428" s="333"/>
      <c r="H428" s="333"/>
      <c r="I428" s="333"/>
      <c r="J428" s="333"/>
      <c r="K428" s="333"/>
      <c r="L428" s="333"/>
      <c r="M428" s="333"/>
      <c r="N428" s="333"/>
      <c r="O428" s="333"/>
      <c r="P428" s="333"/>
      <c r="Q428" s="333"/>
      <c r="R428" s="333"/>
      <c r="S428" s="333"/>
      <c r="T428" s="333"/>
      <c r="U428" s="339">
        <v>3836</v>
      </c>
      <c r="V428" s="340"/>
      <c r="W428" s="303">
        <v>4010</v>
      </c>
      <c r="X428" s="342"/>
      <c r="Y428" s="303">
        <v>5458</v>
      </c>
      <c r="Z428" s="342"/>
      <c r="AA428" s="303">
        <v>5706</v>
      </c>
      <c r="AB428" s="342"/>
    </row>
    <row r="429" spans="1:28" ht="14.25" customHeight="1">
      <c r="A429" s="6"/>
      <c r="B429" s="333" t="s">
        <v>374</v>
      </c>
      <c r="C429" s="333"/>
      <c r="D429" s="333"/>
      <c r="E429" s="333"/>
      <c r="F429" s="333"/>
      <c r="G429" s="333"/>
      <c r="H429" s="333"/>
      <c r="I429" s="333"/>
      <c r="J429" s="333"/>
      <c r="K429" s="333"/>
      <c r="L429" s="333"/>
      <c r="M429" s="333"/>
      <c r="N429" s="333"/>
      <c r="O429" s="333"/>
      <c r="P429" s="333"/>
      <c r="Q429" s="333"/>
      <c r="R429" s="333"/>
      <c r="S429" s="333"/>
      <c r="T429" s="333"/>
      <c r="U429" s="300">
        <v>4410</v>
      </c>
      <c r="V429" s="300"/>
      <c r="W429" s="301">
        <v>3235</v>
      </c>
      <c r="X429" s="301"/>
      <c r="Y429" s="301">
        <v>6275</v>
      </c>
      <c r="Z429" s="301"/>
      <c r="AA429" s="301">
        <v>4603</v>
      </c>
      <c r="AB429" s="301"/>
    </row>
    <row r="430" spans="1:28" ht="14.25" customHeight="1">
      <c r="A430" s="6"/>
      <c r="B430" s="333" t="s">
        <v>231</v>
      </c>
      <c r="C430" s="333"/>
      <c r="D430" s="333"/>
      <c r="E430" s="333"/>
      <c r="F430" s="333"/>
      <c r="G430" s="333"/>
      <c r="H430" s="333"/>
      <c r="I430" s="333"/>
      <c r="J430" s="333"/>
      <c r="K430" s="333"/>
      <c r="L430" s="333"/>
      <c r="M430" s="333"/>
      <c r="N430" s="333"/>
      <c r="O430" s="333"/>
      <c r="P430" s="333"/>
      <c r="Q430" s="333"/>
      <c r="R430" s="333"/>
      <c r="S430" s="333"/>
      <c r="T430" s="333"/>
      <c r="U430" s="339">
        <v>8646</v>
      </c>
      <c r="V430" s="339"/>
      <c r="W430" s="303">
        <v>52219</v>
      </c>
      <c r="X430" s="273"/>
      <c r="Y430" s="303">
        <v>12302</v>
      </c>
      <c r="Z430" s="273"/>
      <c r="AA430" s="303">
        <v>74301</v>
      </c>
      <c r="AB430" s="273"/>
    </row>
    <row r="431" spans="1:28" ht="14.25" customHeight="1">
      <c r="A431" s="6"/>
      <c r="B431" s="333" t="s">
        <v>232</v>
      </c>
      <c r="C431" s="333"/>
      <c r="D431" s="333"/>
      <c r="E431" s="333"/>
      <c r="F431" s="333"/>
      <c r="G431" s="333"/>
      <c r="H431" s="333"/>
      <c r="I431" s="333"/>
      <c r="J431" s="333"/>
      <c r="K431" s="333"/>
      <c r="L431" s="333"/>
      <c r="M431" s="333"/>
      <c r="N431" s="333"/>
      <c r="O431" s="333"/>
      <c r="P431" s="333"/>
      <c r="Q431" s="333"/>
      <c r="R431" s="333"/>
      <c r="S431" s="333"/>
      <c r="T431" s="333"/>
      <c r="U431" s="339">
        <v>619</v>
      </c>
      <c r="V431" s="340"/>
      <c r="W431" s="303">
        <v>514</v>
      </c>
      <c r="X431" s="342"/>
      <c r="Y431" s="273">
        <v>880</v>
      </c>
      <c r="Z431" s="342"/>
      <c r="AA431" s="273">
        <v>731</v>
      </c>
      <c r="AB431" s="342"/>
    </row>
    <row r="432" spans="1:28" ht="14.25" customHeight="1" thickBot="1">
      <c r="A432" s="6"/>
      <c r="B432" s="336" t="s">
        <v>177</v>
      </c>
      <c r="C432" s="336"/>
      <c r="D432" s="336"/>
      <c r="E432" s="336"/>
      <c r="F432" s="336"/>
      <c r="G432" s="336"/>
      <c r="H432" s="336"/>
      <c r="I432" s="336"/>
      <c r="J432" s="336"/>
      <c r="K432" s="336"/>
      <c r="L432" s="336"/>
      <c r="M432" s="336"/>
      <c r="N432" s="336"/>
      <c r="O432" s="336"/>
      <c r="P432" s="336"/>
      <c r="Q432" s="336"/>
      <c r="R432" s="336"/>
      <c r="S432" s="336"/>
      <c r="T432" s="336"/>
      <c r="U432" s="693">
        <f>SUM(U423:U431)</f>
        <v>120676</v>
      </c>
      <c r="V432" s="694"/>
      <c r="W432" s="297">
        <f>SUM(W425:W431)</f>
        <v>109294</v>
      </c>
      <c r="X432" s="334"/>
      <c r="Y432" s="297">
        <f>SUM(Y423:Y431)</f>
        <v>171706</v>
      </c>
      <c r="Z432" s="297"/>
      <c r="AA432" s="297">
        <f>SUM(AA425:AA431)</f>
        <v>155511</v>
      </c>
      <c r="AB432" s="297"/>
    </row>
    <row r="433" spans="1:28" ht="14.25" customHeight="1" thickTop="1">
      <c r="A433" s="6"/>
      <c r="B433" s="67"/>
      <c r="C433" s="67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15"/>
      <c r="T433" s="15"/>
      <c r="U433" s="15"/>
      <c r="V433" s="67"/>
      <c r="W433" s="67"/>
      <c r="X433" s="6"/>
      <c r="Y433" s="6"/>
      <c r="Z433" s="6"/>
      <c r="AA433" s="67"/>
      <c r="AB433" s="67"/>
    </row>
    <row r="434" spans="1:28" ht="14.25" customHeight="1">
      <c r="A434" s="6"/>
      <c r="B434" s="37"/>
      <c r="C434" s="38">
        <f>-(COUNT($C$344:C433)+1)</f>
        <v>-7</v>
      </c>
      <c r="D434" s="37"/>
      <c r="E434" s="67" t="s">
        <v>33</v>
      </c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15"/>
      <c r="T434" s="15"/>
      <c r="U434" s="15"/>
      <c r="V434" s="37"/>
      <c r="W434" s="37"/>
      <c r="X434" s="6"/>
      <c r="Y434" s="6"/>
      <c r="Z434" s="6"/>
      <c r="AA434" s="37"/>
      <c r="AB434" s="37"/>
    </row>
    <row r="435" spans="1:28" ht="14.25" customHeight="1">
      <c r="A435" s="6"/>
      <c r="B435" s="67"/>
      <c r="C435" s="67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15"/>
      <c r="T435" s="15"/>
      <c r="U435" s="15"/>
      <c r="V435" s="67"/>
      <c r="W435" s="67"/>
      <c r="X435" s="6"/>
      <c r="Y435" s="6"/>
      <c r="Z435" s="67"/>
      <c r="AA435" s="67"/>
      <c r="AB435" s="6"/>
    </row>
    <row r="436" spans="1:28" ht="12" customHeight="1">
      <c r="A436" s="6"/>
      <c r="B436" s="333" t="s">
        <v>234</v>
      </c>
      <c r="C436" s="333"/>
      <c r="D436" s="333"/>
      <c r="E436" s="333"/>
      <c r="F436" s="333"/>
      <c r="G436" s="333"/>
      <c r="H436" s="333"/>
      <c r="I436" s="333"/>
      <c r="J436" s="333"/>
      <c r="K436" s="333"/>
      <c r="L436" s="333"/>
      <c r="M436" s="333"/>
      <c r="N436" s="333"/>
      <c r="O436" s="333"/>
      <c r="P436" s="333"/>
      <c r="Q436" s="333"/>
      <c r="R436" s="333"/>
      <c r="S436" s="333"/>
      <c r="T436" s="333"/>
      <c r="U436" s="273">
        <v>102</v>
      </c>
      <c r="V436" s="342"/>
      <c r="W436" s="697">
        <v>115</v>
      </c>
      <c r="X436" s="241"/>
      <c r="Y436" s="273">
        <v>145</v>
      </c>
      <c r="Z436" s="342"/>
      <c r="AA436" s="697">
        <v>164</v>
      </c>
      <c r="AB436" s="241"/>
    </row>
    <row r="437" spans="1:28" ht="14.25" customHeight="1" thickBot="1">
      <c r="A437" s="6"/>
      <c r="B437" s="336" t="s">
        <v>177</v>
      </c>
      <c r="C437" s="336"/>
      <c r="D437" s="336"/>
      <c r="E437" s="336"/>
      <c r="F437" s="336"/>
      <c r="G437" s="336"/>
      <c r="H437" s="336"/>
      <c r="I437" s="336"/>
      <c r="J437" s="336"/>
      <c r="K437" s="336"/>
      <c r="L437" s="336"/>
      <c r="M437" s="336"/>
      <c r="N437" s="336"/>
      <c r="O437" s="336"/>
      <c r="P437" s="336"/>
      <c r="Q437" s="336"/>
      <c r="R437" s="336"/>
      <c r="S437" s="336"/>
      <c r="T437" s="336"/>
      <c r="U437" s="297">
        <f>SUM(U436:V436)</f>
        <v>102</v>
      </c>
      <c r="V437" s="334"/>
      <c r="W437" s="297">
        <f>SUM(W436:X436)</f>
        <v>115</v>
      </c>
      <c r="X437" s="334"/>
      <c r="Y437" s="297">
        <f>Y436</f>
        <v>145</v>
      </c>
      <c r="Z437" s="297"/>
      <c r="AA437" s="297">
        <f>SUM(AA436)</f>
        <v>164</v>
      </c>
      <c r="AB437" s="297"/>
    </row>
    <row r="438" spans="1:28" ht="14.25" customHeight="1" thickTop="1">
      <c r="A438" s="6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5"/>
      <c r="T438" s="15"/>
      <c r="U438" s="15"/>
      <c r="V438" s="14"/>
      <c r="W438" s="14"/>
      <c r="X438" s="6"/>
      <c r="Y438" s="6"/>
      <c r="Z438" s="6"/>
      <c r="AA438" s="14"/>
      <c r="AB438" s="14"/>
    </row>
    <row r="439" spans="1:28" ht="14.25" customHeight="1">
      <c r="A439" s="6"/>
      <c r="B439" s="37"/>
      <c r="C439" s="38">
        <f>-(COUNT($C$344:C438)+1)</f>
        <v>-8</v>
      </c>
      <c r="D439" s="37"/>
      <c r="E439" s="67" t="s">
        <v>235</v>
      </c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15"/>
      <c r="T439" s="15"/>
      <c r="U439" s="15"/>
      <c r="V439" s="37"/>
      <c r="W439" s="37"/>
      <c r="X439" s="6"/>
      <c r="Y439" s="6"/>
      <c r="Z439" s="6"/>
      <c r="AA439" s="37"/>
      <c r="AB439" s="37"/>
    </row>
    <row r="440" spans="1:28" ht="14.25" customHeight="1">
      <c r="A440" s="6"/>
      <c r="B440" s="67"/>
      <c r="C440" s="67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15"/>
      <c r="T440" s="15"/>
      <c r="U440" s="15"/>
      <c r="V440" s="67"/>
      <c r="W440" s="67"/>
      <c r="X440" s="6"/>
      <c r="Y440" s="6"/>
      <c r="Z440" s="6"/>
      <c r="AA440" s="67"/>
      <c r="AB440" s="67"/>
    </row>
    <row r="441" spans="1:28" ht="14.25" customHeight="1">
      <c r="A441" s="6"/>
      <c r="B441" s="333" t="s">
        <v>236</v>
      </c>
      <c r="C441" s="333"/>
      <c r="D441" s="333"/>
      <c r="E441" s="333"/>
      <c r="F441" s="333"/>
      <c r="G441" s="333"/>
      <c r="H441" s="333"/>
      <c r="I441" s="333"/>
      <c r="J441" s="333"/>
      <c r="K441" s="333"/>
      <c r="L441" s="333"/>
      <c r="M441" s="333"/>
      <c r="N441" s="333"/>
      <c r="O441" s="333"/>
      <c r="P441" s="333"/>
      <c r="Q441" s="333"/>
      <c r="R441" s="333"/>
      <c r="S441" s="333"/>
      <c r="T441" s="333"/>
      <c r="U441" s="303">
        <v>44161</v>
      </c>
      <c r="V441" s="342"/>
      <c r="W441" s="303">
        <v>29666</v>
      </c>
      <c r="X441" s="342"/>
      <c r="Y441" s="303">
        <v>62835</v>
      </c>
      <c r="Z441" s="342"/>
      <c r="AA441" s="303">
        <v>42211</v>
      </c>
      <c r="AB441" s="342"/>
    </row>
    <row r="442" spans="1:28" ht="14.25" customHeight="1">
      <c r="A442" s="6"/>
      <c r="B442" s="333" t="s">
        <v>237</v>
      </c>
      <c r="C442" s="333"/>
      <c r="D442" s="333"/>
      <c r="E442" s="333"/>
      <c r="F442" s="333"/>
      <c r="G442" s="333"/>
      <c r="H442" s="333"/>
      <c r="I442" s="333"/>
      <c r="J442" s="333"/>
      <c r="K442" s="333"/>
      <c r="L442" s="333"/>
      <c r="M442" s="333"/>
      <c r="N442" s="333"/>
      <c r="O442" s="333"/>
      <c r="P442" s="333"/>
      <c r="Q442" s="333"/>
      <c r="R442" s="333"/>
      <c r="S442" s="333"/>
      <c r="T442" s="333"/>
      <c r="U442" s="273">
        <v>359</v>
      </c>
      <c r="V442" s="342"/>
      <c r="W442" s="303">
        <v>729</v>
      </c>
      <c r="X442" s="342"/>
      <c r="Y442" s="303">
        <v>511</v>
      </c>
      <c r="Z442" s="342"/>
      <c r="AA442" s="273">
        <v>1037</v>
      </c>
      <c r="AB442" s="342"/>
    </row>
    <row r="443" spans="1:28" ht="15" customHeight="1" thickBot="1">
      <c r="A443" s="6"/>
      <c r="B443" s="336" t="s">
        <v>177</v>
      </c>
      <c r="C443" s="336"/>
      <c r="D443" s="336"/>
      <c r="E443" s="336"/>
      <c r="F443" s="336"/>
      <c r="G443" s="336"/>
      <c r="H443" s="336"/>
      <c r="I443" s="336"/>
      <c r="J443" s="336"/>
      <c r="K443" s="336"/>
      <c r="L443" s="336"/>
      <c r="M443" s="336"/>
      <c r="N443" s="336"/>
      <c r="O443" s="336"/>
      <c r="P443" s="336"/>
      <c r="Q443" s="336"/>
      <c r="R443" s="336"/>
      <c r="S443" s="336"/>
      <c r="T443" s="336"/>
      <c r="U443" s="297">
        <f>SUM(U441:V442)</f>
        <v>44520</v>
      </c>
      <c r="V443" s="334"/>
      <c r="W443" s="297">
        <f>SUM(W441:X442)</f>
        <v>30395</v>
      </c>
      <c r="X443" s="334"/>
      <c r="Y443" s="297">
        <f>SUM(Y441:Y442)</f>
        <v>63346</v>
      </c>
      <c r="Z443" s="297"/>
      <c r="AA443" s="297">
        <f>SUM(AA441:AA442)</f>
        <v>43248</v>
      </c>
      <c r="AB443" s="297"/>
    </row>
    <row r="444" spans="1:28" ht="15" customHeight="1" thickTop="1">
      <c r="A444" s="6"/>
      <c r="B444" s="221"/>
      <c r="C444" s="221"/>
      <c r="D444" s="221"/>
      <c r="E444" s="221"/>
      <c r="F444" s="221"/>
      <c r="G444" s="221"/>
      <c r="H444" s="221"/>
      <c r="I444" s="221"/>
      <c r="J444" s="221"/>
      <c r="K444" s="221"/>
      <c r="L444" s="221"/>
      <c r="M444" s="221"/>
      <c r="N444" s="221"/>
      <c r="O444" s="221"/>
      <c r="P444" s="221"/>
      <c r="Q444" s="221"/>
      <c r="R444" s="221"/>
      <c r="S444" s="221"/>
      <c r="T444" s="221"/>
      <c r="U444" s="222"/>
      <c r="V444" s="223"/>
      <c r="W444" s="222"/>
      <c r="X444" s="223"/>
      <c r="Y444" s="222"/>
      <c r="Z444" s="222"/>
      <c r="AA444" s="222"/>
      <c r="AB444" s="222"/>
    </row>
    <row r="445" spans="1:28" ht="15" customHeight="1">
      <c r="A445" s="6"/>
      <c r="B445" s="221"/>
      <c r="C445" s="221"/>
      <c r="D445" s="221"/>
      <c r="E445" s="221"/>
      <c r="F445" s="221"/>
      <c r="G445" s="221"/>
      <c r="H445" s="221"/>
      <c r="I445" s="221"/>
      <c r="J445" s="221"/>
      <c r="K445" s="221"/>
      <c r="L445" s="221"/>
      <c r="M445" s="221"/>
      <c r="N445" s="221"/>
      <c r="O445" s="221"/>
      <c r="P445" s="221"/>
      <c r="Q445" s="221"/>
      <c r="R445" s="221"/>
      <c r="S445" s="221"/>
      <c r="T445" s="221"/>
      <c r="U445" s="222"/>
      <c r="V445" s="224"/>
      <c r="W445" s="225"/>
      <c r="X445" s="224"/>
      <c r="Y445" s="225"/>
      <c r="Z445" s="225"/>
      <c r="AA445" s="225"/>
      <c r="AB445" s="225"/>
    </row>
    <row r="446" spans="1:28" ht="15" customHeight="1">
      <c r="A446" s="6"/>
      <c r="B446" s="336" t="s">
        <v>238</v>
      </c>
      <c r="C446" s="336"/>
      <c r="D446" s="336"/>
      <c r="E446" s="336"/>
      <c r="F446" s="336"/>
      <c r="G446" s="336"/>
      <c r="H446" s="336"/>
      <c r="I446" s="336"/>
      <c r="J446" s="336"/>
      <c r="K446" s="336"/>
      <c r="L446" s="336"/>
      <c r="M446" s="336"/>
      <c r="N446" s="336"/>
      <c r="O446" s="336"/>
      <c r="P446" s="336"/>
      <c r="Q446" s="336"/>
      <c r="R446" s="336"/>
      <c r="S446" s="336"/>
      <c r="T446" s="221"/>
      <c r="U446" s="222"/>
      <c r="V446" s="227">
        <v>30000</v>
      </c>
      <c r="W446" s="228"/>
      <c r="X446" s="227">
        <v>55000</v>
      </c>
      <c r="Y446" s="228"/>
      <c r="Z446" s="228">
        <v>42686</v>
      </c>
      <c r="AA446" s="228"/>
      <c r="AB446" s="228">
        <v>78258</v>
      </c>
    </row>
    <row r="447" spans="1:28" ht="15" customHeight="1" thickBot="1">
      <c r="A447" s="6"/>
      <c r="B447" s="336" t="s">
        <v>177</v>
      </c>
      <c r="C447" s="336"/>
      <c r="D447" s="336"/>
      <c r="E447" s="336"/>
      <c r="F447" s="336"/>
      <c r="G447" s="336"/>
      <c r="H447" s="336"/>
      <c r="I447" s="336"/>
      <c r="J447" s="336"/>
      <c r="K447" s="336"/>
      <c r="L447" s="336"/>
      <c r="M447" s="336"/>
      <c r="N447" s="336"/>
      <c r="O447" s="336"/>
      <c r="P447" s="336"/>
      <c r="Q447" s="336"/>
      <c r="R447" s="336"/>
      <c r="S447" s="336"/>
      <c r="T447" s="336"/>
      <c r="U447" s="226"/>
      <c r="V447" s="230">
        <f>V446</f>
        <v>30000</v>
      </c>
      <c r="W447" s="229"/>
      <c r="X447" s="230">
        <f>X446</f>
        <v>55000</v>
      </c>
      <c r="Y447" s="297">
        <f>Z446</f>
        <v>42686</v>
      </c>
      <c r="Z447" s="297"/>
      <c r="AA447" s="226"/>
      <c r="AB447" s="226">
        <f>AB446</f>
        <v>78258</v>
      </c>
    </row>
    <row r="448" spans="1:28" ht="11.25" customHeight="1" thickTop="1">
      <c r="A448" s="6"/>
      <c r="B448" s="48"/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6"/>
      <c r="V448" s="6"/>
      <c r="W448" s="6"/>
      <c r="X448" s="48"/>
      <c r="Y448" s="48"/>
      <c r="Z448" s="48"/>
      <c r="AA448" s="48"/>
      <c r="AB448" s="48"/>
    </row>
    <row r="449" spans="1:28" ht="12.75">
      <c r="A449" s="6"/>
      <c r="B449" s="37"/>
      <c r="C449" s="38">
        <v>-10</v>
      </c>
      <c r="D449" s="37"/>
      <c r="E449" s="39" t="s">
        <v>42</v>
      </c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6"/>
      <c r="V449" s="6"/>
      <c r="W449" s="6"/>
      <c r="X449" s="37"/>
      <c r="Y449" s="37"/>
      <c r="Z449" s="37"/>
      <c r="AA449" s="37"/>
      <c r="AB449" s="37"/>
    </row>
    <row r="450" spans="1:28" ht="12.75">
      <c r="A450" s="6"/>
      <c r="B450" s="75"/>
      <c r="C450" s="75"/>
      <c r="D450" s="75"/>
      <c r="E450" s="75"/>
      <c r="F450" s="75"/>
      <c r="G450" s="75"/>
      <c r="H450" s="75"/>
      <c r="I450" s="75"/>
      <c r="J450" s="75"/>
      <c r="K450" s="75"/>
      <c r="L450" s="75"/>
      <c r="M450" s="75"/>
      <c r="N450" s="75"/>
      <c r="O450" s="75"/>
      <c r="P450" s="75"/>
      <c r="Q450" s="75"/>
      <c r="R450" s="75"/>
      <c r="S450" s="75"/>
      <c r="T450" s="75"/>
      <c r="U450" s="6"/>
      <c r="V450" s="6"/>
      <c r="W450" s="6"/>
      <c r="X450" s="75"/>
      <c r="Y450" s="75"/>
      <c r="Z450" s="75"/>
      <c r="AA450" s="75"/>
      <c r="AB450" s="75"/>
    </row>
    <row r="451" spans="1:28" ht="12.75">
      <c r="A451" s="6"/>
      <c r="B451" s="333" t="s">
        <v>239</v>
      </c>
      <c r="C451" s="333"/>
      <c r="D451" s="333"/>
      <c r="E451" s="333"/>
      <c r="F451" s="333"/>
      <c r="G451" s="333"/>
      <c r="H451" s="333"/>
      <c r="I451" s="333"/>
      <c r="J451" s="333"/>
      <c r="K451" s="333"/>
      <c r="L451" s="333"/>
      <c r="M451" s="333"/>
      <c r="N451" s="333"/>
      <c r="O451" s="333"/>
      <c r="P451" s="333"/>
      <c r="Q451" s="333"/>
      <c r="R451" s="333"/>
      <c r="S451" s="333"/>
      <c r="T451" s="333"/>
      <c r="U451" s="303">
        <v>7794</v>
      </c>
      <c r="V451" s="342"/>
      <c r="W451" s="303">
        <v>13095</v>
      </c>
      <c r="X451" s="342"/>
      <c r="Y451" s="303">
        <v>11090</v>
      </c>
      <c r="Z451" s="342"/>
      <c r="AA451" s="303">
        <v>18632</v>
      </c>
      <c r="AB451" s="342"/>
    </row>
    <row r="452" spans="1:28" ht="12.75">
      <c r="A452" s="6"/>
      <c r="B452" s="333" t="s">
        <v>240</v>
      </c>
      <c r="C452" s="333"/>
      <c r="D452" s="333"/>
      <c r="E452" s="333"/>
      <c r="F452" s="333"/>
      <c r="G452" s="333"/>
      <c r="H452" s="333"/>
      <c r="I452" s="333"/>
      <c r="J452" s="333"/>
      <c r="K452" s="333"/>
      <c r="L452" s="333"/>
      <c r="M452" s="333"/>
      <c r="N452" s="333"/>
      <c r="O452" s="333"/>
      <c r="P452" s="333"/>
      <c r="Q452" s="333"/>
      <c r="R452" s="333"/>
      <c r="S452" s="333"/>
      <c r="T452" s="333"/>
      <c r="U452" s="308">
        <v>10463</v>
      </c>
      <c r="V452" s="308"/>
      <c r="W452" s="308">
        <v>20763</v>
      </c>
      <c r="X452" s="308"/>
      <c r="Y452" s="308">
        <v>14887</v>
      </c>
      <c r="Z452" s="308"/>
      <c r="AA452" s="308">
        <v>29543</v>
      </c>
      <c r="AB452" s="308"/>
    </row>
    <row r="453" spans="1:28" ht="13.5" thickBot="1">
      <c r="A453" s="6"/>
      <c r="B453" s="336" t="s">
        <v>177</v>
      </c>
      <c r="C453" s="336"/>
      <c r="D453" s="336"/>
      <c r="E453" s="336"/>
      <c r="F453" s="336"/>
      <c r="G453" s="336"/>
      <c r="H453" s="336"/>
      <c r="I453" s="336"/>
      <c r="J453" s="336"/>
      <c r="K453" s="336"/>
      <c r="L453" s="336"/>
      <c r="M453" s="336"/>
      <c r="N453" s="336"/>
      <c r="O453" s="336"/>
      <c r="P453" s="336"/>
      <c r="Q453" s="336"/>
      <c r="R453" s="336"/>
      <c r="S453" s="336"/>
      <c r="T453" s="336"/>
      <c r="U453" s="297">
        <f>SUM(U451:V452)</f>
        <v>18257</v>
      </c>
      <c r="V453" s="334"/>
      <c r="W453" s="297">
        <f>SUM(W451:X452)</f>
        <v>33858</v>
      </c>
      <c r="X453" s="334"/>
      <c r="Y453" s="297">
        <f>SUM(Y451:Y452)</f>
        <v>25977</v>
      </c>
      <c r="Z453" s="297"/>
      <c r="AA453" s="297">
        <f>SUM(AA451:AA452)</f>
        <v>48175</v>
      </c>
      <c r="AB453" s="297"/>
    </row>
    <row r="454" spans="1:28" ht="13.5" thickTop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</row>
    <row r="455" spans="1:28" ht="19.5" customHeight="1">
      <c r="A455" s="6"/>
      <c r="B455" s="130" t="s">
        <v>408</v>
      </c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</row>
    <row r="456" spans="1:28" ht="12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</row>
    <row r="457" spans="1:28" ht="12.75">
      <c r="A457" s="6"/>
      <c r="B457" s="37"/>
      <c r="C457" s="38">
        <f>-(COUNT($C$344:C455)+1)</f>
        <v>-10</v>
      </c>
      <c r="D457" s="37"/>
      <c r="E457" s="39" t="s">
        <v>241</v>
      </c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</row>
    <row r="458" spans="1:28" ht="12.75">
      <c r="A458" s="6"/>
      <c r="B458" s="6"/>
      <c r="C458" s="6"/>
      <c r="D458" s="6"/>
      <c r="E458" s="6"/>
      <c r="F458" s="6"/>
      <c r="G458" s="667" t="s">
        <v>48</v>
      </c>
      <c r="H458" s="667"/>
      <c r="I458" s="667"/>
      <c r="J458" s="667"/>
      <c r="K458" s="671" t="s">
        <v>242</v>
      </c>
      <c r="L458" s="671"/>
      <c r="M458" s="671"/>
      <c r="N458" s="671"/>
      <c r="O458" s="671" t="s">
        <v>243</v>
      </c>
      <c r="P458" s="671"/>
      <c r="Q458" s="671"/>
      <c r="R458" s="671"/>
      <c r="S458" s="670" t="s">
        <v>244</v>
      </c>
      <c r="T458" s="670"/>
      <c r="U458" s="670"/>
      <c r="V458" s="670"/>
      <c r="W458" s="671" t="s">
        <v>245</v>
      </c>
      <c r="X458" s="671"/>
      <c r="Y458" s="671"/>
      <c r="Z458" s="671"/>
      <c r="AA458" s="468" t="s">
        <v>177</v>
      </c>
      <c r="AB458" s="468"/>
    </row>
    <row r="459" spans="1:28" ht="13.5" thickBot="1">
      <c r="A459" s="6"/>
      <c r="B459" s="23"/>
      <c r="C459" s="23"/>
      <c r="D459" s="23"/>
      <c r="E459" s="23"/>
      <c r="F459" s="23"/>
      <c r="G459" s="23"/>
      <c r="H459" s="24"/>
      <c r="I459" s="22" t="s">
        <v>305</v>
      </c>
      <c r="J459" s="24"/>
      <c r="K459" s="22"/>
      <c r="L459" s="25"/>
      <c r="M459" s="42" t="s">
        <v>305</v>
      </c>
      <c r="N459" s="24"/>
      <c r="O459" s="26"/>
      <c r="P459" s="25"/>
      <c r="Q459" s="22" t="s">
        <v>305</v>
      </c>
      <c r="R459" s="25"/>
      <c r="S459" s="26"/>
      <c r="T459" s="26"/>
      <c r="U459" s="42" t="s">
        <v>305</v>
      </c>
      <c r="V459" s="25"/>
      <c r="W459" s="26"/>
      <c r="X459" s="23"/>
      <c r="Y459" s="22" t="s">
        <v>305</v>
      </c>
      <c r="Z459" s="23"/>
      <c r="AA459" s="467" t="s">
        <v>305</v>
      </c>
      <c r="AB459" s="467"/>
    </row>
    <row r="460" spans="1:28" ht="12.75">
      <c r="A460" s="6"/>
      <c r="B460" s="27" t="s">
        <v>246</v>
      </c>
      <c r="C460" s="28"/>
      <c r="D460" s="6"/>
      <c r="E460" s="6"/>
      <c r="F460" s="6"/>
      <c r="G460" s="29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15"/>
      <c r="U460" s="30"/>
      <c r="V460" s="30"/>
      <c r="W460" s="30"/>
      <c r="X460" s="14"/>
      <c r="Y460" s="14"/>
      <c r="Z460" s="14"/>
      <c r="AA460" s="469"/>
      <c r="AB460" s="469"/>
    </row>
    <row r="461" spans="1:28" ht="12.75">
      <c r="A461" s="6"/>
      <c r="B461" s="31" t="s">
        <v>409</v>
      </c>
      <c r="C461" s="32"/>
      <c r="D461" s="32"/>
      <c r="E461" s="29"/>
      <c r="F461" s="29"/>
      <c r="G461" s="668"/>
      <c r="H461" s="668"/>
      <c r="I461" s="668"/>
      <c r="J461" s="668"/>
      <c r="K461" s="624"/>
      <c r="L461" s="624"/>
      <c r="M461" s="624"/>
      <c r="N461" s="624"/>
      <c r="O461" s="624">
        <v>10955</v>
      </c>
      <c r="P461" s="624"/>
      <c r="Q461" s="624"/>
      <c r="R461" s="624"/>
      <c r="S461" s="624"/>
      <c r="T461" s="624"/>
      <c r="U461" s="624"/>
      <c r="V461" s="624"/>
      <c r="W461" s="669"/>
      <c r="X461" s="669"/>
      <c r="Y461" s="669"/>
      <c r="Z461" s="669"/>
      <c r="AA461" s="469">
        <f>SUM(H461:S461)</f>
        <v>10955</v>
      </c>
      <c r="AB461" s="469"/>
    </row>
    <row r="462" spans="1:28" ht="12.75">
      <c r="A462" s="6"/>
      <c r="B462" s="32" t="s">
        <v>247</v>
      </c>
      <c r="C462" s="32"/>
      <c r="D462" s="32"/>
      <c r="E462" s="29"/>
      <c r="F462" s="29"/>
      <c r="G462" s="652"/>
      <c r="H462" s="652"/>
      <c r="I462" s="652"/>
      <c r="J462" s="652"/>
      <c r="K462" s="343"/>
      <c r="L462" s="343"/>
      <c r="M462" s="343"/>
      <c r="N462" s="343"/>
      <c r="O462" s="343"/>
      <c r="P462" s="343"/>
      <c r="Q462" s="343"/>
      <c r="R462" s="343"/>
      <c r="S462" s="343"/>
      <c r="T462" s="343"/>
      <c r="U462" s="343"/>
      <c r="V462" s="343"/>
      <c r="W462" s="466"/>
      <c r="X462" s="466"/>
      <c r="Y462" s="466"/>
      <c r="Z462" s="466"/>
      <c r="AA462" s="469">
        <f>SUM(H462:S462)</f>
        <v>0</v>
      </c>
      <c r="AB462" s="469"/>
    </row>
    <row r="463" spans="1:28" ht="12.75">
      <c r="A463" s="6"/>
      <c r="B463" s="32" t="s">
        <v>248</v>
      </c>
      <c r="C463" s="32"/>
      <c r="D463" s="32"/>
      <c r="E463" s="29"/>
      <c r="F463" s="29"/>
      <c r="G463" s="652"/>
      <c r="H463" s="652"/>
      <c r="I463" s="652"/>
      <c r="J463" s="652"/>
      <c r="K463" s="343"/>
      <c r="L463" s="343"/>
      <c r="M463" s="343"/>
      <c r="N463" s="343"/>
      <c r="O463" s="343"/>
      <c r="P463" s="343"/>
      <c r="Q463" s="343"/>
      <c r="R463" s="343"/>
      <c r="S463" s="343"/>
      <c r="T463" s="343"/>
      <c r="U463" s="343"/>
      <c r="V463" s="343"/>
      <c r="W463" s="466"/>
      <c r="X463" s="466"/>
      <c r="Y463" s="466"/>
      <c r="Z463" s="466"/>
      <c r="AA463" s="469">
        <f>SUM(H463:S463)</f>
        <v>0</v>
      </c>
      <c r="AB463" s="469"/>
    </row>
    <row r="464" spans="1:28" ht="12.75">
      <c r="A464" s="6"/>
      <c r="B464" s="32" t="s">
        <v>249</v>
      </c>
      <c r="C464" s="32"/>
      <c r="D464" s="32"/>
      <c r="E464" s="34"/>
      <c r="F464" s="34"/>
      <c r="G464" s="341"/>
      <c r="H464" s="341"/>
      <c r="I464" s="341"/>
      <c r="J464" s="341"/>
      <c r="K464" s="482"/>
      <c r="L464" s="482"/>
      <c r="M464" s="482"/>
      <c r="N464" s="482"/>
      <c r="O464" s="482"/>
      <c r="P464" s="482"/>
      <c r="Q464" s="482"/>
      <c r="R464" s="482"/>
      <c r="S464" s="482"/>
      <c r="T464" s="482"/>
      <c r="U464" s="482"/>
      <c r="V464" s="482"/>
      <c r="W464" s="589"/>
      <c r="X464" s="589"/>
      <c r="Y464" s="589"/>
      <c r="Z464" s="589"/>
      <c r="AA464" s="338">
        <f>SUM(H464:S464)</f>
        <v>0</v>
      </c>
      <c r="AB464" s="338"/>
    </row>
    <row r="465" spans="1:28" ht="16.5" customHeight="1">
      <c r="A465" s="6"/>
      <c r="B465" s="44" t="s">
        <v>395</v>
      </c>
      <c r="C465" s="45"/>
      <c r="D465" s="45"/>
      <c r="E465" s="34"/>
      <c r="F465" s="34"/>
      <c r="G465" s="338">
        <f>SUM(G461:J464)</f>
        <v>0</v>
      </c>
      <c r="H465" s="338"/>
      <c r="I465" s="338"/>
      <c r="J465" s="338"/>
      <c r="K465" s="338">
        <f>SUM(K461:N464)</f>
        <v>0</v>
      </c>
      <c r="L465" s="338"/>
      <c r="M465" s="338"/>
      <c r="N465" s="338"/>
      <c r="O465" s="338">
        <f>SUM(O461:R464)</f>
        <v>10955</v>
      </c>
      <c r="P465" s="338"/>
      <c r="Q465" s="338"/>
      <c r="R465" s="338"/>
      <c r="S465" s="338">
        <f>SUM(S461:V464)</f>
        <v>0</v>
      </c>
      <c r="T465" s="338"/>
      <c r="U465" s="338"/>
      <c r="V465" s="338"/>
      <c r="W465" s="338">
        <f>SUM(W461:Z464)</f>
        <v>0</v>
      </c>
      <c r="X465" s="338"/>
      <c r="Y465" s="338"/>
      <c r="Z465" s="338"/>
      <c r="AA465" s="338">
        <f>SUM(AA461:AB464)</f>
        <v>10955</v>
      </c>
      <c r="AB465" s="338"/>
    </row>
    <row r="466" spans="1:28" ht="9" customHeight="1">
      <c r="A466" s="6"/>
      <c r="B466" s="32"/>
      <c r="C466" s="32"/>
      <c r="D466" s="32"/>
      <c r="E466" s="34"/>
      <c r="F466" s="34"/>
      <c r="G466" s="34"/>
      <c r="H466" s="30"/>
      <c r="I466" s="30"/>
      <c r="J466" s="30"/>
      <c r="K466" s="30"/>
      <c r="L466" s="33"/>
      <c r="M466" s="33"/>
      <c r="N466" s="33"/>
      <c r="O466" s="30"/>
      <c r="P466" s="30"/>
      <c r="Q466" s="30"/>
      <c r="R466" s="30"/>
      <c r="S466" s="30"/>
      <c r="T466" s="466"/>
      <c r="U466" s="466"/>
      <c r="V466" s="466"/>
      <c r="W466" s="466"/>
      <c r="X466" s="14"/>
      <c r="Y466" s="14"/>
      <c r="Z466" s="14"/>
      <c r="AA466" s="35"/>
      <c r="AB466" s="35"/>
    </row>
    <row r="467" spans="1:28" ht="15" customHeight="1">
      <c r="A467" s="6"/>
      <c r="B467" s="36" t="s">
        <v>250</v>
      </c>
      <c r="C467" s="28"/>
      <c r="D467" s="6"/>
      <c r="E467" s="34"/>
      <c r="F467" s="6"/>
      <c r="G467" s="34"/>
      <c r="H467" s="30"/>
      <c r="I467" s="30"/>
      <c r="J467" s="30"/>
      <c r="K467" s="30"/>
      <c r="L467" s="33"/>
      <c r="M467" s="33"/>
      <c r="N467" s="33"/>
      <c r="O467" s="30"/>
      <c r="P467" s="30"/>
      <c r="Q467" s="30"/>
      <c r="R467" s="30"/>
      <c r="S467" s="30"/>
      <c r="T467" s="30"/>
      <c r="U467" s="30"/>
      <c r="V467" s="30"/>
      <c r="W467" s="30"/>
      <c r="X467" s="14"/>
      <c r="Y467" s="14"/>
      <c r="Z467" s="14"/>
      <c r="AA467" s="6"/>
      <c r="AB467" s="6"/>
    </row>
    <row r="468" spans="1:28" ht="15.75" customHeight="1">
      <c r="A468" s="6"/>
      <c r="B468" s="31" t="s">
        <v>409</v>
      </c>
      <c r="C468" s="32"/>
      <c r="D468" s="32"/>
      <c r="E468" s="34"/>
      <c r="F468" s="34"/>
      <c r="G468" s="341"/>
      <c r="H468" s="341"/>
      <c r="I468" s="341"/>
      <c r="J468" s="341"/>
      <c r="K468" s="343"/>
      <c r="L468" s="343"/>
      <c r="M468" s="343"/>
      <c r="N468" s="343"/>
      <c r="O468" s="343">
        <v>2969</v>
      </c>
      <c r="P468" s="343"/>
      <c r="Q468" s="343"/>
      <c r="R468" s="343"/>
      <c r="S468" s="466"/>
      <c r="T468" s="466"/>
      <c r="U468" s="466"/>
      <c r="V468" s="466"/>
      <c r="W468" s="466"/>
      <c r="X468" s="466"/>
      <c r="Y468" s="466"/>
      <c r="Z468" s="466"/>
      <c r="AA468" s="470">
        <f>SUM(G468:Z468)</f>
        <v>2969</v>
      </c>
      <c r="AB468" s="470"/>
    </row>
    <row r="469" spans="1:28" ht="16.5" customHeight="1">
      <c r="A469" s="6"/>
      <c r="B469" s="32" t="s">
        <v>251</v>
      </c>
      <c r="C469" s="32"/>
      <c r="D469" s="32"/>
      <c r="E469" s="34"/>
      <c r="F469" s="34"/>
      <c r="G469" s="341"/>
      <c r="H469" s="341"/>
      <c r="I469" s="341"/>
      <c r="J469" s="341"/>
      <c r="K469" s="343"/>
      <c r="L469" s="343"/>
      <c r="M469" s="343"/>
      <c r="N469" s="343"/>
      <c r="O469" s="343">
        <v>2055</v>
      </c>
      <c r="P469" s="343"/>
      <c r="Q469" s="343"/>
      <c r="R469" s="343"/>
      <c r="S469" s="343"/>
      <c r="T469" s="343"/>
      <c r="U469" s="343"/>
      <c r="V469" s="343"/>
      <c r="W469" s="466"/>
      <c r="X469" s="466"/>
      <c r="Y469" s="466"/>
      <c r="Z469" s="466"/>
      <c r="AA469" s="470">
        <f>SUM(G469:Z469)</f>
        <v>2055</v>
      </c>
      <c r="AB469" s="470"/>
    </row>
    <row r="470" spans="1:28" ht="13.5" customHeight="1">
      <c r="A470" s="6"/>
      <c r="B470" s="32" t="s">
        <v>248</v>
      </c>
      <c r="C470" s="32"/>
      <c r="D470" s="32"/>
      <c r="E470" s="34"/>
      <c r="F470" s="34"/>
      <c r="G470" s="341"/>
      <c r="H470" s="341"/>
      <c r="I470" s="341"/>
      <c r="J470" s="341"/>
      <c r="K470" s="343"/>
      <c r="L470" s="343"/>
      <c r="M470" s="343"/>
      <c r="N470" s="343"/>
      <c r="O470" s="343"/>
      <c r="P470" s="343"/>
      <c r="Q470" s="343"/>
      <c r="R470" s="343"/>
      <c r="S470" s="343"/>
      <c r="T470" s="343"/>
      <c r="U470" s="343"/>
      <c r="V470" s="343"/>
      <c r="W470" s="466"/>
      <c r="X470" s="466"/>
      <c r="Y470" s="466"/>
      <c r="Z470" s="466"/>
      <c r="AA470" s="470">
        <f>SUM(G470:Z470)</f>
        <v>0</v>
      </c>
      <c r="AB470" s="470"/>
    </row>
    <row r="471" spans="1:28" ht="15" customHeight="1">
      <c r="A471" s="6"/>
      <c r="B471" s="477" t="str">
        <f>B465</f>
        <v>30.09.2008.</v>
      </c>
      <c r="C471" s="477"/>
      <c r="D471" s="477"/>
      <c r="E471" s="34"/>
      <c r="F471" s="34"/>
      <c r="G471" s="338">
        <f>SUM(G468:J470)</f>
        <v>0</v>
      </c>
      <c r="H471" s="338"/>
      <c r="I471" s="338"/>
      <c r="J471" s="338"/>
      <c r="K471" s="338">
        <f>SUM(K468:N470)</f>
        <v>0</v>
      </c>
      <c r="L471" s="338"/>
      <c r="M471" s="338"/>
      <c r="N471" s="338"/>
      <c r="O471" s="338">
        <f>SUM(O468:R470)</f>
        <v>5024</v>
      </c>
      <c r="P471" s="338"/>
      <c r="Q471" s="338"/>
      <c r="R471" s="338"/>
      <c r="S471" s="338">
        <f>SUM(S468:V470)</f>
        <v>0</v>
      </c>
      <c r="T471" s="338"/>
      <c r="U471" s="338"/>
      <c r="V471" s="338"/>
      <c r="W471" s="338">
        <f>SUM(W468:Z470)</f>
        <v>0</v>
      </c>
      <c r="X471" s="338"/>
      <c r="Y471" s="338"/>
      <c r="Z471" s="338"/>
      <c r="AA471" s="469">
        <f>SUM(G471:Z471)</f>
        <v>5024</v>
      </c>
      <c r="AB471" s="470"/>
    </row>
    <row r="472" spans="1:28" ht="15.75" customHeight="1">
      <c r="A472" s="6"/>
      <c r="B472" s="32"/>
      <c r="C472" s="32"/>
      <c r="D472" s="32"/>
      <c r="E472" s="34"/>
      <c r="F472" s="34"/>
      <c r="G472" s="34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14"/>
      <c r="Y472" s="14"/>
      <c r="Z472" s="14"/>
      <c r="AA472" s="3"/>
      <c r="AB472" s="3"/>
    </row>
    <row r="473" spans="1:28" ht="13.5" customHeight="1" thickBot="1">
      <c r="A473" s="6"/>
      <c r="B473" s="723" t="s">
        <v>410</v>
      </c>
      <c r="C473" s="723"/>
      <c r="D473" s="723"/>
      <c r="E473" s="723"/>
      <c r="F473" s="723"/>
      <c r="G473" s="380">
        <f>G461-G468</f>
        <v>0</v>
      </c>
      <c r="H473" s="380"/>
      <c r="I473" s="380"/>
      <c r="J473" s="380"/>
      <c r="K473" s="380">
        <f>K461-K468</f>
        <v>0</v>
      </c>
      <c r="L473" s="380"/>
      <c r="M473" s="380"/>
      <c r="N473" s="380"/>
      <c r="O473" s="380">
        <f>O461-O468</f>
        <v>7986</v>
      </c>
      <c r="P473" s="380"/>
      <c r="Q473" s="380"/>
      <c r="R473" s="380"/>
      <c r="S473" s="380">
        <f>S461-S468</f>
        <v>0</v>
      </c>
      <c r="T473" s="380"/>
      <c r="U473" s="380"/>
      <c r="V473" s="380"/>
      <c r="W473" s="380">
        <f>W461-W468</f>
        <v>0</v>
      </c>
      <c r="X473" s="380"/>
      <c r="Y473" s="380"/>
      <c r="Z473" s="380"/>
      <c r="AA473" s="472">
        <f>AA461-AA468</f>
        <v>7986</v>
      </c>
      <c r="AB473" s="473"/>
    </row>
    <row r="474" spans="1:28" ht="15" customHeight="1" thickBot="1" thickTop="1">
      <c r="A474" s="6"/>
      <c r="B474" s="480" t="s">
        <v>411</v>
      </c>
      <c r="C474" s="480"/>
      <c r="D474" s="480"/>
      <c r="E474" s="480"/>
      <c r="F474" s="480"/>
      <c r="G474" s="476">
        <f>G465-G471</f>
        <v>0</v>
      </c>
      <c r="H474" s="476"/>
      <c r="I474" s="476"/>
      <c r="J474" s="476"/>
      <c r="K474" s="476">
        <f>K465-K471</f>
        <v>0</v>
      </c>
      <c r="L474" s="476"/>
      <c r="M474" s="476"/>
      <c r="N474" s="476"/>
      <c r="O474" s="476">
        <f>O465-O471</f>
        <v>5931</v>
      </c>
      <c r="P474" s="476"/>
      <c r="Q474" s="476"/>
      <c r="R474" s="476"/>
      <c r="S474" s="476">
        <f>S465-S471</f>
        <v>0</v>
      </c>
      <c r="T474" s="476"/>
      <c r="U474" s="476"/>
      <c r="V474" s="476"/>
      <c r="W474" s="476">
        <f>W465-W471</f>
        <v>0</v>
      </c>
      <c r="X474" s="476"/>
      <c r="Y474" s="476"/>
      <c r="Z474" s="476"/>
      <c r="AA474" s="471">
        <f>AA465-AA471</f>
        <v>5931</v>
      </c>
      <c r="AB474" s="417"/>
    </row>
    <row r="475" spans="1:28" ht="16.5" customHeight="1" thickTop="1">
      <c r="A475" s="6"/>
      <c r="B475" s="178"/>
      <c r="C475" s="178"/>
      <c r="D475" s="178"/>
      <c r="E475" s="178"/>
      <c r="F475" s="34"/>
      <c r="G475" s="179"/>
      <c r="H475" s="179"/>
      <c r="I475" s="179"/>
      <c r="J475" s="179"/>
      <c r="K475" s="179"/>
      <c r="L475" s="179"/>
      <c r="M475" s="179"/>
      <c r="N475" s="179"/>
      <c r="O475" s="179"/>
      <c r="P475" s="179"/>
      <c r="Q475" s="179"/>
      <c r="R475" s="179"/>
      <c r="S475" s="179"/>
      <c r="T475" s="179"/>
      <c r="U475" s="179"/>
      <c r="V475" s="179"/>
      <c r="W475" s="179"/>
      <c r="X475" s="179"/>
      <c r="Y475" s="179"/>
      <c r="Z475" s="179"/>
      <c r="AA475" s="93"/>
      <c r="AB475" s="180"/>
    </row>
    <row r="476" spans="1:28" ht="19.5" customHeight="1" thickBot="1">
      <c r="A476" s="6"/>
      <c r="B476" s="23"/>
      <c r="C476" s="23"/>
      <c r="D476" s="23"/>
      <c r="E476" s="23"/>
      <c r="F476" s="23"/>
      <c r="G476" s="23"/>
      <c r="H476" s="474" t="s">
        <v>317</v>
      </c>
      <c r="I476" s="475"/>
      <c r="J476" s="24"/>
      <c r="K476" s="22"/>
      <c r="L476" s="474" t="s">
        <v>317</v>
      </c>
      <c r="M476" s="475"/>
      <c r="N476" s="24"/>
      <c r="O476" s="26"/>
      <c r="P476" s="474" t="s">
        <v>317</v>
      </c>
      <c r="Q476" s="475"/>
      <c r="R476" s="25"/>
      <c r="S476" s="26"/>
      <c r="T476" s="474" t="s">
        <v>317</v>
      </c>
      <c r="U476" s="475"/>
      <c r="V476" s="25"/>
      <c r="W476" s="26"/>
      <c r="X476" s="474" t="s">
        <v>317</v>
      </c>
      <c r="Y476" s="475"/>
      <c r="Z476" s="23"/>
      <c r="AA476" s="474" t="s">
        <v>317</v>
      </c>
      <c r="AB476" s="475"/>
    </row>
    <row r="477" spans="1:28" ht="15" customHeight="1">
      <c r="A477" s="6"/>
      <c r="B477" s="27" t="s">
        <v>246</v>
      </c>
      <c r="C477" s="28"/>
      <c r="D477" s="6"/>
      <c r="E477" s="6"/>
      <c r="F477" s="6"/>
      <c r="G477" s="29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15"/>
      <c r="U477" s="30"/>
      <c r="V477" s="30"/>
      <c r="W477" s="30"/>
      <c r="X477" s="14"/>
      <c r="Y477" s="14"/>
      <c r="Z477" s="14"/>
      <c r="AA477" s="469"/>
      <c r="AB477" s="469"/>
    </row>
    <row r="478" spans="1:28" ht="13.5" customHeight="1">
      <c r="A478" s="6"/>
      <c r="B478" s="31" t="s">
        <v>409</v>
      </c>
      <c r="C478" s="32"/>
      <c r="D478" s="32"/>
      <c r="E478" s="29"/>
      <c r="F478" s="29"/>
      <c r="G478" s="668"/>
      <c r="H478" s="668"/>
      <c r="I478" s="668"/>
      <c r="J478" s="668"/>
      <c r="K478" s="624"/>
      <c r="L478" s="624"/>
      <c r="M478" s="624"/>
      <c r="N478" s="624"/>
      <c r="O478" s="624">
        <v>15587</v>
      </c>
      <c r="P478" s="624"/>
      <c r="Q478" s="624"/>
      <c r="R478" s="624"/>
      <c r="S478" s="624"/>
      <c r="T478" s="624"/>
      <c r="U478" s="624"/>
      <c r="V478" s="624"/>
      <c r="W478" s="669"/>
      <c r="X478" s="669"/>
      <c r="Y478" s="669"/>
      <c r="Z478" s="669"/>
      <c r="AA478" s="469">
        <f>SUM(H478:S478)</f>
        <v>15587</v>
      </c>
      <c r="AB478" s="469"/>
    </row>
    <row r="479" spans="1:28" ht="13.5" customHeight="1">
      <c r="A479" s="6"/>
      <c r="B479" s="32" t="s">
        <v>247</v>
      </c>
      <c r="C479" s="32"/>
      <c r="D479" s="32"/>
      <c r="E479" s="29"/>
      <c r="F479" s="29"/>
      <c r="G479" s="652"/>
      <c r="H479" s="652"/>
      <c r="I479" s="652"/>
      <c r="J479" s="652"/>
      <c r="K479" s="343"/>
      <c r="L479" s="343"/>
      <c r="M479" s="343"/>
      <c r="N479" s="343"/>
      <c r="O479" s="343"/>
      <c r="P479" s="343"/>
      <c r="Q479" s="343"/>
      <c r="R479" s="343"/>
      <c r="S479" s="343"/>
      <c r="T479" s="343"/>
      <c r="U479" s="343"/>
      <c r="V479" s="343"/>
      <c r="W479" s="466"/>
      <c r="X479" s="466"/>
      <c r="Y479" s="466"/>
      <c r="Z479" s="466"/>
      <c r="AA479" s="469">
        <f>SUM(H479:S479)</f>
        <v>0</v>
      </c>
      <c r="AB479" s="469"/>
    </row>
    <row r="480" spans="1:28" ht="13.5" customHeight="1">
      <c r="A480" s="6"/>
      <c r="B480" s="32" t="s">
        <v>248</v>
      </c>
      <c r="C480" s="32"/>
      <c r="D480" s="32"/>
      <c r="E480" s="29"/>
      <c r="F480" s="29"/>
      <c r="G480" s="652"/>
      <c r="H480" s="652"/>
      <c r="I480" s="652"/>
      <c r="J480" s="652"/>
      <c r="K480" s="343"/>
      <c r="L480" s="343"/>
      <c r="M480" s="343"/>
      <c r="N480" s="343"/>
      <c r="O480" s="343"/>
      <c r="P480" s="343"/>
      <c r="Q480" s="343"/>
      <c r="R480" s="343"/>
      <c r="S480" s="343"/>
      <c r="T480" s="343"/>
      <c r="U480" s="343"/>
      <c r="V480" s="343"/>
      <c r="W480" s="466"/>
      <c r="X480" s="466"/>
      <c r="Y480" s="466"/>
      <c r="Z480" s="466"/>
      <c r="AA480" s="469">
        <f>SUM(H480:S480)</f>
        <v>0</v>
      </c>
      <c r="AB480" s="469"/>
    </row>
    <row r="481" spans="1:28" ht="15" customHeight="1">
      <c r="A481" s="6"/>
      <c r="B481" s="32" t="s">
        <v>249</v>
      </c>
      <c r="C481" s="32"/>
      <c r="D481" s="32"/>
      <c r="E481" s="34"/>
      <c r="F481" s="34"/>
      <c r="G481" s="341"/>
      <c r="H481" s="341"/>
      <c r="I481" s="341"/>
      <c r="J481" s="341"/>
      <c r="K481" s="482"/>
      <c r="L481" s="482"/>
      <c r="M481" s="482"/>
      <c r="N481" s="482"/>
      <c r="O481" s="482"/>
      <c r="P481" s="482"/>
      <c r="Q481" s="482"/>
      <c r="R481" s="482"/>
      <c r="S481" s="482"/>
      <c r="T481" s="482"/>
      <c r="U481" s="482"/>
      <c r="V481" s="482"/>
      <c r="W481" s="589"/>
      <c r="X481" s="589"/>
      <c r="Y481" s="589"/>
      <c r="Z481" s="589"/>
      <c r="AA481" s="338">
        <f>SUM(H481:S481)</f>
        <v>0</v>
      </c>
      <c r="AB481" s="338"/>
    </row>
    <row r="482" spans="1:28" ht="14.25" customHeight="1">
      <c r="A482" s="6"/>
      <c r="B482" s="44" t="s">
        <v>395</v>
      </c>
      <c r="C482" s="45"/>
      <c r="D482" s="45"/>
      <c r="E482" s="34"/>
      <c r="F482" s="34"/>
      <c r="G482" s="338">
        <f>SUM(G478:J481)</f>
        <v>0</v>
      </c>
      <c r="H482" s="338"/>
      <c r="I482" s="338"/>
      <c r="J482" s="338"/>
      <c r="K482" s="338">
        <f>SUM(K478:N481)</f>
        <v>0</v>
      </c>
      <c r="L482" s="338"/>
      <c r="M482" s="338"/>
      <c r="N482" s="338"/>
      <c r="O482" s="338">
        <f>SUM(O478:R481)</f>
        <v>15587</v>
      </c>
      <c r="P482" s="338"/>
      <c r="Q482" s="338"/>
      <c r="R482" s="338"/>
      <c r="S482" s="338">
        <f>SUM(S478:V481)</f>
        <v>0</v>
      </c>
      <c r="T482" s="338"/>
      <c r="U482" s="338"/>
      <c r="V482" s="338"/>
      <c r="W482" s="338">
        <f>SUM(W478:Z481)</f>
        <v>0</v>
      </c>
      <c r="X482" s="338"/>
      <c r="Y482" s="338"/>
      <c r="Z482" s="338"/>
      <c r="AA482" s="338">
        <f>SUM(AA478:AB481)</f>
        <v>15587</v>
      </c>
      <c r="AB482" s="338"/>
    </row>
    <row r="483" spans="1:28" ht="15.75" customHeight="1">
      <c r="A483" s="6"/>
      <c r="B483" s="32"/>
      <c r="C483" s="32"/>
      <c r="D483" s="32"/>
      <c r="E483" s="34"/>
      <c r="F483" s="34"/>
      <c r="G483" s="34"/>
      <c r="H483" s="30"/>
      <c r="I483" s="30"/>
      <c r="J483" s="30"/>
      <c r="K483" s="30"/>
      <c r="L483" s="33"/>
      <c r="M483" s="33"/>
      <c r="N483" s="33"/>
      <c r="O483" s="30"/>
      <c r="P483" s="30"/>
      <c r="Q483" s="30"/>
      <c r="R483" s="30"/>
      <c r="S483" s="30"/>
      <c r="T483" s="466"/>
      <c r="U483" s="466"/>
      <c r="V483" s="466"/>
      <c r="W483" s="466"/>
      <c r="X483" s="14"/>
      <c r="Y483" s="14"/>
      <c r="Z483" s="14"/>
      <c r="AA483" s="35"/>
      <c r="AB483" s="35"/>
    </row>
    <row r="484" spans="1:28" ht="15.75" customHeight="1">
      <c r="A484" s="6"/>
      <c r="B484" s="36" t="s">
        <v>250</v>
      </c>
      <c r="C484" s="28"/>
      <c r="D484" s="6"/>
      <c r="E484" s="34"/>
      <c r="F484" s="6"/>
      <c r="G484" s="34"/>
      <c r="H484" s="30"/>
      <c r="I484" s="30"/>
      <c r="J484" s="30"/>
      <c r="K484" s="30"/>
      <c r="L484" s="33"/>
      <c r="M484" s="33"/>
      <c r="N484" s="33"/>
      <c r="O484" s="30"/>
      <c r="P484" s="30"/>
      <c r="Q484" s="30"/>
      <c r="R484" s="30"/>
      <c r="S484" s="30"/>
      <c r="T484" s="30"/>
      <c r="U484" s="30"/>
      <c r="V484" s="30"/>
      <c r="W484" s="30"/>
      <c r="X484" s="14"/>
      <c r="Y484" s="14"/>
      <c r="Z484" s="14"/>
      <c r="AA484" s="6"/>
      <c r="AB484" s="6"/>
    </row>
    <row r="485" spans="1:28" ht="15" customHeight="1">
      <c r="A485" s="6"/>
      <c r="B485" s="31" t="s">
        <v>409</v>
      </c>
      <c r="C485" s="32"/>
      <c r="D485" s="32"/>
      <c r="E485" s="34"/>
      <c r="F485" s="34"/>
      <c r="G485" s="341"/>
      <c r="H485" s="341"/>
      <c r="I485" s="341"/>
      <c r="J485" s="341"/>
      <c r="K485" s="343"/>
      <c r="L485" s="343"/>
      <c r="M485" s="343"/>
      <c r="N485" s="343"/>
      <c r="O485" s="343">
        <v>4224</v>
      </c>
      <c r="P485" s="343"/>
      <c r="Q485" s="343"/>
      <c r="R485" s="343"/>
      <c r="S485" s="466"/>
      <c r="T485" s="466"/>
      <c r="U485" s="466"/>
      <c r="V485" s="466"/>
      <c r="W485" s="466"/>
      <c r="X485" s="466"/>
      <c r="Y485" s="466"/>
      <c r="Z485" s="466"/>
      <c r="AA485" s="470">
        <f>SUM(G485:Z485)</f>
        <v>4224</v>
      </c>
      <c r="AB485" s="470"/>
    </row>
    <row r="486" spans="1:28" ht="15.75" customHeight="1">
      <c r="A486" s="6"/>
      <c r="B486" s="32" t="s">
        <v>251</v>
      </c>
      <c r="C486" s="32"/>
      <c r="D486" s="32"/>
      <c r="E486" s="34"/>
      <c r="F486" s="34"/>
      <c r="G486" s="341"/>
      <c r="H486" s="341"/>
      <c r="I486" s="341"/>
      <c r="J486" s="341"/>
      <c r="K486" s="343"/>
      <c r="L486" s="343"/>
      <c r="M486" s="343"/>
      <c r="N486" s="343"/>
      <c r="O486" s="343">
        <v>2924</v>
      </c>
      <c r="P486" s="343"/>
      <c r="Q486" s="343"/>
      <c r="R486" s="343"/>
      <c r="S486" s="343"/>
      <c r="T486" s="343"/>
      <c r="U486" s="343"/>
      <c r="V486" s="343"/>
      <c r="W486" s="466"/>
      <c r="X486" s="466"/>
      <c r="Y486" s="466"/>
      <c r="Z486" s="466"/>
      <c r="AA486" s="470">
        <f>SUM(G486:Z486)</f>
        <v>2924</v>
      </c>
      <c r="AB486" s="470"/>
    </row>
    <row r="487" spans="1:28" ht="15.75" customHeight="1" thickBot="1">
      <c r="A487" s="23"/>
      <c r="B487" s="32" t="s">
        <v>248</v>
      </c>
      <c r="C487" s="32"/>
      <c r="D487" s="32"/>
      <c r="E487" s="34"/>
      <c r="F487" s="34"/>
      <c r="G487" s="341"/>
      <c r="H487" s="341"/>
      <c r="I487" s="341"/>
      <c r="J487" s="341"/>
      <c r="K487" s="343"/>
      <c r="L487" s="343"/>
      <c r="M487" s="343"/>
      <c r="N487" s="343"/>
      <c r="O487" s="343"/>
      <c r="P487" s="343"/>
      <c r="Q487" s="343"/>
      <c r="R487" s="343"/>
      <c r="S487" s="343"/>
      <c r="T487" s="343"/>
      <c r="U487" s="343"/>
      <c r="V487" s="343"/>
      <c r="W487" s="466"/>
      <c r="X487" s="466"/>
      <c r="Y487" s="466"/>
      <c r="Z487" s="466"/>
      <c r="AA487" s="470">
        <f>SUM(G487:Z487)</f>
        <v>0</v>
      </c>
      <c r="AB487" s="470"/>
    </row>
    <row r="488" spans="1:28" ht="15" customHeight="1">
      <c r="A488" s="6"/>
      <c r="B488" s="31" t="s">
        <v>395</v>
      </c>
      <c r="C488" s="32"/>
      <c r="D488" s="32"/>
      <c r="E488" s="34"/>
      <c r="F488" s="34"/>
      <c r="G488" s="338">
        <f>SUM(G485:J487)</f>
        <v>0</v>
      </c>
      <c r="H488" s="338"/>
      <c r="I488" s="338"/>
      <c r="J488" s="338"/>
      <c r="K488" s="338">
        <f>SUM(K485:N487)</f>
        <v>0</v>
      </c>
      <c r="L488" s="338"/>
      <c r="M488" s="338"/>
      <c r="N488" s="338"/>
      <c r="O488" s="338">
        <f>SUM(O485:R487)</f>
        <v>7148</v>
      </c>
      <c r="P488" s="338"/>
      <c r="Q488" s="338"/>
      <c r="R488" s="338"/>
      <c r="S488" s="338">
        <f>SUM(S485:V487)</f>
        <v>0</v>
      </c>
      <c r="T488" s="338"/>
      <c r="U488" s="338"/>
      <c r="V488" s="338"/>
      <c r="W488" s="338">
        <f>SUM(W485:Z487)</f>
        <v>0</v>
      </c>
      <c r="X488" s="338"/>
      <c r="Y488" s="338"/>
      <c r="Z488" s="338"/>
      <c r="AA488" s="469">
        <f>SUM(G488:Z488)</f>
        <v>7148</v>
      </c>
      <c r="AB488" s="470"/>
    </row>
    <row r="489" spans="1:28" ht="12.75" customHeight="1">
      <c r="A489" s="6"/>
      <c r="B489" s="32"/>
      <c r="C489" s="32"/>
      <c r="D489" s="32"/>
      <c r="E489" s="34"/>
      <c r="F489" s="34"/>
      <c r="G489" s="34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14"/>
      <c r="Y489" s="14"/>
      <c r="Z489" s="14"/>
      <c r="AA489" s="3"/>
      <c r="AB489" s="3"/>
    </row>
    <row r="490" spans="1:28" ht="14.25" customHeight="1" thickBot="1">
      <c r="A490" s="6"/>
      <c r="B490" s="723" t="s">
        <v>410</v>
      </c>
      <c r="C490" s="723"/>
      <c r="D490" s="723"/>
      <c r="E490" s="723"/>
      <c r="F490" s="723"/>
      <c r="G490" s="380">
        <f>G478-G485</f>
        <v>0</v>
      </c>
      <c r="H490" s="380"/>
      <c r="I490" s="380"/>
      <c r="J490" s="380"/>
      <c r="K490" s="380">
        <f>K478-K485</f>
        <v>0</v>
      </c>
      <c r="L490" s="380"/>
      <c r="M490" s="380"/>
      <c r="N490" s="380"/>
      <c r="O490" s="380">
        <f>O478-O485</f>
        <v>11363</v>
      </c>
      <c r="P490" s="380"/>
      <c r="Q490" s="380"/>
      <c r="R490" s="380"/>
      <c r="S490" s="380">
        <f>S478-S485</f>
        <v>0</v>
      </c>
      <c r="T490" s="380"/>
      <c r="U490" s="380"/>
      <c r="V490" s="380"/>
      <c r="W490" s="380">
        <f>W478-W485</f>
        <v>0</v>
      </c>
      <c r="X490" s="380"/>
      <c r="Y490" s="380"/>
      <c r="Z490" s="380"/>
      <c r="AA490" s="472">
        <f>AA478-AA485</f>
        <v>11363</v>
      </c>
      <c r="AB490" s="473"/>
    </row>
    <row r="491" spans="1:28" ht="13.5" customHeight="1" thickBot="1" thickTop="1">
      <c r="A491" s="6"/>
      <c r="B491" s="480" t="s">
        <v>411</v>
      </c>
      <c r="C491" s="480"/>
      <c r="D491" s="480"/>
      <c r="E491" s="480"/>
      <c r="F491" s="480"/>
      <c r="G491" s="476">
        <f>G482-G488</f>
        <v>0</v>
      </c>
      <c r="H491" s="476"/>
      <c r="I491" s="476"/>
      <c r="J491" s="476"/>
      <c r="K491" s="476">
        <f>K482-K488</f>
        <v>0</v>
      </c>
      <c r="L491" s="476"/>
      <c r="M491" s="476"/>
      <c r="N491" s="476"/>
      <c r="O491" s="476">
        <f>O482-O488</f>
        <v>8439</v>
      </c>
      <c r="P491" s="476"/>
      <c r="Q491" s="476"/>
      <c r="R491" s="476"/>
      <c r="S491" s="476">
        <f>S482-S488</f>
        <v>0</v>
      </c>
      <c r="T491" s="476"/>
      <c r="U491" s="476"/>
      <c r="V491" s="476"/>
      <c r="W491" s="476">
        <f>W482-W488</f>
        <v>0</v>
      </c>
      <c r="X491" s="476"/>
      <c r="Y491" s="476"/>
      <c r="Z491" s="476"/>
      <c r="AA491" s="471">
        <f>AA482-AA488</f>
        <v>8439</v>
      </c>
      <c r="AB491" s="417"/>
    </row>
    <row r="492" spans="1:28" ht="12.75" customHeight="1" thickTop="1">
      <c r="A492" s="6"/>
      <c r="B492" s="178"/>
      <c r="C492" s="178"/>
      <c r="D492" s="178"/>
      <c r="E492" s="178"/>
      <c r="F492" s="34"/>
      <c r="G492" s="179"/>
      <c r="H492" s="179"/>
      <c r="I492" s="179"/>
      <c r="J492" s="179"/>
      <c r="K492" s="179"/>
      <c r="L492" s="179"/>
      <c r="M492" s="179"/>
      <c r="N492" s="179"/>
      <c r="O492" s="179"/>
      <c r="P492" s="179"/>
      <c r="Q492" s="179"/>
      <c r="R492" s="179"/>
      <c r="S492" s="179"/>
      <c r="T492" s="179"/>
      <c r="U492" s="179"/>
      <c r="V492" s="179"/>
      <c r="W492" s="179"/>
      <c r="X492" s="179"/>
      <c r="Y492" s="179"/>
      <c r="Z492" s="179"/>
      <c r="AA492" s="93"/>
      <c r="AB492" s="180"/>
    </row>
    <row r="493" spans="1:28" ht="14.25" customHeight="1">
      <c r="A493" s="3"/>
      <c r="B493" s="37"/>
      <c r="C493" s="38">
        <v>-12</v>
      </c>
      <c r="D493" s="37"/>
      <c r="E493" s="39" t="s">
        <v>252</v>
      </c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</row>
    <row r="494" spans="1:28" ht="12.75" customHeight="1">
      <c r="A494" s="6"/>
      <c r="B494" s="40"/>
      <c r="C494" s="40"/>
      <c r="D494" s="40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</row>
    <row r="495" spans="1:28" ht="56.25" customHeight="1">
      <c r="A495" s="6"/>
      <c r="B495" s="53"/>
      <c r="C495" s="53"/>
      <c r="D495" s="53"/>
      <c r="E495" s="52"/>
      <c r="F495" s="483" t="s">
        <v>253</v>
      </c>
      <c r="G495" s="483"/>
      <c r="H495" s="483"/>
      <c r="I495" s="483" t="s">
        <v>56</v>
      </c>
      <c r="J495" s="483"/>
      <c r="K495" s="483"/>
      <c r="L495" s="481" t="s">
        <v>55</v>
      </c>
      <c r="M495" s="481"/>
      <c r="N495" s="481"/>
      <c r="O495" s="481" t="s">
        <v>57</v>
      </c>
      <c r="P495" s="481"/>
      <c r="Q495" s="481"/>
      <c r="R495" s="483" t="s">
        <v>254</v>
      </c>
      <c r="S495" s="483"/>
      <c r="T495" s="483"/>
      <c r="U495" s="483" t="s">
        <v>59</v>
      </c>
      <c r="V495" s="483"/>
      <c r="W495" s="483"/>
      <c r="X495" s="651" t="s">
        <v>255</v>
      </c>
      <c r="Y495" s="651"/>
      <c r="Z495" s="651"/>
      <c r="AA495" s="286" t="s">
        <v>177</v>
      </c>
      <c r="AB495" s="286"/>
    </row>
    <row r="496" spans="1:28" ht="30.75" customHeight="1">
      <c r="A496" s="6"/>
      <c r="B496" s="181"/>
      <c r="C496" s="181"/>
      <c r="D496" s="181"/>
      <c r="E496" s="84"/>
      <c r="F496" s="489" t="s">
        <v>305</v>
      </c>
      <c r="G496" s="489"/>
      <c r="H496" s="489"/>
      <c r="I496" s="478" t="s">
        <v>305</v>
      </c>
      <c r="J496" s="478"/>
      <c r="K496" s="478"/>
      <c r="L496" s="478" t="s">
        <v>305</v>
      </c>
      <c r="M496" s="478"/>
      <c r="N496" s="478"/>
      <c r="O496" s="478" t="s">
        <v>305</v>
      </c>
      <c r="P496" s="478"/>
      <c r="Q496" s="478"/>
      <c r="R496" s="478" t="s">
        <v>305</v>
      </c>
      <c r="S496" s="478"/>
      <c r="T496" s="478"/>
      <c r="U496" s="478" t="s">
        <v>305</v>
      </c>
      <c r="V496" s="478"/>
      <c r="W496" s="478"/>
      <c r="X496" s="478" t="s">
        <v>305</v>
      </c>
      <c r="Y496" s="478"/>
      <c r="Z496" s="478"/>
      <c r="AA496" s="594" t="s">
        <v>305</v>
      </c>
      <c r="AB496" s="594"/>
    </row>
    <row r="497" spans="1:28" ht="12" customHeight="1">
      <c r="A497" s="6"/>
      <c r="B497" s="27" t="s">
        <v>246</v>
      </c>
      <c r="C497" s="6"/>
      <c r="D497" s="28"/>
      <c r="E497" s="6"/>
      <c r="F497" s="29"/>
      <c r="G497" s="29"/>
      <c r="H497" s="50"/>
      <c r="I497" s="50"/>
      <c r="J497" s="50"/>
      <c r="K497" s="49"/>
      <c r="L497" s="49"/>
      <c r="M497" s="49"/>
      <c r="N497" s="50"/>
      <c r="O497" s="50"/>
      <c r="P497" s="50"/>
      <c r="Q497" s="49"/>
      <c r="R497" s="49"/>
      <c r="S497" s="49"/>
      <c r="T497" s="50"/>
      <c r="U497" s="50"/>
      <c r="V497" s="50"/>
      <c r="W497" s="50"/>
      <c r="X497" s="50"/>
      <c r="Y497" s="50"/>
      <c r="Z497" s="50"/>
      <c r="AA497" s="49"/>
      <c r="AB497" s="49"/>
    </row>
    <row r="498" spans="1:28" ht="13.5" customHeight="1">
      <c r="A498" s="6"/>
      <c r="B498" s="431" t="s">
        <v>409</v>
      </c>
      <c r="C498" s="431"/>
      <c r="D498" s="431"/>
      <c r="E498" s="431"/>
      <c r="F498" s="479">
        <v>2133488</v>
      </c>
      <c r="G498" s="479"/>
      <c r="H498" s="479"/>
      <c r="I498" s="455">
        <v>2057939</v>
      </c>
      <c r="J498" s="455"/>
      <c r="K498" s="455"/>
      <c r="L498" s="455"/>
      <c r="M498" s="455"/>
      <c r="N498" s="455"/>
      <c r="O498" s="455">
        <v>96582</v>
      </c>
      <c r="P498" s="455"/>
      <c r="Q498" s="455"/>
      <c r="R498" s="455"/>
      <c r="S498" s="455"/>
      <c r="T498" s="455"/>
      <c r="U498" s="488"/>
      <c r="V498" s="488"/>
      <c r="W498" s="488"/>
      <c r="X498" s="488">
        <v>4700</v>
      </c>
      <c r="Y498" s="488"/>
      <c r="Z498" s="488"/>
      <c r="AA498" s="485">
        <f>SUM(F498:Z498)</f>
        <v>4292709</v>
      </c>
      <c r="AB498" s="485"/>
    </row>
    <row r="499" spans="1:28" ht="13.5" customHeight="1">
      <c r="A499" s="6"/>
      <c r="B499" s="313" t="s">
        <v>247</v>
      </c>
      <c r="C499" s="313"/>
      <c r="D499" s="313"/>
      <c r="E499" s="313"/>
      <c r="F499" s="490">
        <v>14240</v>
      </c>
      <c r="G499" s="490"/>
      <c r="H499" s="490"/>
      <c r="I499" s="484">
        <v>72035</v>
      </c>
      <c r="J499" s="484"/>
      <c r="K499" s="484"/>
      <c r="L499" s="484"/>
      <c r="M499" s="484"/>
      <c r="N499" s="484"/>
      <c r="O499" s="484">
        <v>6746</v>
      </c>
      <c r="P499" s="484"/>
      <c r="Q499" s="484"/>
      <c r="R499" s="484"/>
      <c r="S499" s="484"/>
      <c r="T499" s="484"/>
      <c r="U499" s="484"/>
      <c r="V499" s="484"/>
      <c r="W499" s="484"/>
      <c r="X499" s="484">
        <v>76658</v>
      </c>
      <c r="Y499" s="484"/>
      <c r="Z499" s="484"/>
      <c r="AA499" s="485">
        <f>SUM(F499:Z499)</f>
        <v>169679</v>
      </c>
      <c r="AB499" s="485"/>
    </row>
    <row r="500" spans="1:28" ht="14.25" customHeight="1">
      <c r="A500" s="6"/>
      <c r="B500" s="313" t="s">
        <v>248</v>
      </c>
      <c r="C500" s="313"/>
      <c r="D500" s="313"/>
      <c r="E500" s="313"/>
      <c r="F500" s="490"/>
      <c r="G500" s="490"/>
      <c r="H500" s="490"/>
      <c r="I500" s="484">
        <v>3437</v>
      </c>
      <c r="J500" s="484"/>
      <c r="K500" s="484"/>
      <c r="L500" s="484"/>
      <c r="M500" s="484"/>
      <c r="N500" s="484"/>
      <c r="O500" s="484">
        <v>195</v>
      </c>
      <c r="P500" s="484"/>
      <c r="Q500" s="484"/>
      <c r="R500" s="484"/>
      <c r="S500" s="484"/>
      <c r="T500" s="484"/>
      <c r="U500" s="484"/>
      <c r="V500" s="484"/>
      <c r="W500" s="484"/>
      <c r="X500" s="484">
        <v>19699</v>
      </c>
      <c r="Y500" s="484"/>
      <c r="Z500" s="484"/>
      <c r="AA500" s="485">
        <f>SUM(F500:Z500)</f>
        <v>23331</v>
      </c>
      <c r="AB500" s="485"/>
    </row>
    <row r="501" spans="1:28" ht="26.25" customHeight="1" thickBot="1">
      <c r="A501" s="46"/>
      <c r="B501" s="313" t="s">
        <v>249</v>
      </c>
      <c r="C501" s="313"/>
      <c r="D501" s="313"/>
      <c r="E501" s="313"/>
      <c r="F501" s="631"/>
      <c r="G501" s="631"/>
      <c r="H501" s="631"/>
      <c r="I501" s="484"/>
      <c r="J501" s="484"/>
      <c r="K501" s="484"/>
      <c r="L501" s="484"/>
      <c r="M501" s="484"/>
      <c r="N501" s="484"/>
      <c r="O501" s="484"/>
      <c r="P501" s="484"/>
      <c r="Q501" s="484"/>
      <c r="R501" s="484"/>
      <c r="S501" s="484"/>
      <c r="T501" s="484"/>
      <c r="U501" s="484"/>
      <c r="V501" s="484"/>
      <c r="W501" s="484"/>
      <c r="X501" s="484"/>
      <c r="Y501" s="484"/>
      <c r="Z501" s="484"/>
      <c r="AA501" s="337">
        <f>SUM(F501:Z501)</f>
        <v>0</v>
      </c>
      <c r="AB501" s="337"/>
    </row>
    <row r="502" spans="1:28" ht="26.25" customHeight="1" thickBot="1" thickTop="1">
      <c r="A502" s="47"/>
      <c r="B502" s="431" t="s">
        <v>395</v>
      </c>
      <c r="C502" s="431"/>
      <c r="D502" s="431"/>
      <c r="E502" s="431"/>
      <c r="F502" s="337">
        <f>F498+F499-F500</f>
        <v>2147728</v>
      </c>
      <c r="G502" s="337"/>
      <c r="H502" s="337"/>
      <c r="I502" s="337">
        <f>I498+I499-I500</f>
        <v>2126537</v>
      </c>
      <c r="J502" s="337"/>
      <c r="K502" s="337"/>
      <c r="L502" s="337">
        <f>SUM(L498:N501)</f>
        <v>0</v>
      </c>
      <c r="M502" s="337"/>
      <c r="N502" s="337"/>
      <c r="O502" s="337">
        <f>O498+O499-O500</f>
        <v>103133</v>
      </c>
      <c r="P502" s="337"/>
      <c r="Q502" s="337"/>
      <c r="R502" s="337">
        <f>SUM(R498:T501)</f>
        <v>0</v>
      </c>
      <c r="S502" s="337"/>
      <c r="T502" s="337"/>
      <c r="U502" s="337">
        <f>SUM(U498:W501)</f>
        <v>0</v>
      </c>
      <c r="V502" s="337"/>
      <c r="W502" s="337"/>
      <c r="X502" s="337">
        <f>X498+X499-X500</f>
        <v>61659</v>
      </c>
      <c r="Y502" s="337"/>
      <c r="Z502" s="337"/>
      <c r="AA502" s="337">
        <f>AA498+AA499-AA500</f>
        <v>4439057</v>
      </c>
      <c r="AB502" s="337"/>
    </row>
    <row r="503" spans="1:28" ht="26.25" customHeight="1" thickTop="1">
      <c r="A503" s="3"/>
      <c r="B503" s="32"/>
      <c r="C503" s="32"/>
      <c r="D503" s="32"/>
      <c r="E503" s="29"/>
      <c r="F503" s="131"/>
      <c r="G503" s="131"/>
      <c r="H503" s="132"/>
      <c r="I503" s="132"/>
      <c r="J503" s="132"/>
      <c r="K503" s="133"/>
      <c r="L503" s="133"/>
      <c r="M503" s="133"/>
      <c r="N503" s="132"/>
      <c r="O503" s="132"/>
      <c r="P503" s="132"/>
      <c r="Q503" s="133"/>
      <c r="R503" s="133"/>
      <c r="S503" s="133"/>
      <c r="T503" s="132"/>
      <c r="U503" s="132"/>
      <c r="V503" s="132"/>
      <c r="W503" s="132"/>
      <c r="X503" s="132"/>
      <c r="Y503" s="132"/>
      <c r="Z503" s="133"/>
      <c r="AA503" s="133"/>
      <c r="AB503" s="133"/>
    </row>
    <row r="504" spans="1:28" ht="15.75" customHeight="1">
      <c r="A504" s="3"/>
      <c r="B504" s="27" t="s">
        <v>250</v>
      </c>
      <c r="C504" s="6"/>
      <c r="D504" s="28"/>
      <c r="E504" s="6"/>
      <c r="F504" s="131"/>
      <c r="G504" s="131"/>
      <c r="H504" s="132"/>
      <c r="I504" s="132"/>
      <c r="J504" s="132"/>
      <c r="K504" s="133"/>
      <c r="L504" s="133"/>
      <c r="M504" s="133"/>
      <c r="N504" s="132"/>
      <c r="O504" s="132"/>
      <c r="P504" s="132"/>
      <c r="Q504" s="133"/>
      <c r="R504" s="133"/>
      <c r="S504" s="133"/>
      <c r="T504" s="132"/>
      <c r="U504" s="132"/>
      <c r="V504" s="132"/>
      <c r="W504" s="132"/>
      <c r="X504" s="132"/>
      <c r="Y504" s="132"/>
      <c r="Z504" s="133"/>
      <c r="AA504" s="133"/>
      <c r="AB504" s="133"/>
    </row>
    <row r="505" spans="1:28" ht="12.75" customHeight="1">
      <c r="A505" s="3"/>
      <c r="B505" s="431" t="str">
        <f>B498</f>
        <v>31.12.2007.</v>
      </c>
      <c r="C505" s="431"/>
      <c r="D505" s="431"/>
      <c r="E505" s="431"/>
      <c r="F505" s="479">
        <v>404276</v>
      </c>
      <c r="G505" s="479"/>
      <c r="H505" s="479"/>
      <c r="I505" s="455">
        <v>911076</v>
      </c>
      <c r="J505" s="455"/>
      <c r="K505" s="455"/>
      <c r="L505" s="455"/>
      <c r="M505" s="455"/>
      <c r="N505" s="455"/>
      <c r="O505" s="455">
        <v>37994</v>
      </c>
      <c r="P505" s="455"/>
      <c r="Q505" s="455"/>
      <c r="R505" s="455"/>
      <c r="S505" s="455"/>
      <c r="T505" s="455"/>
      <c r="U505" s="488"/>
      <c r="V505" s="488"/>
      <c r="W505" s="488"/>
      <c r="X505" s="488"/>
      <c r="Y505" s="488"/>
      <c r="Z505" s="488"/>
      <c r="AA505" s="485">
        <f>SUM(F505:Z505)</f>
        <v>1353346</v>
      </c>
      <c r="AB505" s="485"/>
    </row>
    <row r="506" spans="1:28" ht="12.75" customHeight="1" thickBot="1">
      <c r="A506" s="23"/>
      <c r="B506" s="313" t="s">
        <v>251</v>
      </c>
      <c r="C506" s="313"/>
      <c r="D506" s="313"/>
      <c r="E506" s="313"/>
      <c r="F506" s="490">
        <v>50656</v>
      </c>
      <c r="G506" s="490"/>
      <c r="H506" s="490"/>
      <c r="I506" s="484">
        <v>155128</v>
      </c>
      <c r="J506" s="484"/>
      <c r="K506" s="484"/>
      <c r="L506" s="484"/>
      <c r="M506" s="484"/>
      <c r="N506" s="484"/>
      <c r="O506" s="484">
        <v>8881</v>
      </c>
      <c r="P506" s="484"/>
      <c r="Q506" s="484"/>
      <c r="R506" s="484"/>
      <c r="S506" s="484"/>
      <c r="T506" s="484"/>
      <c r="U506" s="484"/>
      <c r="V506" s="484"/>
      <c r="W506" s="484"/>
      <c r="X506" s="484"/>
      <c r="Y506" s="484"/>
      <c r="Z506" s="484"/>
      <c r="AA506" s="485">
        <f>SUM(F506:Z506)</f>
        <v>214665</v>
      </c>
      <c r="AB506" s="485"/>
    </row>
    <row r="507" spans="1:28" ht="12.75" customHeight="1">
      <c r="A507" s="6"/>
      <c r="B507" s="313" t="s">
        <v>248</v>
      </c>
      <c r="C507" s="313"/>
      <c r="D507" s="313"/>
      <c r="E507" s="313"/>
      <c r="F507" s="490"/>
      <c r="G507" s="490"/>
      <c r="H507" s="490"/>
      <c r="I507" s="484">
        <v>2396</v>
      </c>
      <c r="J507" s="484"/>
      <c r="K507" s="484"/>
      <c r="L507" s="484"/>
      <c r="M507" s="484"/>
      <c r="N507" s="484"/>
      <c r="O507" s="484">
        <v>194</v>
      </c>
      <c r="P507" s="484"/>
      <c r="Q507" s="484"/>
      <c r="R507" s="484"/>
      <c r="S507" s="484"/>
      <c r="T507" s="484"/>
      <c r="U507" s="484"/>
      <c r="V507" s="484"/>
      <c r="W507" s="484"/>
      <c r="X507" s="484"/>
      <c r="Y507" s="484"/>
      <c r="Z507" s="484"/>
      <c r="AA507" s="485">
        <f>SUM(F507:Z507)</f>
        <v>2590</v>
      </c>
      <c r="AB507" s="485"/>
    </row>
    <row r="508" spans="1:28" ht="12.75" customHeight="1">
      <c r="A508" s="6"/>
      <c r="B508" s="431" t="str">
        <f>B502</f>
        <v>30.09.2008.</v>
      </c>
      <c r="C508" s="431"/>
      <c r="D508" s="431"/>
      <c r="E508" s="431"/>
      <c r="F508" s="486">
        <f>F505+F506-F507</f>
        <v>454932</v>
      </c>
      <c r="G508" s="486"/>
      <c r="H508" s="486"/>
      <c r="I508" s="486">
        <f>I505+I506-I507</f>
        <v>1063808</v>
      </c>
      <c r="J508" s="486"/>
      <c r="K508" s="486"/>
      <c r="L508" s="486">
        <f>SUM(L505:N507)</f>
        <v>0</v>
      </c>
      <c r="M508" s="486"/>
      <c r="N508" s="486"/>
      <c r="O508" s="486">
        <f>O505+O506-O507</f>
        <v>46681</v>
      </c>
      <c r="P508" s="486"/>
      <c r="Q508" s="486"/>
      <c r="R508" s="486">
        <f>SUM(R505:T507)</f>
        <v>0</v>
      </c>
      <c r="S508" s="486"/>
      <c r="T508" s="486"/>
      <c r="U508" s="486">
        <f>SUM(U505:W507)</f>
        <v>0</v>
      </c>
      <c r="V508" s="486"/>
      <c r="W508" s="486"/>
      <c r="X508" s="486">
        <f>SUM(X505:Z507)</f>
        <v>0</v>
      </c>
      <c r="Y508" s="486"/>
      <c r="Z508" s="486"/>
      <c r="AA508" s="337">
        <f>AA505+AA506-AA507</f>
        <v>1565421</v>
      </c>
      <c r="AB508" s="337"/>
    </row>
    <row r="509" spans="1:28" ht="12.75" customHeight="1" thickBot="1">
      <c r="A509" s="6"/>
      <c r="B509" s="57"/>
      <c r="C509" s="57"/>
      <c r="D509" s="57"/>
      <c r="E509" s="58"/>
      <c r="F509" s="134"/>
      <c r="G509" s="134"/>
      <c r="H509" s="135"/>
      <c r="I509" s="135"/>
      <c r="J509" s="135"/>
      <c r="K509" s="135"/>
      <c r="L509" s="135"/>
      <c r="M509" s="135"/>
      <c r="N509" s="135"/>
      <c r="O509" s="135"/>
      <c r="P509" s="135"/>
      <c r="Q509" s="135"/>
      <c r="R509" s="135"/>
      <c r="S509" s="135"/>
      <c r="T509" s="135"/>
      <c r="U509" s="135"/>
      <c r="V509" s="135"/>
      <c r="W509" s="135"/>
      <c r="X509" s="135"/>
      <c r="Y509" s="135"/>
      <c r="Z509" s="136"/>
      <c r="AA509" s="136"/>
      <c r="AB509" s="136"/>
    </row>
    <row r="510" spans="1:28" ht="12.75" customHeight="1" thickBot="1" thickTop="1">
      <c r="A510" s="6"/>
      <c r="B510" s="493" t="s">
        <v>412</v>
      </c>
      <c r="C510" s="493"/>
      <c r="D510" s="493"/>
      <c r="E510" s="493"/>
      <c r="F510" s="487">
        <f>F498-F505</f>
        <v>1729212</v>
      </c>
      <c r="G510" s="487"/>
      <c r="H510" s="487"/>
      <c r="I510" s="487">
        <f>I498-I505</f>
        <v>1146863</v>
      </c>
      <c r="J510" s="487"/>
      <c r="K510" s="487"/>
      <c r="L510" s="487">
        <f>L498+L505</f>
        <v>0</v>
      </c>
      <c r="M510" s="487"/>
      <c r="N510" s="487"/>
      <c r="O510" s="487">
        <f>O498-O505</f>
        <v>58588</v>
      </c>
      <c r="P510" s="487"/>
      <c r="Q510" s="487"/>
      <c r="R510" s="487">
        <f>R498+R505</f>
        <v>0</v>
      </c>
      <c r="S510" s="487"/>
      <c r="T510" s="487"/>
      <c r="U510" s="487">
        <f>U498+U505</f>
        <v>0</v>
      </c>
      <c r="V510" s="487"/>
      <c r="W510" s="487"/>
      <c r="X510" s="487">
        <f>X498+X505</f>
        <v>4700</v>
      </c>
      <c r="Y510" s="487"/>
      <c r="Z510" s="487"/>
      <c r="AA510" s="590">
        <f>AA498-AA505</f>
        <v>2939363</v>
      </c>
      <c r="AB510" s="590"/>
    </row>
    <row r="511" spans="1:28" ht="12.75" customHeight="1" thickBot="1" thickTop="1">
      <c r="A511" s="6"/>
      <c r="B511" s="21"/>
      <c r="C511" s="21"/>
      <c r="D511" s="21"/>
      <c r="E511" s="21"/>
      <c r="F511" s="139"/>
      <c r="G511" s="139"/>
      <c r="H511" s="139"/>
      <c r="I511" s="137"/>
      <c r="J511" s="137"/>
      <c r="K511" s="137"/>
      <c r="L511" s="138"/>
      <c r="M511" s="138"/>
      <c r="N511" s="138"/>
      <c r="O511" s="138"/>
      <c r="P511" s="138"/>
      <c r="Q511" s="138"/>
      <c r="R511" s="138"/>
      <c r="S511" s="138"/>
      <c r="T511" s="138"/>
      <c r="U511" s="138"/>
      <c r="V511" s="138"/>
      <c r="W511" s="138"/>
      <c r="X511" s="138"/>
      <c r="Y511" s="138"/>
      <c r="Z511" s="138"/>
      <c r="AA511" s="138"/>
      <c r="AB511" s="138"/>
    </row>
    <row r="512" spans="1:28" ht="12.75" customHeight="1" thickBot="1" thickTop="1">
      <c r="A512" s="3"/>
      <c r="B512" s="493" t="s">
        <v>413</v>
      </c>
      <c r="C512" s="493"/>
      <c r="D512" s="493"/>
      <c r="E512" s="493"/>
      <c r="F512" s="487">
        <f>F502-F508</f>
        <v>1692796</v>
      </c>
      <c r="G512" s="487"/>
      <c r="H512" s="487"/>
      <c r="I512" s="487">
        <f>I502-I508</f>
        <v>1062729</v>
      </c>
      <c r="J512" s="487"/>
      <c r="K512" s="487"/>
      <c r="L512" s="487">
        <f>L502+L508</f>
        <v>0</v>
      </c>
      <c r="M512" s="487"/>
      <c r="N512" s="487"/>
      <c r="O512" s="487">
        <f>O502-O508</f>
        <v>56452</v>
      </c>
      <c r="P512" s="487"/>
      <c r="Q512" s="487"/>
      <c r="R512" s="487">
        <f>R502+R508</f>
        <v>0</v>
      </c>
      <c r="S512" s="487"/>
      <c r="T512" s="487"/>
      <c r="U512" s="487">
        <f>U502+U508</f>
        <v>0</v>
      </c>
      <c r="V512" s="487"/>
      <c r="W512" s="487"/>
      <c r="X512" s="487">
        <f>X502+X508</f>
        <v>61659</v>
      </c>
      <c r="Y512" s="487"/>
      <c r="Z512" s="487"/>
      <c r="AA512" s="487">
        <f>AA502-AA508</f>
        <v>2873636</v>
      </c>
      <c r="AB512" s="487"/>
    </row>
    <row r="513" spans="1:28" ht="12.75" customHeight="1" thickTop="1">
      <c r="A513" s="6"/>
      <c r="B513" s="178"/>
      <c r="C513" s="178"/>
      <c r="D513" s="178"/>
      <c r="E513" s="178"/>
      <c r="F513" s="171"/>
      <c r="G513" s="171"/>
      <c r="H513" s="171"/>
      <c r="I513" s="171"/>
      <c r="J513" s="171"/>
      <c r="K513" s="171"/>
      <c r="L513" s="171"/>
      <c r="M513" s="171"/>
      <c r="N513" s="171"/>
      <c r="O513" s="171"/>
      <c r="P513" s="171"/>
      <c r="Q513" s="171"/>
      <c r="R513" s="171"/>
      <c r="S513" s="171"/>
      <c r="T513" s="171"/>
      <c r="U513" s="171"/>
      <c r="V513" s="171"/>
      <c r="W513" s="171"/>
      <c r="X513" s="171"/>
      <c r="Y513" s="171"/>
      <c r="Z513" s="171"/>
      <c r="AA513" s="171"/>
      <c r="AB513" s="171"/>
    </row>
    <row r="514" spans="1:28" ht="12.75" customHeight="1">
      <c r="A514" s="6"/>
      <c r="B514" s="178"/>
      <c r="C514" s="178"/>
      <c r="D514" s="178"/>
      <c r="E514" s="178"/>
      <c r="F514" s="171"/>
      <c r="G514" s="171"/>
      <c r="H514" s="171"/>
      <c r="I514" s="171"/>
      <c r="J514" s="171"/>
      <c r="K514" s="171"/>
      <c r="L514" s="171"/>
      <c r="M514" s="171"/>
      <c r="N514" s="171"/>
      <c r="O514" s="171"/>
      <c r="P514" s="171"/>
      <c r="Q514" s="171"/>
      <c r="R514" s="171"/>
      <c r="S514" s="171"/>
      <c r="T514" s="171"/>
      <c r="U514" s="171"/>
      <c r="V514" s="171"/>
      <c r="W514" s="171"/>
      <c r="X514" s="171"/>
      <c r="Y514" s="171"/>
      <c r="Z514" s="171"/>
      <c r="AA514" s="171"/>
      <c r="AB514" s="171"/>
    </row>
    <row r="515" spans="1:28" ht="12.75" customHeight="1">
      <c r="A515" s="6"/>
      <c r="B515" s="181"/>
      <c r="C515" s="181"/>
      <c r="D515" s="181"/>
      <c r="E515" s="84"/>
      <c r="F515" s="489" t="s">
        <v>317</v>
      </c>
      <c r="G515" s="489"/>
      <c r="H515" s="489"/>
      <c r="I515" s="478" t="s">
        <v>317</v>
      </c>
      <c r="J515" s="478"/>
      <c r="K515" s="478"/>
      <c r="L515" s="478" t="s">
        <v>317</v>
      </c>
      <c r="M515" s="478"/>
      <c r="N515" s="478"/>
      <c r="O515" s="478" t="s">
        <v>317</v>
      </c>
      <c r="P515" s="478"/>
      <c r="Q515" s="478"/>
      <c r="R515" s="478" t="s">
        <v>317</v>
      </c>
      <c r="S515" s="478"/>
      <c r="T515" s="478"/>
      <c r="U515" s="478" t="s">
        <v>317</v>
      </c>
      <c r="V515" s="478"/>
      <c r="W515" s="478"/>
      <c r="X515" s="478" t="s">
        <v>317</v>
      </c>
      <c r="Y515" s="478"/>
      <c r="Z515" s="478"/>
      <c r="AA515" s="594" t="s">
        <v>317</v>
      </c>
      <c r="AB515" s="594"/>
    </row>
    <row r="516" spans="1:28" ht="12.75" customHeight="1">
      <c r="A516" s="6"/>
      <c r="B516" s="27" t="s">
        <v>246</v>
      </c>
      <c r="C516" s="6"/>
      <c r="D516" s="28"/>
      <c r="E516" s="6"/>
      <c r="F516" s="29"/>
      <c r="G516" s="29"/>
      <c r="H516" s="50"/>
      <c r="I516" s="50"/>
      <c r="J516" s="50"/>
      <c r="K516" s="49"/>
      <c r="L516" s="49"/>
      <c r="M516" s="49"/>
      <c r="N516" s="50"/>
      <c r="O516" s="50"/>
      <c r="P516" s="50"/>
      <c r="Q516" s="49"/>
      <c r="R516" s="49"/>
      <c r="S516" s="49"/>
      <c r="T516" s="50"/>
      <c r="U516" s="50"/>
      <c r="V516" s="50"/>
      <c r="W516" s="50"/>
      <c r="X516" s="50"/>
      <c r="Y516" s="50"/>
      <c r="Z516" s="50"/>
      <c r="AA516" s="49"/>
      <c r="AB516" s="49"/>
    </row>
    <row r="517" spans="1:28" ht="12.75" customHeight="1">
      <c r="A517" s="6"/>
      <c r="B517" s="431" t="s">
        <v>409</v>
      </c>
      <c r="C517" s="431"/>
      <c r="D517" s="431"/>
      <c r="E517" s="431"/>
      <c r="F517" s="432">
        <v>3035680</v>
      </c>
      <c r="G517" s="432"/>
      <c r="H517" s="432"/>
      <c r="I517" s="455">
        <v>2928183</v>
      </c>
      <c r="J517" s="455"/>
      <c r="K517" s="455"/>
      <c r="L517" s="455"/>
      <c r="M517" s="455"/>
      <c r="N517" s="455"/>
      <c r="O517" s="455">
        <v>137424</v>
      </c>
      <c r="P517" s="455"/>
      <c r="Q517" s="455"/>
      <c r="R517" s="455"/>
      <c r="S517" s="455"/>
      <c r="T517" s="455"/>
      <c r="U517" s="488"/>
      <c r="V517" s="488"/>
      <c r="W517" s="488"/>
      <c r="X517" s="488">
        <v>6687</v>
      </c>
      <c r="Y517" s="488"/>
      <c r="Z517" s="488"/>
      <c r="AA517" s="485">
        <f>SUM(F517:Z517)</f>
        <v>6107974</v>
      </c>
      <c r="AB517" s="485"/>
    </row>
    <row r="518" spans="1:28" ht="12.75" customHeight="1">
      <c r="A518" s="6"/>
      <c r="B518" s="313" t="s">
        <v>247</v>
      </c>
      <c r="C518" s="313"/>
      <c r="D518" s="313"/>
      <c r="E518" s="313"/>
      <c r="F518" s="490">
        <v>20262</v>
      </c>
      <c r="G518" s="490"/>
      <c r="H518" s="490"/>
      <c r="I518" s="484">
        <v>102496</v>
      </c>
      <c r="J518" s="484"/>
      <c r="K518" s="484"/>
      <c r="L518" s="484"/>
      <c r="M518" s="484"/>
      <c r="N518" s="484"/>
      <c r="O518" s="484">
        <v>9598</v>
      </c>
      <c r="P518" s="484"/>
      <c r="Q518" s="484"/>
      <c r="R518" s="484"/>
      <c r="S518" s="484"/>
      <c r="T518" s="484"/>
      <c r="U518" s="484"/>
      <c r="V518" s="484"/>
      <c r="W518" s="484"/>
      <c r="X518" s="484">
        <v>109075</v>
      </c>
      <c r="Y518" s="484"/>
      <c r="Z518" s="484"/>
      <c r="AA518" s="485">
        <f>SUM(F518:Z518)</f>
        <v>241431</v>
      </c>
      <c r="AB518" s="485"/>
    </row>
    <row r="519" spans="1:28" ht="15.75" customHeight="1">
      <c r="A519" s="6"/>
      <c r="B519" s="313" t="s">
        <v>248</v>
      </c>
      <c r="C519" s="313"/>
      <c r="D519" s="313"/>
      <c r="E519" s="313"/>
      <c r="F519" s="490"/>
      <c r="G519" s="490"/>
      <c r="H519" s="490"/>
      <c r="I519" s="484">
        <v>4890</v>
      </c>
      <c r="J519" s="484"/>
      <c r="K519" s="484"/>
      <c r="L519" s="484"/>
      <c r="M519" s="484"/>
      <c r="N519" s="484"/>
      <c r="O519" s="484">
        <v>277</v>
      </c>
      <c r="P519" s="484"/>
      <c r="Q519" s="484"/>
      <c r="R519" s="484"/>
      <c r="S519" s="484"/>
      <c r="T519" s="484"/>
      <c r="U519" s="484"/>
      <c r="V519" s="484"/>
      <c r="W519" s="484"/>
      <c r="X519" s="484">
        <v>28029</v>
      </c>
      <c r="Y519" s="484"/>
      <c r="Z519" s="484"/>
      <c r="AA519" s="485">
        <f>SUM(F519:Z519)</f>
        <v>33196</v>
      </c>
      <c r="AB519" s="485"/>
    </row>
    <row r="520" spans="1:28" ht="15.75" customHeight="1" thickBot="1">
      <c r="A520" s="46"/>
      <c r="B520" s="313" t="s">
        <v>249</v>
      </c>
      <c r="C520" s="313"/>
      <c r="D520" s="313"/>
      <c r="E520" s="313"/>
      <c r="F520" s="631"/>
      <c r="G520" s="631"/>
      <c r="H520" s="631"/>
      <c r="I520" s="484"/>
      <c r="J520" s="484"/>
      <c r="K520" s="484"/>
      <c r="L520" s="484"/>
      <c r="M520" s="484"/>
      <c r="N520" s="484"/>
      <c r="O520" s="484"/>
      <c r="P520" s="484"/>
      <c r="Q520" s="484"/>
      <c r="R520" s="484"/>
      <c r="S520" s="484"/>
      <c r="T520" s="484"/>
      <c r="U520" s="484"/>
      <c r="V520" s="484"/>
      <c r="W520" s="484"/>
      <c r="X520" s="484"/>
      <c r="Y520" s="484"/>
      <c r="Z520" s="484"/>
      <c r="AA520" s="337">
        <f>SUM(F520:Z520)</f>
        <v>0</v>
      </c>
      <c r="AB520" s="337"/>
    </row>
    <row r="521" spans="1:28" ht="18" customHeight="1" thickBot="1" thickTop="1">
      <c r="A521" s="47"/>
      <c r="B521" s="431" t="s">
        <v>395</v>
      </c>
      <c r="C521" s="431"/>
      <c r="D521" s="431"/>
      <c r="E521" s="431"/>
      <c r="F521" s="337">
        <f>F517+F518-F519</f>
        <v>3055942</v>
      </c>
      <c r="G521" s="337"/>
      <c r="H521" s="337"/>
      <c r="I521" s="337">
        <f>I517+I518-I519</f>
        <v>3025789</v>
      </c>
      <c r="J521" s="337"/>
      <c r="K521" s="337"/>
      <c r="L521" s="337">
        <f>SUM(L517:N520)</f>
        <v>0</v>
      </c>
      <c r="M521" s="337"/>
      <c r="N521" s="337"/>
      <c r="O521" s="337">
        <f>O517+O518-O519</f>
        <v>146745</v>
      </c>
      <c r="P521" s="337"/>
      <c r="Q521" s="337"/>
      <c r="R521" s="337">
        <f>SUM(R517:T520)</f>
        <v>0</v>
      </c>
      <c r="S521" s="337"/>
      <c r="T521" s="337"/>
      <c r="U521" s="337">
        <f>SUM(U517:W520)</f>
        <v>0</v>
      </c>
      <c r="V521" s="337"/>
      <c r="W521" s="337"/>
      <c r="X521" s="337">
        <f>X517+X518-X519</f>
        <v>87733</v>
      </c>
      <c r="Y521" s="337"/>
      <c r="Z521" s="337"/>
      <c r="AA521" s="337">
        <f>AA517+AA518-AA519</f>
        <v>6316209</v>
      </c>
      <c r="AB521" s="337"/>
    </row>
    <row r="522" spans="1:28" ht="12.75" customHeight="1" thickTop="1">
      <c r="A522" s="3"/>
      <c r="B522" s="32"/>
      <c r="C522" s="32"/>
      <c r="D522" s="32"/>
      <c r="E522" s="29"/>
      <c r="F522" s="131"/>
      <c r="G522" s="131"/>
      <c r="H522" s="132"/>
      <c r="I522" s="132"/>
      <c r="J522" s="132"/>
      <c r="K522" s="133"/>
      <c r="L522" s="133"/>
      <c r="M522" s="133"/>
      <c r="N522" s="132"/>
      <c r="O522" s="132"/>
      <c r="P522" s="132"/>
      <c r="Q522" s="133"/>
      <c r="R522" s="133"/>
      <c r="S522" s="133"/>
      <c r="T522" s="132"/>
      <c r="U522" s="132"/>
      <c r="V522" s="132"/>
      <c r="W522" s="132"/>
      <c r="X522" s="132"/>
      <c r="Y522" s="132"/>
      <c r="Z522" s="133"/>
      <c r="AA522" s="133"/>
      <c r="AB522" s="133"/>
    </row>
    <row r="523" spans="1:28" ht="15.75" customHeight="1">
      <c r="A523" s="6"/>
      <c r="B523" s="27" t="s">
        <v>250</v>
      </c>
      <c r="C523" s="6"/>
      <c r="D523" s="28"/>
      <c r="E523" s="6"/>
      <c r="F523" s="131"/>
      <c r="G523" s="131"/>
      <c r="H523" s="132"/>
      <c r="I523" s="132"/>
      <c r="J523" s="132"/>
      <c r="K523" s="133"/>
      <c r="L523" s="133"/>
      <c r="M523" s="133"/>
      <c r="N523" s="132"/>
      <c r="O523" s="132"/>
      <c r="P523" s="132"/>
      <c r="Q523" s="133"/>
      <c r="R523" s="133"/>
      <c r="S523" s="133"/>
      <c r="T523" s="132"/>
      <c r="U523" s="132"/>
      <c r="V523" s="132"/>
      <c r="W523" s="132"/>
      <c r="X523" s="132"/>
      <c r="Y523" s="132"/>
      <c r="Z523" s="133"/>
      <c r="AA523" s="133"/>
      <c r="AB523" s="133"/>
    </row>
    <row r="524" spans="1:28" ht="12.75">
      <c r="A524" s="6"/>
      <c r="B524" s="431" t="str">
        <f>B517</f>
        <v>31.12.2007.</v>
      </c>
      <c r="C524" s="431"/>
      <c r="D524" s="431"/>
      <c r="E524" s="431"/>
      <c r="F524" s="479">
        <v>575233</v>
      </c>
      <c r="G524" s="479"/>
      <c r="H524" s="479"/>
      <c r="I524" s="455">
        <v>1296344</v>
      </c>
      <c r="J524" s="455"/>
      <c r="K524" s="455"/>
      <c r="L524" s="455"/>
      <c r="M524" s="455"/>
      <c r="N524" s="455"/>
      <c r="O524" s="455">
        <v>54061</v>
      </c>
      <c r="P524" s="455"/>
      <c r="Q524" s="455"/>
      <c r="R524" s="455"/>
      <c r="S524" s="455"/>
      <c r="T524" s="455"/>
      <c r="U524" s="484"/>
      <c r="V524" s="484"/>
      <c r="W524" s="484"/>
      <c r="X524" s="484"/>
      <c r="Y524" s="484"/>
      <c r="Z524" s="484"/>
      <c r="AA524" s="485">
        <f>SUM(F524:Z524)</f>
        <v>1925638</v>
      </c>
      <c r="AB524" s="485"/>
    </row>
    <row r="525" spans="1:28" s="54" customFormat="1" ht="13.5" customHeight="1">
      <c r="A525" s="52"/>
      <c r="B525" s="313" t="s">
        <v>251</v>
      </c>
      <c r="C525" s="313"/>
      <c r="D525" s="313"/>
      <c r="E525" s="313"/>
      <c r="F525" s="490">
        <v>72077</v>
      </c>
      <c r="G525" s="490"/>
      <c r="H525" s="490"/>
      <c r="I525" s="484">
        <v>220727</v>
      </c>
      <c r="J525" s="484"/>
      <c r="K525" s="484"/>
      <c r="L525" s="484"/>
      <c r="M525" s="484"/>
      <c r="N525" s="484"/>
      <c r="O525" s="484">
        <v>12636</v>
      </c>
      <c r="P525" s="484"/>
      <c r="Q525" s="484"/>
      <c r="R525" s="484"/>
      <c r="S525" s="484"/>
      <c r="T525" s="484"/>
      <c r="U525" s="484"/>
      <c r="V525" s="484"/>
      <c r="W525" s="484"/>
      <c r="X525" s="484"/>
      <c r="Y525" s="484"/>
      <c r="Z525" s="484"/>
      <c r="AA525" s="485">
        <f>SUM(F525:Z525)</f>
        <v>305440</v>
      </c>
      <c r="AB525" s="485"/>
    </row>
    <row r="526" spans="1:28" ht="12.75" customHeight="1">
      <c r="A526" s="84"/>
      <c r="B526" s="313" t="s">
        <v>248</v>
      </c>
      <c r="C526" s="313"/>
      <c r="D526" s="313"/>
      <c r="E526" s="313"/>
      <c r="F526" s="490"/>
      <c r="G526" s="490"/>
      <c r="H526" s="490"/>
      <c r="I526" s="484">
        <v>3409</v>
      </c>
      <c r="J526" s="484"/>
      <c r="K526" s="484"/>
      <c r="L526" s="484"/>
      <c r="M526" s="484"/>
      <c r="N526" s="484"/>
      <c r="O526" s="484">
        <v>276</v>
      </c>
      <c r="P526" s="484"/>
      <c r="Q526" s="484"/>
      <c r="R526" s="484"/>
      <c r="S526" s="484"/>
      <c r="T526" s="484"/>
      <c r="U526" s="484"/>
      <c r="V526" s="484"/>
      <c r="W526" s="484"/>
      <c r="X526" s="484"/>
      <c r="Y526" s="484"/>
      <c r="Z526" s="484"/>
      <c r="AA526" s="485">
        <f>SUM(F526:Z526)</f>
        <v>3685</v>
      </c>
      <c r="AB526" s="485"/>
    </row>
    <row r="527" spans="1:28" ht="12.75">
      <c r="A527" s="6"/>
      <c r="B527" s="431" t="str">
        <f>B521</f>
        <v>30.09.2008.</v>
      </c>
      <c r="C527" s="431"/>
      <c r="D527" s="431"/>
      <c r="E527" s="431"/>
      <c r="F527" s="486">
        <f>F524+F525-F526</f>
        <v>647310</v>
      </c>
      <c r="G527" s="486"/>
      <c r="H527" s="486"/>
      <c r="I527" s="486">
        <f>I524+I525-I526</f>
        <v>1513662</v>
      </c>
      <c r="J527" s="486"/>
      <c r="K527" s="486"/>
      <c r="L527" s="486">
        <f>SUM(L524:N526)</f>
        <v>0</v>
      </c>
      <c r="M527" s="486"/>
      <c r="N527" s="486"/>
      <c r="O527" s="486">
        <f>O524+O525-O526</f>
        <v>66421</v>
      </c>
      <c r="P527" s="486"/>
      <c r="Q527" s="486"/>
      <c r="R527" s="486">
        <f>SUM(R524:T526)</f>
        <v>0</v>
      </c>
      <c r="S527" s="486"/>
      <c r="T527" s="486"/>
      <c r="U527" s="486">
        <f>SUM(U524:W526)</f>
        <v>0</v>
      </c>
      <c r="V527" s="486"/>
      <c r="W527" s="486"/>
      <c r="X527" s="486">
        <f>SUM(X524:Z526)</f>
        <v>0</v>
      </c>
      <c r="Y527" s="486"/>
      <c r="Z527" s="486"/>
      <c r="AA527" s="337">
        <f>AA524+AA525-AA526</f>
        <v>2227393</v>
      </c>
      <c r="AB527" s="337"/>
    </row>
    <row r="528" spans="1:28" ht="13.5" thickBot="1">
      <c r="A528" s="6"/>
      <c r="B528" s="57"/>
      <c r="C528" s="57"/>
      <c r="D528" s="57"/>
      <c r="E528" s="58"/>
      <c r="F528" s="134"/>
      <c r="G528" s="134"/>
      <c r="H528" s="135"/>
      <c r="I528" s="135"/>
      <c r="J528" s="135"/>
      <c r="K528" s="135"/>
      <c r="L528" s="135"/>
      <c r="M528" s="135"/>
      <c r="N528" s="135"/>
      <c r="O528" s="135"/>
      <c r="P528" s="135"/>
      <c r="Q528" s="135"/>
      <c r="R528" s="135"/>
      <c r="S528" s="135"/>
      <c r="T528" s="135"/>
      <c r="U528" s="135"/>
      <c r="V528" s="135"/>
      <c r="W528" s="135"/>
      <c r="X528" s="135"/>
      <c r="Y528" s="135"/>
      <c r="Z528" s="136"/>
      <c r="AA528" s="136"/>
      <c r="AB528" s="136"/>
    </row>
    <row r="529" spans="1:28" ht="14.25" thickBot="1" thickTop="1">
      <c r="A529" s="6"/>
      <c r="B529" s="493" t="s">
        <v>414</v>
      </c>
      <c r="C529" s="493"/>
      <c r="D529" s="493"/>
      <c r="E529" s="493"/>
      <c r="F529" s="487">
        <f>F517-F524</f>
        <v>2460447</v>
      </c>
      <c r="G529" s="487"/>
      <c r="H529" s="487"/>
      <c r="I529" s="487">
        <f>I517-I524</f>
        <v>1631839</v>
      </c>
      <c r="J529" s="487"/>
      <c r="K529" s="487"/>
      <c r="L529" s="487">
        <f>L517+L524</f>
        <v>0</v>
      </c>
      <c r="M529" s="487"/>
      <c r="N529" s="487"/>
      <c r="O529" s="487">
        <f>O517-O524</f>
        <v>83363</v>
      </c>
      <c r="P529" s="487"/>
      <c r="Q529" s="487"/>
      <c r="R529" s="487">
        <f>R517+R524</f>
        <v>0</v>
      </c>
      <c r="S529" s="487"/>
      <c r="T529" s="487"/>
      <c r="U529" s="487">
        <f>U517+U524</f>
        <v>0</v>
      </c>
      <c r="V529" s="487"/>
      <c r="W529" s="487"/>
      <c r="X529" s="487">
        <f>X517+X524</f>
        <v>6687</v>
      </c>
      <c r="Y529" s="487"/>
      <c r="Z529" s="487"/>
      <c r="AA529" s="590">
        <f>AA517-AA524</f>
        <v>4182336</v>
      </c>
      <c r="AB529" s="590"/>
    </row>
    <row r="530" spans="1:28" ht="14.25" thickBot="1" thickTop="1">
      <c r="A530" s="6"/>
      <c r="B530" s="21"/>
      <c r="C530" s="21"/>
      <c r="D530" s="21"/>
      <c r="E530" s="21"/>
      <c r="F530" s="139"/>
      <c r="G530" s="139"/>
      <c r="H530" s="139"/>
      <c r="I530" s="137"/>
      <c r="J530" s="137"/>
      <c r="K530" s="137"/>
      <c r="L530" s="138"/>
      <c r="M530" s="138"/>
      <c r="N530" s="138"/>
      <c r="O530" s="138"/>
      <c r="P530" s="138"/>
      <c r="Q530" s="138"/>
      <c r="R530" s="138"/>
      <c r="S530" s="138"/>
      <c r="T530" s="138"/>
      <c r="U530" s="138"/>
      <c r="V530" s="138"/>
      <c r="W530" s="138"/>
      <c r="X530" s="138"/>
      <c r="Y530" s="138"/>
      <c r="Z530" s="138"/>
      <c r="AA530" s="138"/>
      <c r="AB530" s="138"/>
    </row>
    <row r="531" spans="1:28" ht="16.5" customHeight="1" thickBot="1" thickTop="1">
      <c r="A531" s="6"/>
      <c r="B531" s="493" t="s">
        <v>415</v>
      </c>
      <c r="C531" s="493"/>
      <c r="D531" s="493"/>
      <c r="E531" s="493"/>
      <c r="F531" s="487">
        <f>F521-F527</f>
        <v>2408632</v>
      </c>
      <c r="G531" s="487"/>
      <c r="H531" s="487"/>
      <c r="I531" s="487">
        <f>I521-I527</f>
        <v>1512127</v>
      </c>
      <c r="J531" s="487"/>
      <c r="K531" s="487"/>
      <c r="L531" s="487">
        <f>L521+L527</f>
        <v>0</v>
      </c>
      <c r="M531" s="487"/>
      <c r="N531" s="487"/>
      <c r="O531" s="487">
        <f>O521-O527</f>
        <v>80324</v>
      </c>
      <c r="P531" s="487"/>
      <c r="Q531" s="487"/>
      <c r="R531" s="487">
        <f>R521+R527</f>
        <v>0</v>
      </c>
      <c r="S531" s="487"/>
      <c r="T531" s="487"/>
      <c r="U531" s="487">
        <f>U521+U527</f>
        <v>0</v>
      </c>
      <c r="V531" s="487"/>
      <c r="W531" s="487"/>
      <c r="X531" s="487">
        <f>X521+X527</f>
        <v>87733</v>
      </c>
      <c r="Y531" s="487"/>
      <c r="Z531" s="487"/>
      <c r="AA531" s="487">
        <f>AA521-AA527</f>
        <v>4088816</v>
      </c>
      <c r="AB531" s="487"/>
    </row>
    <row r="532" spans="1:28" ht="13.5" thickTop="1">
      <c r="A532" s="6"/>
      <c r="B532" s="178"/>
      <c r="C532" s="178"/>
      <c r="D532" s="178"/>
      <c r="E532" s="178"/>
      <c r="F532" s="171"/>
      <c r="G532" s="171"/>
      <c r="H532" s="171"/>
      <c r="I532" s="171"/>
      <c r="J532" s="171"/>
      <c r="K532" s="171"/>
      <c r="L532" s="171"/>
      <c r="M532" s="171"/>
      <c r="N532" s="171"/>
      <c r="O532" s="171"/>
      <c r="P532" s="171"/>
      <c r="Q532" s="171"/>
      <c r="R532" s="171"/>
      <c r="S532" s="171"/>
      <c r="T532" s="171"/>
      <c r="U532" s="171"/>
      <c r="V532" s="171"/>
      <c r="W532" s="171"/>
      <c r="X532" s="171"/>
      <c r="Y532" s="171"/>
      <c r="Z532" s="171"/>
      <c r="AA532" s="171"/>
      <c r="AB532" s="171"/>
    </row>
    <row r="533" spans="1:28" ht="12.75">
      <c r="A533" s="6"/>
      <c r="B533" s="79" t="s">
        <v>256</v>
      </c>
      <c r="C533" s="61"/>
      <c r="D533" s="61"/>
      <c r="E533" s="60"/>
      <c r="F533" s="60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5"/>
      <c r="T533" s="15"/>
      <c r="U533" s="15"/>
      <c r="V533" s="14"/>
      <c r="W533" s="14"/>
      <c r="X533" s="14"/>
      <c r="Y533" s="15"/>
      <c r="Z533" s="14"/>
      <c r="AA533" s="14"/>
      <c r="AB533" s="14"/>
    </row>
    <row r="534" spans="1:28" ht="12.75">
      <c r="A534" s="6"/>
      <c r="B534" s="61"/>
      <c r="C534" s="61"/>
      <c r="D534" s="61"/>
      <c r="E534" s="60"/>
      <c r="F534" s="60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5"/>
      <c r="T534" s="15"/>
      <c r="U534" s="15"/>
      <c r="V534" s="14"/>
      <c r="W534" s="14"/>
      <c r="X534" s="14"/>
      <c r="Y534" s="15"/>
      <c r="Z534" s="14"/>
      <c r="AA534" s="14"/>
      <c r="AB534" s="14"/>
    </row>
    <row r="535" spans="1:28" ht="12.75">
      <c r="A535" s="6"/>
      <c r="B535" s="69"/>
      <c r="C535" s="38">
        <v>-13</v>
      </c>
      <c r="D535" s="69"/>
      <c r="E535" s="72" t="s">
        <v>257</v>
      </c>
      <c r="F535" s="69"/>
      <c r="G535" s="69"/>
      <c r="H535" s="69"/>
      <c r="I535" s="69"/>
      <c r="J535" s="69"/>
      <c r="K535" s="69"/>
      <c r="L535" s="69"/>
      <c r="M535" s="69"/>
      <c r="N535" s="69"/>
      <c r="O535" s="69"/>
      <c r="P535" s="68"/>
      <c r="Q535" s="68"/>
      <c r="R535" s="68"/>
      <c r="S535" s="65"/>
      <c r="T535" s="65"/>
      <c r="U535" s="65"/>
      <c r="V535" s="64"/>
      <c r="W535" s="64"/>
      <c r="X535" s="64"/>
      <c r="Y535" s="65"/>
      <c r="Z535" s="64"/>
      <c r="AA535" s="64"/>
      <c r="AB535" s="64"/>
    </row>
    <row r="536" spans="1:28" ht="12.75">
      <c r="A536" s="6"/>
      <c r="B536" s="69"/>
      <c r="C536" s="38"/>
      <c r="D536" s="69"/>
      <c r="E536" s="72"/>
      <c r="F536" s="69"/>
      <c r="G536" s="69"/>
      <c r="H536" s="69"/>
      <c r="I536" s="69"/>
      <c r="J536" s="69"/>
      <c r="K536" s="69"/>
      <c r="L536" s="69"/>
      <c r="M536" s="69"/>
      <c r="N536" s="69"/>
      <c r="O536" s="69"/>
      <c r="P536" s="68"/>
      <c r="Q536" s="68"/>
      <c r="R536" s="68"/>
      <c r="S536" s="65"/>
      <c r="T536" s="65"/>
      <c r="U536" s="65"/>
      <c r="V536" s="64"/>
      <c r="W536" s="64"/>
      <c r="X536" s="64"/>
      <c r="Y536" s="65"/>
      <c r="Z536" s="64"/>
      <c r="AA536" s="64"/>
      <c r="AB536" s="64"/>
    </row>
    <row r="537" spans="1:28" ht="12.75">
      <c r="A537" s="6"/>
      <c r="B537" s="69"/>
      <c r="C537" s="38"/>
      <c r="D537" s="69"/>
      <c r="E537" s="72"/>
      <c r="F537" s="69"/>
      <c r="G537" s="69"/>
      <c r="H537" s="69"/>
      <c r="I537" s="69"/>
      <c r="J537" s="69"/>
      <c r="K537" s="69"/>
      <c r="L537" s="69"/>
      <c r="M537" s="724" t="s">
        <v>304</v>
      </c>
      <c r="N537" s="346"/>
      <c r="O537" s="346"/>
      <c r="P537" s="346"/>
      <c r="Q537" s="68"/>
      <c r="R537" s="68"/>
      <c r="S537" s="65"/>
      <c r="T537" s="65"/>
      <c r="U537" s="65"/>
      <c r="V537" s="64"/>
      <c r="W537" s="64"/>
      <c r="X537" s="64"/>
      <c r="Y537" s="65"/>
      <c r="Z537" s="64"/>
      <c r="AA537" s="64"/>
      <c r="AB537" s="64"/>
    </row>
    <row r="538" spans="1:28" ht="12.75">
      <c r="A538" s="6"/>
      <c r="B538" s="187"/>
      <c r="C538" s="187"/>
      <c r="D538" s="187"/>
      <c r="E538" s="187"/>
      <c r="F538" s="187"/>
      <c r="G538" s="187"/>
      <c r="H538" s="187"/>
      <c r="I538" s="187"/>
      <c r="J538" s="187"/>
      <c r="K538" s="187"/>
      <c r="L538" s="187"/>
      <c r="M538" s="187"/>
      <c r="N538" s="187"/>
      <c r="O538" s="187"/>
      <c r="P538" s="188"/>
      <c r="Q538" s="188"/>
      <c r="R538" s="188"/>
      <c r="S538" s="189"/>
      <c r="T538" s="189"/>
      <c r="U538" s="189"/>
      <c r="V538" s="190"/>
      <c r="W538" s="190"/>
      <c r="X538" s="190"/>
      <c r="Y538" s="189"/>
      <c r="Z538" s="190"/>
      <c r="AA538" s="190"/>
      <c r="AB538" s="190"/>
    </row>
    <row r="539" spans="1:28" ht="53.25" customHeight="1" thickBot="1">
      <c r="A539" s="56"/>
      <c r="B539" s="423" t="s">
        <v>375</v>
      </c>
      <c r="C539" s="423"/>
      <c r="D539" s="423"/>
      <c r="E539" s="423"/>
      <c r="F539" s="422" t="s">
        <v>409</v>
      </c>
      <c r="G539" s="422"/>
      <c r="H539" s="422"/>
      <c r="I539" s="293" t="s">
        <v>416</v>
      </c>
      <c r="J539" s="293"/>
      <c r="K539" s="293"/>
      <c r="L539" s="293" t="s">
        <v>417</v>
      </c>
      <c r="M539" s="293"/>
      <c r="N539" s="293"/>
      <c r="O539" s="317" t="s">
        <v>418</v>
      </c>
      <c r="P539" s="317"/>
      <c r="Q539" s="317"/>
      <c r="R539" s="293" t="s">
        <v>419</v>
      </c>
      <c r="S539" s="293"/>
      <c r="T539" s="293"/>
      <c r="U539" s="422" t="s">
        <v>395</v>
      </c>
      <c r="V539" s="422"/>
      <c r="W539" s="422"/>
      <c r="X539" s="293" t="s">
        <v>258</v>
      </c>
      <c r="Y539" s="293"/>
      <c r="Z539" s="293"/>
      <c r="AA539" s="293" t="s">
        <v>259</v>
      </c>
      <c r="AB539" s="293"/>
    </row>
    <row r="540" spans="1:28" ht="17.25" customHeight="1" thickBot="1" thickTop="1">
      <c r="A540" s="47"/>
      <c r="B540" s="421" t="s">
        <v>347</v>
      </c>
      <c r="C540" s="421"/>
      <c r="D540" s="421"/>
      <c r="E540" s="421"/>
      <c r="F540" s="424">
        <v>4327</v>
      </c>
      <c r="G540" s="314"/>
      <c r="H540" s="314"/>
      <c r="I540" s="314"/>
      <c r="J540" s="314"/>
      <c r="K540" s="314"/>
      <c r="L540" s="415"/>
      <c r="M540" s="415"/>
      <c r="N540" s="415"/>
      <c r="O540" s="415"/>
      <c r="P540" s="415"/>
      <c r="Q540" s="415"/>
      <c r="R540" s="416"/>
      <c r="S540" s="416"/>
      <c r="T540" s="416"/>
      <c r="U540" s="419">
        <f>F540</f>
        <v>4327</v>
      </c>
      <c r="V540" s="420"/>
      <c r="W540" s="420"/>
      <c r="X540" s="430" t="s">
        <v>324</v>
      </c>
      <c r="Y540" s="430"/>
      <c r="Z540" s="430"/>
      <c r="AA540" s="430" t="s">
        <v>325</v>
      </c>
      <c r="AB540" s="430"/>
    </row>
    <row r="541" spans="1:28" ht="18" customHeight="1" thickBot="1" thickTop="1">
      <c r="A541" s="47"/>
      <c r="B541" s="738" t="s">
        <v>348</v>
      </c>
      <c r="C541" s="738"/>
      <c r="D541" s="738"/>
      <c r="E541" s="738"/>
      <c r="F541" s="424">
        <v>4327</v>
      </c>
      <c r="G541" s="314"/>
      <c r="H541" s="314"/>
      <c r="I541" s="314"/>
      <c r="J541" s="314"/>
      <c r="K541" s="314"/>
      <c r="L541" s="415"/>
      <c r="M541" s="415"/>
      <c r="N541" s="415"/>
      <c r="O541" s="415"/>
      <c r="P541" s="415"/>
      <c r="Q541" s="415"/>
      <c r="R541" s="416"/>
      <c r="S541" s="416"/>
      <c r="T541" s="416"/>
      <c r="U541" s="419">
        <f>F541</f>
        <v>4327</v>
      </c>
      <c r="V541" s="420"/>
      <c r="W541" s="420"/>
      <c r="X541" s="430" t="s">
        <v>324</v>
      </c>
      <c r="Y541" s="430"/>
      <c r="Z541" s="430"/>
      <c r="AA541" s="430" t="s">
        <v>325</v>
      </c>
      <c r="AB541" s="430"/>
    </row>
    <row r="542" spans="1:28" ht="16.5" customHeight="1" thickBot="1" thickTop="1">
      <c r="A542" s="47"/>
      <c r="B542" s="207"/>
      <c r="C542" s="207"/>
      <c r="D542" s="207"/>
      <c r="E542" s="207"/>
      <c r="F542" s="315">
        <f>SUM(F540:H541)</f>
        <v>8654</v>
      </c>
      <c r="G542" s="315"/>
      <c r="H542" s="315"/>
      <c r="I542" s="315">
        <f>SUM(I540:K541)</f>
        <v>0</v>
      </c>
      <c r="J542" s="315"/>
      <c r="K542" s="315"/>
      <c r="L542" s="315">
        <f>SUM(L540:N541)</f>
        <v>0</v>
      </c>
      <c r="M542" s="315"/>
      <c r="N542" s="315"/>
      <c r="O542" s="315">
        <f>SUM(O540:Q541)</f>
        <v>0</v>
      </c>
      <c r="P542" s="315"/>
      <c r="Q542" s="315"/>
      <c r="R542" s="315">
        <f>SUM(R540:T541)</f>
        <v>0</v>
      </c>
      <c r="S542" s="315"/>
      <c r="T542" s="315"/>
      <c r="U542" s="315">
        <f>SUM(U540:W541)</f>
        <v>8654</v>
      </c>
      <c r="V542" s="315"/>
      <c r="W542" s="315"/>
      <c r="X542" s="591"/>
      <c r="Y542" s="591"/>
      <c r="Z542" s="591"/>
      <c r="AA542" s="591"/>
      <c r="AB542" s="591"/>
    </row>
    <row r="543" spans="1:28" ht="17.25" customHeight="1" thickTop="1">
      <c r="A543" s="3"/>
      <c r="B543" s="183"/>
      <c r="C543" s="183"/>
      <c r="D543" s="183"/>
      <c r="E543" s="183"/>
      <c r="F543" s="180"/>
      <c r="G543" s="180"/>
      <c r="H543" s="180"/>
      <c r="I543" s="180"/>
      <c r="J543" s="180"/>
      <c r="K543" s="180"/>
      <c r="L543" s="180"/>
      <c r="M543" s="180"/>
      <c r="N543" s="180"/>
      <c r="O543" s="180"/>
      <c r="P543" s="180"/>
      <c r="Q543" s="180"/>
      <c r="R543" s="180"/>
      <c r="S543" s="180"/>
      <c r="T543" s="180"/>
      <c r="U543" s="180"/>
      <c r="V543" s="180"/>
      <c r="W543" s="180"/>
      <c r="X543" s="184"/>
      <c r="Y543" s="184"/>
      <c r="Z543" s="184"/>
      <c r="AA543" s="184"/>
      <c r="AB543" s="184"/>
    </row>
    <row r="544" spans="1:28" ht="15.75" customHeight="1">
      <c r="A544" s="3"/>
      <c r="B544" s="183"/>
      <c r="C544" s="183"/>
      <c r="D544" s="183"/>
      <c r="E544" s="183"/>
      <c r="F544" s="180"/>
      <c r="G544" s="180"/>
      <c r="H544" s="180"/>
      <c r="I544" s="180"/>
      <c r="J544" s="180"/>
      <c r="K544" s="180"/>
      <c r="L544" s="180"/>
      <c r="M544" s="724" t="s">
        <v>317</v>
      </c>
      <c r="N544" s="346"/>
      <c r="O544" s="346"/>
      <c r="P544" s="346"/>
      <c r="Q544" s="180"/>
      <c r="R544" s="180"/>
      <c r="S544" s="180"/>
      <c r="T544" s="180"/>
      <c r="U544" s="180"/>
      <c r="V544" s="180"/>
      <c r="W544" s="180"/>
      <c r="X544" s="184"/>
      <c r="Y544" s="184"/>
      <c r="Z544" s="184"/>
      <c r="AA544" s="184"/>
      <c r="AB544" s="184"/>
    </row>
    <row r="545" spans="1:28" ht="12" customHeight="1">
      <c r="A545" s="84"/>
      <c r="B545" s="185"/>
      <c r="C545" s="185"/>
      <c r="D545" s="185"/>
      <c r="E545" s="185"/>
      <c r="F545" s="186"/>
      <c r="G545" s="186"/>
      <c r="H545" s="186"/>
      <c r="I545" s="186"/>
      <c r="J545" s="186"/>
      <c r="K545" s="186"/>
      <c r="L545" s="186"/>
      <c r="M545" s="186"/>
      <c r="N545" s="186"/>
      <c r="O545" s="186"/>
      <c r="P545" s="186"/>
      <c r="Q545" s="186"/>
      <c r="R545" s="186"/>
      <c r="S545" s="186"/>
      <c r="T545" s="186"/>
      <c r="U545" s="186"/>
      <c r="V545" s="186"/>
      <c r="W545" s="186"/>
      <c r="X545" s="182"/>
      <c r="Y545" s="182"/>
      <c r="Z545" s="182"/>
      <c r="AA545" s="182"/>
      <c r="AB545" s="182"/>
    </row>
    <row r="546" spans="1:28" ht="59.25" customHeight="1" thickBot="1">
      <c r="A546" s="6"/>
      <c r="B546" s="209"/>
      <c r="C546" s="209"/>
      <c r="D546" s="209"/>
      <c r="E546" s="209"/>
      <c r="F546" s="422" t="s">
        <v>409</v>
      </c>
      <c r="G546" s="422"/>
      <c r="H546" s="422"/>
      <c r="I546" s="293" t="s">
        <v>416</v>
      </c>
      <c r="J546" s="293"/>
      <c r="K546" s="293"/>
      <c r="L546" s="293" t="s">
        <v>417</v>
      </c>
      <c r="M546" s="293"/>
      <c r="N546" s="293"/>
      <c r="O546" s="317" t="s">
        <v>418</v>
      </c>
      <c r="P546" s="317"/>
      <c r="Q546" s="317"/>
      <c r="R546" s="293" t="s">
        <v>419</v>
      </c>
      <c r="S546" s="293"/>
      <c r="T546" s="293"/>
      <c r="U546" s="422" t="s">
        <v>395</v>
      </c>
      <c r="V546" s="422"/>
      <c r="W546" s="422"/>
      <c r="X546" s="293" t="s">
        <v>258</v>
      </c>
      <c r="Y546" s="293"/>
      <c r="Z546" s="293"/>
      <c r="AA546" s="293" t="s">
        <v>259</v>
      </c>
      <c r="AB546" s="293"/>
    </row>
    <row r="547" spans="1:28" ht="15.75" customHeight="1">
      <c r="A547" s="6"/>
      <c r="B547" s="421" t="s">
        <v>347</v>
      </c>
      <c r="C547" s="421"/>
      <c r="D547" s="421"/>
      <c r="E547" s="421"/>
      <c r="F547" s="314">
        <v>6157</v>
      </c>
      <c r="G547" s="314"/>
      <c r="H547" s="314"/>
      <c r="I547" s="314"/>
      <c r="J547" s="314"/>
      <c r="K547" s="314"/>
      <c r="L547" s="415"/>
      <c r="M547" s="415"/>
      <c r="N547" s="415"/>
      <c r="O547" s="415"/>
      <c r="P547" s="415"/>
      <c r="Q547" s="415"/>
      <c r="R547" s="416"/>
      <c r="S547" s="416"/>
      <c r="T547" s="416"/>
      <c r="U547" s="288">
        <f>F547</f>
        <v>6157</v>
      </c>
      <c r="V547" s="289"/>
      <c r="W547" s="289"/>
      <c r="X547" s="430" t="s">
        <v>324</v>
      </c>
      <c r="Y547" s="430"/>
      <c r="Z547" s="430"/>
      <c r="AA547" s="430" t="s">
        <v>325</v>
      </c>
      <c r="AB547" s="430"/>
    </row>
    <row r="548" spans="1:28" ht="17.25" customHeight="1" thickBot="1">
      <c r="A548" s="6"/>
      <c r="B548" s="738" t="s">
        <v>348</v>
      </c>
      <c r="C548" s="738"/>
      <c r="D548" s="738"/>
      <c r="E548" s="738"/>
      <c r="F548" s="314">
        <v>6156</v>
      </c>
      <c r="G548" s="314"/>
      <c r="H548" s="314"/>
      <c r="I548" s="314"/>
      <c r="J548" s="314"/>
      <c r="K548" s="314"/>
      <c r="L548" s="415"/>
      <c r="M548" s="415"/>
      <c r="N548" s="415"/>
      <c r="O548" s="415"/>
      <c r="P548" s="415"/>
      <c r="Q548" s="415"/>
      <c r="R548" s="416"/>
      <c r="S548" s="416"/>
      <c r="T548" s="416"/>
      <c r="U548" s="288">
        <f>F548</f>
        <v>6156</v>
      </c>
      <c r="V548" s="289"/>
      <c r="W548" s="289"/>
      <c r="X548" s="430" t="s">
        <v>324</v>
      </c>
      <c r="Y548" s="430"/>
      <c r="Z548" s="430"/>
      <c r="AA548" s="430" t="s">
        <v>325</v>
      </c>
      <c r="AB548" s="430"/>
    </row>
    <row r="549" spans="1:28" ht="12.75" customHeight="1" thickBot="1" thickTop="1">
      <c r="A549" s="6"/>
      <c r="B549" s="207"/>
      <c r="C549" s="207"/>
      <c r="D549" s="207"/>
      <c r="E549" s="207"/>
      <c r="F549" s="417">
        <f>SUM(F547:H548)</f>
        <v>12313</v>
      </c>
      <c r="G549" s="417"/>
      <c r="H549" s="417"/>
      <c r="I549" s="417">
        <f>SUM(I547:K548)</f>
        <v>0</v>
      </c>
      <c r="J549" s="417"/>
      <c r="K549" s="417"/>
      <c r="L549" s="417">
        <f>SUM(L547:N548)</f>
        <v>0</v>
      </c>
      <c r="M549" s="417"/>
      <c r="N549" s="417"/>
      <c r="O549" s="417">
        <f>SUM(O547:Q548)</f>
        <v>0</v>
      </c>
      <c r="P549" s="417"/>
      <c r="Q549" s="417"/>
      <c r="R549" s="417">
        <f>SUM(R547:T548)</f>
        <v>0</v>
      </c>
      <c r="S549" s="417"/>
      <c r="T549" s="417"/>
      <c r="U549" s="417">
        <f>SUM(U547:W548)</f>
        <v>12313</v>
      </c>
      <c r="V549" s="417"/>
      <c r="W549" s="417"/>
      <c r="X549" s="725"/>
      <c r="Y549" s="725"/>
      <c r="Z549" s="725"/>
      <c r="AA549" s="725"/>
      <c r="AB549" s="725"/>
    </row>
    <row r="550" spans="1:28" ht="12.75" customHeight="1" thickTop="1">
      <c r="A550" s="6"/>
      <c r="B550" s="183"/>
      <c r="C550" s="183"/>
      <c r="D550" s="183"/>
      <c r="E550" s="183"/>
      <c r="F550" s="180"/>
      <c r="G550" s="180"/>
      <c r="H550" s="180"/>
      <c r="I550" s="180"/>
      <c r="J550" s="180"/>
      <c r="K550" s="180"/>
      <c r="L550" s="180"/>
      <c r="M550" s="180"/>
      <c r="N550" s="180"/>
      <c r="O550" s="180"/>
      <c r="P550" s="180"/>
      <c r="Q550" s="180"/>
      <c r="R550" s="180"/>
      <c r="S550" s="180"/>
      <c r="T550" s="180"/>
      <c r="U550" s="180"/>
      <c r="V550" s="180"/>
      <c r="W550" s="180"/>
      <c r="X550" s="184"/>
      <c r="Y550" s="184"/>
      <c r="Z550" s="184"/>
      <c r="AA550" s="184"/>
      <c r="AB550" s="184"/>
    </row>
    <row r="551" spans="1:28" ht="12.75" customHeight="1">
      <c r="A551" s="6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</row>
    <row r="552" spans="1:28" ht="12.75" customHeight="1">
      <c r="A552" s="6"/>
      <c r="B552" s="71"/>
      <c r="C552" s="38">
        <v>-14</v>
      </c>
      <c r="D552" s="6"/>
      <c r="E552" s="38" t="s">
        <v>260</v>
      </c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6"/>
      <c r="AB552" s="6"/>
    </row>
    <row r="553" spans="1:28" ht="12.75" customHeight="1">
      <c r="A553" s="6"/>
      <c r="B553" s="71"/>
      <c r="C553" s="38"/>
      <c r="D553" s="6"/>
      <c r="E553" s="38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296" t="s">
        <v>304</v>
      </c>
      <c r="R553" s="296"/>
      <c r="S553" s="296"/>
      <c r="T553" s="296"/>
      <c r="U553" s="296"/>
      <c r="V553" s="296"/>
      <c r="W553" s="14"/>
      <c r="X553" s="296" t="s">
        <v>317</v>
      </c>
      <c r="Y553" s="433"/>
      <c r="Z553" s="433"/>
      <c r="AA553" s="433"/>
      <c r="AB553" s="433"/>
    </row>
    <row r="554" spans="1:28" ht="12.75" customHeight="1">
      <c r="A554" s="6"/>
      <c r="B554" s="59"/>
      <c r="C554" s="59"/>
      <c r="D554" s="6"/>
      <c r="E554" s="6"/>
      <c r="F554" s="6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318" t="str">
        <f>Q574</f>
        <v>30.09.2008.</v>
      </c>
      <c r="R554" s="319"/>
      <c r="S554" s="320"/>
      <c r="T554" s="412" t="str">
        <f>T574</f>
        <v>30.09.2007.</v>
      </c>
      <c r="U554" s="319"/>
      <c r="V554" s="319"/>
      <c r="W554" s="167"/>
      <c r="X554" s="318" t="str">
        <f>X574</f>
        <v>30.09.2008.</v>
      </c>
      <c r="Y554" s="319"/>
      <c r="Z554" s="320"/>
      <c r="AA554" s="328" t="str">
        <f>AA574</f>
        <v>30.09.2007.</v>
      </c>
      <c r="AB554" s="327"/>
    </row>
    <row r="555" spans="1:28" ht="12.75" customHeight="1">
      <c r="A555" s="6"/>
      <c r="B555" s="77" t="s">
        <v>311</v>
      </c>
      <c r="C555" s="316" t="s">
        <v>261</v>
      </c>
      <c r="D555" s="316"/>
      <c r="E555" s="316"/>
      <c r="F555" s="316"/>
      <c r="G555" s="316"/>
      <c r="H555" s="316"/>
      <c r="I555" s="316"/>
      <c r="J555" s="316"/>
      <c r="K555" s="316"/>
      <c r="L555" s="316"/>
      <c r="M555" s="316"/>
      <c r="N555" s="316"/>
      <c r="O555" s="316"/>
      <c r="P555" s="169"/>
      <c r="Q555" s="549">
        <v>697208</v>
      </c>
      <c r="R555" s="272"/>
      <c r="S555" s="272"/>
      <c r="T555" s="726">
        <v>755021</v>
      </c>
      <c r="U555" s="363"/>
      <c r="V555" s="363"/>
      <c r="W555" s="173"/>
      <c r="X555" s="638">
        <v>992037</v>
      </c>
      <c r="Y555" s="360"/>
      <c r="Z555" s="639"/>
      <c r="AA555" s="632">
        <v>1074298</v>
      </c>
      <c r="AB555" s="633"/>
    </row>
    <row r="556" spans="1:28" ht="12.75" customHeight="1">
      <c r="A556" s="6"/>
      <c r="B556" s="76" t="s">
        <v>312</v>
      </c>
      <c r="C556" s="316" t="s">
        <v>262</v>
      </c>
      <c r="D556" s="316"/>
      <c r="E556" s="316"/>
      <c r="F556" s="316"/>
      <c r="G556" s="316"/>
      <c r="H556" s="316"/>
      <c r="I556" s="316"/>
      <c r="J556" s="316"/>
      <c r="K556" s="316"/>
      <c r="L556" s="316"/>
      <c r="M556" s="316"/>
      <c r="N556" s="316"/>
      <c r="O556" s="316"/>
      <c r="P556" s="170"/>
      <c r="Q556" s="294">
        <v>56112</v>
      </c>
      <c r="R556" s="272"/>
      <c r="S556" s="272"/>
      <c r="T556" s="291">
        <v>17937</v>
      </c>
      <c r="U556" s="363"/>
      <c r="V556" s="363"/>
      <c r="W556" s="51"/>
      <c r="X556" s="292">
        <v>79840</v>
      </c>
      <c r="Y556" s="363"/>
      <c r="Z556" s="640"/>
      <c r="AA556" s="265">
        <v>25522</v>
      </c>
      <c r="AB556" s="265"/>
    </row>
    <row r="557" spans="1:28" ht="12.75" customHeight="1">
      <c r="A557" s="6"/>
      <c r="B557" s="76" t="s">
        <v>313</v>
      </c>
      <c r="C557" s="316" t="s">
        <v>263</v>
      </c>
      <c r="D557" s="316"/>
      <c r="E557" s="316"/>
      <c r="F557" s="316"/>
      <c r="G557" s="316"/>
      <c r="H557" s="316"/>
      <c r="I557" s="316"/>
      <c r="J557" s="316"/>
      <c r="K557" s="316"/>
      <c r="L557" s="316"/>
      <c r="M557" s="316"/>
      <c r="N557" s="316"/>
      <c r="O557" s="316"/>
      <c r="P557" s="170"/>
      <c r="Q557" s="294">
        <v>174916</v>
      </c>
      <c r="R557" s="272"/>
      <c r="S557" s="272"/>
      <c r="T557" s="291">
        <v>135277</v>
      </c>
      <c r="U557" s="363"/>
      <c r="V557" s="363"/>
      <c r="W557" s="51"/>
      <c r="X557" s="292">
        <v>248883</v>
      </c>
      <c r="Y557" s="363"/>
      <c r="Z557" s="640"/>
      <c r="AA557" s="265">
        <v>192482</v>
      </c>
      <c r="AB557" s="265"/>
    </row>
    <row r="558" spans="1:28" ht="12.75" customHeight="1" thickBot="1">
      <c r="A558" s="56"/>
      <c r="B558" s="76" t="s">
        <v>314</v>
      </c>
      <c r="C558" s="316" t="s">
        <v>264</v>
      </c>
      <c r="D558" s="316"/>
      <c r="E558" s="316"/>
      <c r="F558" s="316"/>
      <c r="G558" s="316"/>
      <c r="H558" s="316"/>
      <c r="I558" s="316"/>
      <c r="J558" s="316"/>
      <c r="K558" s="316"/>
      <c r="L558" s="316"/>
      <c r="M558" s="316"/>
      <c r="N558" s="316"/>
      <c r="O558" s="316"/>
      <c r="P558" s="170"/>
      <c r="Q558" s="294">
        <v>77018</v>
      </c>
      <c r="R558" s="294"/>
      <c r="S558" s="295"/>
      <c r="T558" s="291">
        <v>26976</v>
      </c>
      <c r="U558" s="292"/>
      <c r="V558" s="292"/>
      <c r="W558" s="51"/>
      <c r="X558" s="292">
        <v>109587</v>
      </c>
      <c r="Y558" s="292"/>
      <c r="Z558" s="295"/>
      <c r="AA558" s="265">
        <v>38383</v>
      </c>
      <c r="AB558" s="265"/>
    </row>
    <row r="559" spans="1:28" ht="12.75" customHeight="1" thickBot="1" thickTop="1">
      <c r="A559" s="47"/>
      <c r="B559" s="76" t="s">
        <v>315</v>
      </c>
      <c r="C559" s="316" t="s">
        <v>265</v>
      </c>
      <c r="D559" s="316"/>
      <c r="E559" s="316"/>
      <c r="F559" s="316"/>
      <c r="G559" s="316"/>
      <c r="H559" s="316"/>
      <c r="I559" s="316"/>
      <c r="J559" s="316"/>
      <c r="K559" s="316"/>
      <c r="L559" s="316"/>
      <c r="M559" s="316"/>
      <c r="N559" s="316"/>
      <c r="O559" s="316"/>
      <c r="P559" s="170"/>
      <c r="Q559" s="294">
        <v>42221</v>
      </c>
      <c r="R559" s="294"/>
      <c r="S559" s="295"/>
      <c r="T559" s="291">
        <v>37560</v>
      </c>
      <c r="U559" s="292"/>
      <c r="V559" s="292"/>
      <c r="W559" s="51"/>
      <c r="X559" s="292">
        <v>60075</v>
      </c>
      <c r="Y559" s="292"/>
      <c r="Z559" s="295"/>
      <c r="AA559" s="265">
        <v>53443</v>
      </c>
      <c r="AB559" s="265"/>
    </row>
    <row r="560" spans="1:28" ht="12.75" customHeight="1" thickBot="1" thickTop="1">
      <c r="A560" s="47"/>
      <c r="B560" s="76" t="s">
        <v>316</v>
      </c>
      <c r="C560" s="316" t="s">
        <v>233</v>
      </c>
      <c r="D560" s="316"/>
      <c r="E560" s="316"/>
      <c r="F560" s="316"/>
      <c r="G560" s="316"/>
      <c r="H560" s="316"/>
      <c r="I560" s="316"/>
      <c r="J560" s="316"/>
      <c r="K560" s="316"/>
      <c r="L560" s="316"/>
      <c r="M560" s="316"/>
      <c r="N560" s="316"/>
      <c r="O560" s="316"/>
      <c r="P560" s="170"/>
      <c r="Q560" s="413">
        <v>176694</v>
      </c>
      <c r="R560" s="413"/>
      <c r="S560" s="414"/>
      <c r="T560" s="655">
        <v>83559</v>
      </c>
      <c r="U560" s="413"/>
      <c r="V560" s="413"/>
      <c r="W560" s="51"/>
      <c r="X560" s="413">
        <v>251413</v>
      </c>
      <c r="Y560" s="413"/>
      <c r="Z560" s="414"/>
      <c r="AA560" s="428">
        <v>118894</v>
      </c>
      <c r="AB560" s="428"/>
    </row>
    <row r="561" spans="1:28" ht="12.75" customHeight="1" thickBot="1" thickTop="1">
      <c r="A561" s="47"/>
      <c r="B561" s="164" t="s">
        <v>177</v>
      </c>
      <c r="C561" s="164"/>
      <c r="D561" s="418"/>
      <c r="E561" s="418"/>
      <c r="F561" s="418"/>
      <c r="G561" s="418"/>
      <c r="H561" s="418"/>
      <c r="I561" s="418"/>
      <c r="J561" s="418"/>
      <c r="K561" s="418"/>
      <c r="L561" s="418"/>
      <c r="M561" s="418"/>
      <c r="N561" s="418"/>
      <c r="O561" s="418"/>
      <c r="P561" s="164"/>
      <c r="Q561" s="427">
        <f>SUM(Q555:Q560)</f>
        <v>1224169</v>
      </c>
      <c r="R561" s="246"/>
      <c r="S561" s="246"/>
      <c r="T561" s="426">
        <f>SUM(T555:T560)</f>
        <v>1056330</v>
      </c>
      <c r="U561" s="246"/>
      <c r="V561" s="246"/>
      <c r="W561" s="55"/>
      <c r="X561" s="427">
        <f>SUM(X555:X560)</f>
        <v>1741835</v>
      </c>
      <c r="Y561" s="246"/>
      <c r="Z561" s="246"/>
      <c r="AA561" s="426">
        <f>SUM(AA555:AA560)</f>
        <v>1503022</v>
      </c>
      <c r="AB561" s="427"/>
    </row>
    <row r="562" spans="1:28" ht="12.75" customHeight="1" thickTop="1">
      <c r="A562" s="3"/>
      <c r="B562" s="59"/>
      <c r="C562" s="59"/>
      <c r="D562" s="59"/>
      <c r="E562" s="70"/>
      <c r="F562" s="6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5"/>
      <c r="T562" s="15"/>
      <c r="U562" s="15"/>
      <c r="V562" s="14"/>
      <c r="W562" s="14"/>
      <c r="X562" s="14"/>
      <c r="Y562" s="15"/>
      <c r="Z562" s="78"/>
      <c r="AA562" s="14"/>
      <c r="AB562" s="14"/>
    </row>
    <row r="563" spans="1:28" ht="12.75" customHeight="1">
      <c r="A563" s="3"/>
      <c r="B563" s="59"/>
      <c r="C563" s="61" t="s">
        <v>376</v>
      </c>
      <c r="D563" s="61"/>
      <c r="E563" s="60"/>
      <c r="F563" s="75"/>
      <c r="G563" s="67"/>
      <c r="H563" s="67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5"/>
      <c r="T563" s="15"/>
      <c r="U563" s="15"/>
      <c r="V563" s="14"/>
      <c r="W563" s="14"/>
      <c r="X563" s="14"/>
      <c r="Y563" s="15"/>
      <c r="Z563" s="78"/>
      <c r="AA563" s="14"/>
      <c r="AB563" s="14"/>
    </row>
    <row r="564" spans="1:28" ht="12.75" customHeight="1">
      <c r="A564" s="3"/>
      <c r="B564" s="59"/>
      <c r="C564" s="310" t="s">
        <v>351</v>
      </c>
      <c r="D564" s="310"/>
      <c r="E564" s="310"/>
      <c r="F564" s="310"/>
      <c r="G564" s="310"/>
      <c r="H564" s="310"/>
      <c r="I564" s="14"/>
      <c r="J564" s="14"/>
      <c r="K564" s="14"/>
      <c r="L564" s="14"/>
      <c r="M564" s="14"/>
      <c r="N564" s="14"/>
      <c r="O564" s="14"/>
      <c r="P564" s="14"/>
      <c r="Q564" s="271">
        <v>105415</v>
      </c>
      <c r="R564" s="242"/>
      <c r="S564" s="429"/>
      <c r="T564" s="491">
        <v>20890</v>
      </c>
      <c r="U564" s="492"/>
      <c r="V564" s="492"/>
      <c r="W564" s="14"/>
      <c r="X564" s="271">
        <v>149992</v>
      </c>
      <c r="Y564" s="242"/>
      <c r="Z564" s="429"/>
      <c r="AA564" s="371">
        <v>29724</v>
      </c>
      <c r="AB564" s="242"/>
    </row>
    <row r="565" spans="1:28" ht="12.75" customHeight="1">
      <c r="A565" s="3"/>
      <c r="B565" s="59"/>
      <c r="C565" s="310" t="s">
        <v>352</v>
      </c>
      <c r="D565" s="310"/>
      <c r="E565" s="310"/>
      <c r="F565" s="310"/>
      <c r="G565" s="310"/>
      <c r="H565" s="310"/>
      <c r="I565" s="14"/>
      <c r="J565" s="14"/>
      <c r="K565" s="14"/>
      <c r="L565" s="14"/>
      <c r="M565" s="14"/>
      <c r="N565" s="14"/>
      <c r="O565" s="14"/>
      <c r="P565" s="14"/>
      <c r="Q565" s="271">
        <v>413271</v>
      </c>
      <c r="R565" s="242"/>
      <c r="S565" s="429"/>
      <c r="T565" s="271">
        <v>30908</v>
      </c>
      <c r="U565" s="242"/>
      <c r="V565" s="242"/>
      <c r="W565" s="14"/>
      <c r="X565" s="271">
        <v>588031</v>
      </c>
      <c r="Y565" s="242"/>
      <c r="Z565" s="429"/>
      <c r="AA565" s="271">
        <v>43978</v>
      </c>
      <c r="AB565" s="242"/>
    </row>
    <row r="566" spans="1:28" ht="12.75" customHeight="1">
      <c r="A566" s="3"/>
      <c r="B566" s="59"/>
      <c r="C566" s="310" t="s">
        <v>364</v>
      </c>
      <c r="D566" s="310"/>
      <c r="E566" s="310"/>
      <c r="F566" s="310"/>
      <c r="G566" s="166"/>
      <c r="H566" s="166"/>
      <c r="I566" s="14"/>
      <c r="J566" s="14"/>
      <c r="K566" s="14"/>
      <c r="L566" s="14"/>
      <c r="M566" s="14"/>
      <c r="N566" s="14"/>
      <c r="O566" s="14"/>
      <c r="P566" s="14"/>
      <c r="Q566" s="311"/>
      <c r="R566" s="311"/>
      <c r="S566" s="312"/>
      <c r="T566" s="290"/>
      <c r="U566" s="283"/>
      <c r="V566" s="283"/>
      <c r="W566" s="14"/>
      <c r="X566" s="311"/>
      <c r="Y566" s="311"/>
      <c r="Z566" s="312"/>
      <c r="AA566" s="290"/>
      <c r="AB566" s="283"/>
    </row>
    <row r="567" spans="1:28" ht="12.75" customHeight="1">
      <c r="A567" s="3"/>
      <c r="B567" s="164" t="s">
        <v>177</v>
      </c>
      <c r="C567" s="59"/>
      <c r="D567" s="59"/>
      <c r="E567" s="70"/>
      <c r="F567" s="6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344">
        <f>SUM(Q564:Q565)</f>
        <v>518686</v>
      </c>
      <c r="R567" s="344"/>
      <c r="S567" s="465"/>
      <c r="T567" s="425">
        <f>T564+T565</f>
        <v>51798</v>
      </c>
      <c r="U567" s="344"/>
      <c r="V567" s="344"/>
      <c r="W567" s="14"/>
      <c r="X567" s="344">
        <f>SUM(X564:X565)</f>
        <v>738023</v>
      </c>
      <c r="Y567" s="344"/>
      <c r="Z567" s="465"/>
      <c r="AA567" s="425">
        <f>AA564+AA565</f>
        <v>73702</v>
      </c>
      <c r="AB567" s="344"/>
    </row>
    <row r="568" spans="1:28" ht="15.75" customHeight="1">
      <c r="A568" s="6"/>
      <c r="B568" s="59"/>
      <c r="C568" s="38">
        <v>-16</v>
      </c>
      <c r="D568" s="59"/>
      <c r="E568" s="74" t="s">
        <v>80</v>
      </c>
      <c r="F568" s="6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5"/>
      <c r="T568" s="15"/>
      <c r="U568" s="15"/>
      <c r="V568" s="177"/>
      <c r="W568" s="177"/>
      <c r="X568" s="177"/>
      <c r="Y568" s="15"/>
      <c r="Z568" s="177"/>
      <c r="AA568" s="177"/>
      <c r="AB568" s="177"/>
    </row>
    <row r="569" spans="1:28" ht="12.75" customHeight="1">
      <c r="A569" s="3"/>
      <c r="B569" s="76"/>
      <c r="C569" s="316" t="s">
        <v>266</v>
      </c>
      <c r="D569" s="316"/>
      <c r="E569" s="316"/>
      <c r="F569" s="316"/>
      <c r="G569" s="316"/>
      <c r="H569" s="316"/>
      <c r="I569" s="316"/>
      <c r="J569" s="316"/>
      <c r="K569" s="316"/>
      <c r="L569" s="316"/>
      <c r="M569" s="316"/>
      <c r="N569" s="316"/>
      <c r="O569" s="316"/>
      <c r="P569" s="166"/>
      <c r="Q569" s="271">
        <v>9376</v>
      </c>
      <c r="R569" s="272"/>
      <c r="S569" s="272"/>
      <c r="T569" s="371">
        <v>23479</v>
      </c>
      <c r="U569" s="363"/>
      <c r="V569" s="363"/>
      <c r="W569" s="173"/>
      <c r="X569" s="271">
        <v>13341</v>
      </c>
      <c r="Y569" s="272"/>
      <c r="Z569" s="272"/>
      <c r="AA569" s="348">
        <v>33407</v>
      </c>
      <c r="AB569" s="281"/>
    </row>
    <row r="570" spans="1:28" ht="15" customHeight="1" thickBot="1">
      <c r="A570" s="3"/>
      <c r="B570" s="164" t="s">
        <v>177</v>
      </c>
      <c r="C570" s="164"/>
      <c r="D570" s="418"/>
      <c r="E570" s="418"/>
      <c r="F570" s="418"/>
      <c r="G570" s="418"/>
      <c r="H570" s="418"/>
      <c r="I570" s="418"/>
      <c r="J570" s="418"/>
      <c r="K570" s="418"/>
      <c r="L570" s="418"/>
      <c r="M570" s="418"/>
      <c r="N570" s="418"/>
      <c r="O570" s="418"/>
      <c r="P570" s="164"/>
      <c r="Q570" s="279">
        <f>SUM(Q569:S569)</f>
        <v>9376</v>
      </c>
      <c r="R570" s="246"/>
      <c r="S570" s="246"/>
      <c r="T570" s="287">
        <f>SUM(T569:V569)</f>
        <v>23479</v>
      </c>
      <c r="U570" s="246"/>
      <c r="V570" s="246"/>
      <c r="W570" s="55"/>
      <c r="X570" s="279">
        <f>SUM(X569:Z569)</f>
        <v>13341</v>
      </c>
      <c r="Y570" s="246"/>
      <c r="Z570" s="246"/>
      <c r="AA570" s="287">
        <f>SUM(AA569:AB569)</f>
        <v>33407</v>
      </c>
      <c r="AB570" s="279"/>
    </row>
    <row r="571" spans="1:28" ht="15.75" customHeight="1" thickTop="1">
      <c r="A571" s="208"/>
      <c r="B571" s="67"/>
      <c r="C571" s="67"/>
      <c r="D571" s="67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5"/>
      <c r="T571" s="15"/>
      <c r="U571" s="15"/>
      <c r="V571" s="14"/>
      <c r="W571" s="14"/>
      <c r="X571" s="14"/>
      <c r="Y571" s="15"/>
      <c r="Z571" s="62"/>
      <c r="AA571" s="14"/>
      <c r="AB571" s="14"/>
    </row>
    <row r="572" spans="1:28" ht="15" customHeight="1" thickBot="1">
      <c r="A572" s="208"/>
      <c r="B572" s="37"/>
      <c r="C572" s="38">
        <v>-17</v>
      </c>
      <c r="D572" s="37"/>
      <c r="E572" s="38" t="s">
        <v>267</v>
      </c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5"/>
      <c r="T572" s="15"/>
      <c r="U572" s="15"/>
      <c r="V572" s="14"/>
      <c r="W572" s="14"/>
      <c r="X572" s="14"/>
      <c r="Y572" s="15"/>
      <c r="Z572" s="14"/>
      <c r="AA572" s="14"/>
      <c r="AB572" s="14"/>
    </row>
    <row r="573" spans="1:28" ht="15" customHeight="1" thickBot="1" thickTop="1">
      <c r="A573" s="207" t="s">
        <v>177</v>
      </c>
      <c r="B573" s="37"/>
      <c r="C573" s="38"/>
      <c r="D573" s="37"/>
      <c r="E573" s="38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296" t="s">
        <v>304</v>
      </c>
      <c r="R573" s="296"/>
      <c r="S573" s="296"/>
      <c r="T573" s="296"/>
      <c r="U573" s="296"/>
      <c r="V573" s="296"/>
      <c r="W573" s="14"/>
      <c r="X573" s="296" t="s">
        <v>317</v>
      </c>
      <c r="Y573" s="433"/>
      <c r="Z573" s="433"/>
      <c r="AA573" s="433"/>
      <c r="AB573" s="433"/>
    </row>
    <row r="574" spans="1:28" ht="12" customHeight="1" thickTop="1">
      <c r="A574" s="183"/>
      <c r="B574" s="67"/>
      <c r="C574" s="67"/>
      <c r="D574" s="67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327" t="s">
        <v>395</v>
      </c>
      <c r="R574" s="319"/>
      <c r="S574" s="320"/>
      <c r="T574" s="328" t="s">
        <v>370</v>
      </c>
      <c r="U574" s="319"/>
      <c r="V574" s="319"/>
      <c r="W574" s="167"/>
      <c r="X574" s="327" t="s">
        <v>395</v>
      </c>
      <c r="Y574" s="319"/>
      <c r="Z574" s="320"/>
      <c r="AA574" s="328" t="s">
        <v>370</v>
      </c>
      <c r="AB574" s="327"/>
    </row>
    <row r="575" spans="1:28" ht="15" customHeight="1">
      <c r="A575" s="183"/>
      <c r="B575" s="378" t="s">
        <v>268</v>
      </c>
      <c r="C575" s="378"/>
      <c r="D575" s="378"/>
      <c r="E575" s="378"/>
      <c r="F575" s="378"/>
      <c r="G575" s="378"/>
      <c r="H575" s="378"/>
      <c r="I575" s="378"/>
      <c r="J575" s="378"/>
      <c r="K575" s="378"/>
      <c r="L575" s="378"/>
      <c r="M575" s="378"/>
      <c r="N575" s="378"/>
      <c r="O575" s="378"/>
      <c r="P575" s="168"/>
      <c r="Q575" s="271">
        <v>1291858</v>
      </c>
      <c r="R575" s="272"/>
      <c r="S575" s="272"/>
      <c r="T575" s="371">
        <v>1663064</v>
      </c>
      <c r="U575" s="363"/>
      <c r="V575" s="363"/>
      <c r="W575" s="173"/>
      <c r="X575" s="271">
        <v>1838148</v>
      </c>
      <c r="Y575" s="272"/>
      <c r="Z575" s="272"/>
      <c r="AA575" s="348">
        <v>2366327</v>
      </c>
      <c r="AB575" s="281"/>
    </row>
    <row r="576" spans="1:28" ht="12.75" customHeight="1">
      <c r="A576" s="185"/>
      <c r="B576" s="378" t="s">
        <v>269</v>
      </c>
      <c r="C576" s="378"/>
      <c r="D576" s="378"/>
      <c r="E576" s="378"/>
      <c r="F576" s="378"/>
      <c r="G576" s="378"/>
      <c r="H576" s="378"/>
      <c r="I576" s="378"/>
      <c r="J576" s="378"/>
      <c r="K576" s="378"/>
      <c r="L576" s="378"/>
      <c r="M576" s="378"/>
      <c r="N576" s="378"/>
      <c r="O576" s="378"/>
      <c r="P576" s="168"/>
      <c r="Q576" s="321"/>
      <c r="R576" s="272"/>
      <c r="S576" s="272"/>
      <c r="T576" s="362"/>
      <c r="U576" s="363"/>
      <c r="V576" s="363"/>
      <c r="W576" s="51"/>
      <c r="X576" s="321"/>
      <c r="Y576" s="272"/>
      <c r="Z576" s="272"/>
      <c r="AA576" s="353"/>
      <c r="AB576" s="308"/>
    </row>
    <row r="577" spans="1:28" ht="17.25" customHeight="1" thickBot="1">
      <c r="A577" s="209"/>
      <c r="B577" s="418" t="s">
        <v>270</v>
      </c>
      <c r="C577" s="418"/>
      <c r="D577" s="418"/>
      <c r="E577" s="418"/>
      <c r="F577" s="418"/>
      <c r="G577" s="418"/>
      <c r="H577" s="418"/>
      <c r="I577" s="418"/>
      <c r="J577" s="418"/>
      <c r="K577" s="418"/>
      <c r="L577" s="418"/>
      <c r="M577" s="418"/>
      <c r="N577" s="418"/>
      <c r="O577" s="418"/>
      <c r="P577" s="164"/>
      <c r="Q577" s="279">
        <f>SUM(Q575:S576)</f>
        <v>1291858</v>
      </c>
      <c r="R577" s="246"/>
      <c r="S577" s="246"/>
      <c r="T577" s="287">
        <f>SUM(T575:V576)</f>
        <v>1663064</v>
      </c>
      <c r="U577" s="246"/>
      <c r="V577" s="246"/>
      <c r="W577" s="55"/>
      <c r="X577" s="279">
        <f>SUM(X575:Z576)</f>
        <v>1838148</v>
      </c>
      <c r="Y577" s="246"/>
      <c r="Z577" s="246"/>
      <c r="AA577" s="287">
        <f>SUM(AA575:AB576)</f>
        <v>2366327</v>
      </c>
      <c r="AB577" s="279"/>
    </row>
    <row r="578" spans="1:28" ht="18.75" customHeight="1">
      <c r="A578" s="208"/>
      <c r="B578" s="164"/>
      <c r="C578" s="164"/>
      <c r="D578" s="164"/>
      <c r="E578" s="164"/>
      <c r="F578" s="164"/>
      <c r="G578" s="164"/>
      <c r="H578" s="164"/>
      <c r="I578" s="164"/>
      <c r="J578" s="164"/>
      <c r="K578" s="164"/>
      <c r="L578" s="164"/>
      <c r="M578" s="164"/>
      <c r="N578" s="164"/>
      <c r="O578" s="164"/>
      <c r="P578" s="164"/>
      <c r="Q578" s="164"/>
      <c r="R578" s="164"/>
      <c r="S578" s="164"/>
      <c r="T578" s="164"/>
      <c r="U578" s="164"/>
      <c r="V578" s="55"/>
      <c r="W578" s="55"/>
      <c r="X578" s="55"/>
      <c r="Y578" s="15"/>
      <c r="Z578" s="55"/>
      <c r="AA578" s="55"/>
      <c r="AB578" s="55"/>
    </row>
    <row r="579" spans="1:28" ht="18.75" customHeight="1" thickBot="1">
      <c r="A579" s="208"/>
      <c r="B579" s="37"/>
      <c r="C579" s="38">
        <v>-18</v>
      </c>
      <c r="D579" s="37"/>
      <c r="E579" s="38" t="s">
        <v>86</v>
      </c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296" t="s">
        <v>304</v>
      </c>
      <c r="R579" s="296"/>
      <c r="S579" s="296"/>
      <c r="T579" s="296"/>
      <c r="U579" s="296"/>
      <c r="V579" s="296"/>
      <c r="W579" s="14"/>
      <c r="X579" s="296" t="s">
        <v>317</v>
      </c>
      <c r="Y579" s="433"/>
      <c r="Z579" s="433"/>
      <c r="AA579" s="433"/>
      <c r="AB579" s="433"/>
    </row>
    <row r="580" spans="1:28" ht="18.75" customHeight="1" thickBot="1" thickTop="1">
      <c r="A580" s="207"/>
      <c r="B580" s="37"/>
      <c r="C580" s="38"/>
      <c r="D580" s="37"/>
      <c r="E580" s="38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327" t="s">
        <v>395</v>
      </c>
      <c r="R580" s="319"/>
      <c r="S580" s="320"/>
      <c r="T580" s="328" t="s">
        <v>370</v>
      </c>
      <c r="U580" s="319"/>
      <c r="V580" s="319"/>
      <c r="W580" s="14"/>
      <c r="X580" s="327" t="s">
        <v>395</v>
      </c>
      <c r="Y580" s="319"/>
      <c r="Z580" s="320"/>
      <c r="AA580" s="328" t="s">
        <v>370</v>
      </c>
      <c r="AB580" s="327"/>
    </row>
    <row r="581" spans="1:28" ht="15" customHeight="1" thickTop="1">
      <c r="A581" s="183"/>
      <c r="B581" s="378" t="s">
        <v>271</v>
      </c>
      <c r="C581" s="378"/>
      <c r="D581" s="378"/>
      <c r="E581" s="378"/>
      <c r="F581" s="378"/>
      <c r="G581" s="378"/>
      <c r="H581" s="378"/>
      <c r="I581" s="378"/>
      <c r="J581" s="378"/>
      <c r="K581" s="378"/>
      <c r="L581" s="378"/>
      <c r="M581" s="378"/>
      <c r="N581" s="378"/>
      <c r="O581" s="378"/>
      <c r="P581" s="168"/>
      <c r="Q581" s="645">
        <v>19417</v>
      </c>
      <c r="R581" s="641"/>
      <c r="S581" s="641"/>
      <c r="T581" s="643">
        <v>7206</v>
      </c>
      <c r="U581" s="644"/>
      <c r="V581" s="644"/>
      <c r="W581" s="172"/>
      <c r="X581" s="271">
        <v>27628</v>
      </c>
      <c r="Y581" s="641"/>
      <c r="Z581" s="641"/>
      <c r="AA581" s="634">
        <v>10253</v>
      </c>
      <c r="AB581" s="635"/>
    </row>
    <row r="582" spans="1:28" ht="15" customHeight="1">
      <c r="A582" s="9"/>
      <c r="B582" s="378" t="s">
        <v>272</v>
      </c>
      <c r="C582" s="378"/>
      <c r="D582" s="378"/>
      <c r="E582" s="378"/>
      <c r="F582" s="378"/>
      <c r="G582" s="378"/>
      <c r="H582" s="378"/>
      <c r="I582" s="378"/>
      <c r="J582" s="378"/>
      <c r="K582" s="378"/>
      <c r="L582" s="378"/>
      <c r="M582" s="378"/>
      <c r="N582" s="378"/>
      <c r="O582" s="378"/>
      <c r="P582" s="168"/>
      <c r="Q582" s="645">
        <v>45555</v>
      </c>
      <c r="R582" s="641"/>
      <c r="S582" s="641"/>
      <c r="T582" s="643">
        <v>35293</v>
      </c>
      <c r="U582" s="644"/>
      <c r="V582" s="644"/>
      <c r="W582" s="172"/>
      <c r="X582" s="271">
        <v>64819</v>
      </c>
      <c r="Y582" s="641"/>
      <c r="Z582" s="641"/>
      <c r="AA582" s="634">
        <v>50218</v>
      </c>
      <c r="AB582" s="635"/>
    </row>
    <row r="583" spans="1:28" ht="13.5" customHeight="1">
      <c r="A583" s="6"/>
      <c r="B583" s="378" t="s">
        <v>273</v>
      </c>
      <c r="C583" s="378"/>
      <c r="D583" s="378"/>
      <c r="E583" s="378"/>
      <c r="F583" s="378"/>
      <c r="G583" s="378"/>
      <c r="H583" s="378"/>
      <c r="I583" s="378"/>
      <c r="J583" s="378"/>
      <c r="K583" s="378"/>
      <c r="L583" s="378"/>
      <c r="M583" s="378"/>
      <c r="N583" s="378"/>
      <c r="O583" s="378"/>
      <c r="P583" s="168"/>
      <c r="Q583" s="645">
        <v>8642</v>
      </c>
      <c r="R583" s="641"/>
      <c r="S583" s="641"/>
      <c r="T583" s="643">
        <v>2452</v>
      </c>
      <c r="U583" s="644"/>
      <c r="V583" s="644"/>
      <c r="W583" s="172"/>
      <c r="X583" s="271">
        <v>12297</v>
      </c>
      <c r="Y583" s="641"/>
      <c r="Z583" s="641"/>
      <c r="AA583" s="634">
        <v>3489</v>
      </c>
      <c r="AB583" s="635"/>
    </row>
    <row r="584" spans="1:28" ht="13.5" customHeight="1">
      <c r="A584" s="6"/>
      <c r="B584" s="378" t="s">
        <v>274</v>
      </c>
      <c r="C584" s="378"/>
      <c r="D584" s="378"/>
      <c r="E584" s="378"/>
      <c r="F584" s="378"/>
      <c r="G584" s="378"/>
      <c r="H584" s="378"/>
      <c r="I584" s="378"/>
      <c r="J584" s="378"/>
      <c r="K584" s="378"/>
      <c r="L584" s="378"/>
      <c r="M584" s="378"/>
      <c r="N584" s="378"/>
      <c r="O584" s="378"/>
      <c r="P584" s="168"/>
      <c r="Q584" s="645">
        <v>7672</v>
      </c>
      <c r="R584" s="641"/>
      <c r="S584" s="641"/>
      <c r="T584" s="650">
        <v>16743</v>
      </c>
      <c r="U584" s="644"/>
      <c r="V584" s="644"/>
      <c r="W584" s="172"/>
      <c r="X584" s="271">
        <v>10916</v>
      </c>
      <c r="Y584" s="641"/>
      <c r="Z584" s="641"/>
      <c r="AA584" s="636">
        <v>23823</v>
      </c>
      <c r="AB584" s="637"/>
    </row>
    <row r="585" spans="1:28" ht="14.25" customHeight="1" thickBot="1">
      <c r="A585" s="6"/>
      <c r="B585" s="418" t="s">
        <v>177</v>
      </c>
      <c r="C585" s="418"/>
      <c r="D585" s="418"/>
      <c r="E585" s="418"/>
      <c r="F585" s="418"/>
      <c r="G585" s="418"/>
      <c r="H585" s="418"/>
      <c r="I585" s="418"/>
      <c r="J585" s="418"/>
      <c r="K585" s="418"/>
      <c r="L585" s="418"/>
      <c r="M585" s="418"/>
      <c r="N585" s="418"/>
      <c r="O585" s="418"/>
      <c r="P585" s="164"/>
      <c r="Q585" s="279">
        <f>SUM(Q581:S584)</f>
        <v>81286</v>
      </c>
      <c r="R585" s="279"/>
      <c r="S585" s="279"/>
      <c r="T585" s="287">
        <f>SUM(T581:V584)</f>
        <v>61694</v>
      </c>
      <c r="U585" s="279"/>
      <c r="V585" s="279"/>
      <c r="W585" s="55"/>
      <c r="X585" s="279">
        <f>SUM(X581:Z584)</f>
        <v>115660</v>
      </c>
      <c r="Y585" s="649"/>
      <c r="Z585" s="649"/>
      <c r="AA585" s="287">
        <f>SUM(AA581:AB584)</f>
        <v>87783</v>
      </c>
      <c r="AB585" s="279"/>
    </row>
    <row r="586" spans="1:28" ht="14.25" customHeight="1" thickTop="1">
      <c r="A586" s="6"/>
      <c r="B586" s="40"/>
      <c r="C586" s="40"/>
      <c r="D586" s="40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</row>
    <row r="587" spans="1:28" ht="14.25" customHeight="1">
      <c r="A587" s="6"/>
      <c r="B587" s="80"/>
      <c r="C587" s="38">
        <v>-19</v>
      </c>
      <c r="D587" s="80"/>
      <c r="E587" s="38" t="s">
        <v>275</v>
      </c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6"/>
      <c r="AA587" s="6"/>
      <c r="AB587" s="6"/>
    </row>
    <row r="588" spans="1:28" ht="14.25" customHeight="1">
      <c r="A588" s="6"/>
      <c r="B588" s="80"/>
      <c r="C588" s="80"/>
      <c r="D588" s="80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296" t="s">
        <v>304</v>
      </c>
      <c r="R588" s="296"/>
      <c r="S588" s="296"/>
      <c r="T588" s="296"/>
      <c r="U588" s="296"/>
      <c r="V588" s="296"/>
      <c r="W588" s="14"/>
      <c r="X588" s="296" t="s">
        <v>317</v>
      </c>
      <c r="Y588" s="285"/>
      <c r="Z588" s="285"/>
      <c r="AA588" s="285"/>
      <c r="AB588" s="285"/>
    </row>
    <row r="589" spans="1:28" ht="14.25" customHeight="1">
      <c r="A589" s="6"/>
      <c r="B589" s="80"/>
      <c r="C589" s="80"/>
      <c r="D589" s="80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327" t="s">
        <v>395</v>
      </c>
      <c r="R589" s="319"/>
      <c r="S589" s="320"/>
      <c r="T589" s="328" t="s">
        <v>370</v>
      </c>
      <c r="U589" s="319"/>
      <c r="V589" s="319"/>
      <c r="W589" s="167"/>
      <c r="X589" s="327" t="s">
        <v>395</v>
      </c>
      <c r="Y589" s="319"/>
      <c r="Z589" s="320"/>
      <c r="AA589" s="328" t="s">
        <v>370</v>
      </c>
      <c r="AB589" s="327"/>
    </row>
    <row r="590" spans="1:28" ht="14.25" customHeight="1">
      <c r="A590" s="6"/>
      <c r="B590" s="378" t="s">
        <v>276</v>
      </c>
      <c r="C590" s="378"/>
      <c r="D590" s="378"/>
      <c r="E590" s="378"/>
      <c r="F590" s="378"/>
      <c r="G590" s="378"/>
      <c r="H590" s="378"/>
      <c r="I590" s="378"/>
      <c r="J590" s="378"/>
      <c r="K590" s="378"/>
      <c r="L590" s="378"/>
      <c r="M590" s="378"/>
      <c r="N590" s="378"/>
      <c r="O590" s="378"/>
      <c r="P590" s="168"/>
      <c r="Q590" s="321">
        <v>786</v>
      </c>
      <c r="R590" s="272"/>
      <c r="S590" s="272"/>
      <c r="T590" s="362">
        <v>6923</v>
      </c>
      <c r="U590" s="363"/>
      <c r="V590" s="363"/>
      <c r="W590" s="51"/>
      <c r="X590" s="321">
        <v>1118</v>
      </c>
      <c r="Y590" s="272"/>
      <c r="Z590" s="272"/>
      <c r="AA590" s="348">
        <v>9851</v>
      </c>
      <c r="AB590" s="281"/>
    </row>
    <row r="591" spans="1:28" ht="14.25" customHeight="1">
      <c r="A591" s="6"/>
      <c r="B591" s="378" t="s">
        <v>277</v>
      </c>
      <c r="C591" s="378"/>
      <c r="D591" s="378"/>
      <c r="E591" s="378"/>
      <c r="F591" s="378"/>
      <c r="G591" s="378"/>
      <c r="H591" s="378"/>
      <c r="I591" s="378"/>
      <c r="J591" s="378"/>
      <c r="K591" s="378"/>
      <c r="L591" s="378"/>
      <c r="M591" s="378"/>
      <c r="N591" s="378"/>
      <c r="O591" s="378"/>
      <c r="P591" s="168"/>
      <c r="Q591" s="321">
        <v>274</v>
      </c>
      <c r="R591" s="272"/>
      <c r="S591" s="272"/>
      <c r="T591" s="362">
        <v>237</v>
      </c>
      <c r="U591" s="363"/>
      <c r="V591" s="363"/>
      <c r="W591" s="173"/>
      <c r="X591" s="321">
        <v>390</v>
      </c>
      <c r="Y591" s="272"/>
      <c r="Z591" s="272"/>
      <c r="AA591" s="642">
        <v>337</v>
      </c>
      <c r="AB591" s="635"/>
    </row>
    <row r="592" spans="1:28" ht="14.25" customHeight="1">
      <c r="A592" s="6"/>
      <c r="B592" s="378" t="s">
        <v>278</v>
      </c>
      <c r="C592" s="378"/>
      <c r="D592" s="378"/>
      <c r="E592" s="378"/>
      <c r="F592" s="378"/>
      <c r="G592" s="378"/>
      <c r="H592" s="378"/>
      <c r="I592" s="378"/>
      <c r="J592" s="378"/>
      <c r="K592" s="378"/>
      <c r="L592" s="378"/>
      <c r="M592" s="378"/>
      <c r="N592" s="378"/>
      <c r="O592" s="378"/>
      <c r="P592" s="168"/>
      <c r="Q592" s="321">
        <v>7348</v>
      </c>
      <c r="R592" s="272"/>
      <c r="S592" s="272"/>
      <c r="T592" s="362">
        <v>6797</v>
      </c>
      <c r="U592" s="363"/>
      <c r="V592" s="363"/>
      <c r="W592" s="51"/>
      <c r="X592" s="321">
        <v>10455</v>
      </c>
      <c r="Y592" s="272"/>
      <c r="Z592" s="272"/>
      <c r="AA592" s="366">
        <v>9671</v>
      </c>
      <c r="AB592" s="305"/>
    </row>
    <row r="593" spans="1:28" ht="14.25" customHeight="1">
      <c r="A593" s="6"/>
      <c r="B593" s="378" t="s">
        <v>353</v>
      </c>
      <c r="C593" s="378"/>
      <c r="D593" s="378"/>
      <c r="E593" s="378"/>
      <c r="F593" s="378"/>
      <c r="G593" s="378"/>
      <c r="H593" s="378"/>
      <c r="I593" s="378"/>
      <c r="J593" s="378"/>
      <c r="K593" s="378"/>
      <c r="L593" s="378"/>
      <c r="M593" s="378"/>
      <c r="N593" s="378"/>
      <c r="O593" s="378"/>
      <c r="P593" s="168"/>
      <c r="Q593" s="321">
        <v>1250</v>
      </c>
      <c r="R593" s="321"/>
      <c r="S593" s="379"/>
      <c r="T593" s="362">
        <v>1175</v>
      </c>
      <c r="U593" s="430"/>
      <c r="V593" s="430"/>
      <c r="W593" s="51"/>
      <c r="X593" s="321">
        <v>1779</v>
      </c>
      <c r="Y593" s="321"/>
      <c r="Z593" s="379"/>
      <c r="AA593" s="366">
        <v>1672</v>
      </c>
      <c r="AB593" s="305"/>
    </row>
    <row r="594" spans="1:28" ht="14.25" customHeight="1">
      <c r="A594" s="6"/>
      <c r="B594" s="378" t="s">
        <v>279</v>
      </c>
      <c r="C594" s="378"/>
      <c r="D594" s="378"/>
      <c r="E594" s="378"/>
      <c r="F594" s="378"/>
      <c r="G594" s="378"/>
      <c r="H594" s="378"/>
      <c r="I594" s="378"/>
      <c r="J594" s="378"/>
      <c r="K594" s="378"/>
      <c r="L594" s="378"/>
      <c r="M594" s="378"/>
      <c r="N594" s="378"/>
      <c r="O594" s="378"/>
      <c r="P594" s="168"/>
      <c r="Q594" s="321"/>
      <c r="R594" s="272"/>
      <c r="S594" s="272"/>
      <c r="T594" s="362"/>
      <c r="U594" s="363"/>
      <c r="V594" s="363"/>
      <c r="W594" s="51"/>
      <c r="X594" s="321"/>
      <c r="Y594" s="272"/>
      <c r="Z594" s="272"/>
      <c r="AA594" s="353"/>
      <c r="AB594" s="308"/>
    </row>
    <row r="595" spans="1:28" ht="14.25" customHeight="1" thickBot="1">
      <c r="A595" s="6"/>
      <c r="B595" s="586" t="s">
        <v>177</v>
      </c>
      <c r="C595" s="586"/>
      <c r="D595" s="586"/>
      <c r="E595" s="586"/>
      <c r="F595" s="586"/>
      <c r="G595" s="586"/>
      <c r="H595" s="586"/>
      <c r="I595" s="586"/>
      <c r="J595" s="586"/>
      <c r="K595" s="586"/>
      <c r="L595" s="586"/>
      <c r="M595" s="586"/>
      <c r="N595" s="586"/>
      <c r="O595" s="586"/>
      <c r="P595" s="175"/>
      <c r="Q595" s="279">
        <f>SUM(Q590:S594)</f>
        <v>9658</v>
      </c>
      <c r="R595" s="246"/>
      <c r="S595" s="246"/>
      <c r="T595" s="287">
        <f>SUM(T590:V594)</f>
        <v>15132</v>
      </c>
      <c r="U595" s="246"/>
      <c r="V595" s="246"/>
      <c r="W595" s="55"/>
      <c r="X595" s="279">
        <f>SUM(X590:Z594)</f>
        <v>13742</v>
      </c>
      <c r="Y595" s="246"/>
      <c r="Z595" s="246"/>
      <c r="AA595" s="287">
        <f>SUM(AA590:AA594)</f>
        <v>21531</v>
      </c>
      <c r="AB595" s="279"/>
    </row>
    <row r="596" spans="1:28" ht="14.25" customHeight="1" thickTop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15"/>
      <c r="T596" s="15"/>
      <c r="U596" s="15"/>
      <c r="V596" s="6"/>
      <c r="W596" s="6"/>
      <c r="X596" s="6"/>
      <c r="Y596" s="15"/>
      <c r="Z596" s="6"/>
      <c r="AA596" s="6"/>
      <c r="AB596" s="6"/>
    </row>
    <row r="597" spans="1:28" ht="14.25" customHeight="1">
      <c r="A597" s="6"/>
      <c r="B597" s="37"/>
      <c r="C597" s="38">
        <v>-20</v>
      </c>
      <c r="D597" s="37"/>
      <c r="E597" s="38" t="s">
        <v>280</v>
      </c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15"/>
      <c r="T597" s="15"/>
      <c r="U597" s="15"/>
      <c r="V597" s="6"/>
      <c r="W597" s="6"/>
      <c r="X597" s="6"/>
      <c r="Y597" s="15"/>
      <c r="Z597" s="6"/>
      <c r="AA597" s="6"/>
      <c r="AB597" s="6"/>
    </row>
    <row r="598" spans="1:28" ht="14.25" customHeight="1">
      <c r="A598" s="6"/>
      <c r="B598" s="75"/>
      <c r="C598" s="75"/>
      <c r="D598" s="75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296" t="s">
        <v>304</v>
      </c>
      <c r="R598" s="296"/>
      <c r="S598" s="296"/>
      <c r="T598" s="296"/>
      <c r="U598" s="296"/>
      <c r="V598" s="296"/>
      <c r="W598" s="14"/>
      <c r="X598" s="296" t="s">
        <v>317</v>
      </c>
      <c r="Y598" s="285"/>
      <c r="Z598" s="285"/>
      <c r="AA598" s="285"/>
      <c r="AB598" s="285"/>
    </row>
    <row r="599" spans="1:28" ht="14.25" customHeight="1">
      <c r="A599" s="6"/>
      <c r="B599" s="75"/>
      <c r="C599" s="75"/>
      <c r="D599" s="75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327" t="s">
        <v>395</v>
      </c>
      <c r="R599" s="319"/>
      <c r="S599" s="320"/>
      <c r="T599" s="328" t="s">
        <v>370</v>
      </c>
      <c r="U599" s="319"/>
      <c r="V599" s="319"/>
      <c r="W599" s="167"/>
      <c r="X599" s="327" t="s">
        <v>395</v>
      </c>
      <c r="Y599" s="319"/>
      <c r="Z599" s="320"/>
      <c r="AA599" s="328" t="s">
        <v>370</v>
      </c>
      <c r="AB599" s="327"/>
    </row>
    <row r="600" spans="1:28" ht="15.75" customHeight="1">
      <c r="A600" s="6"/>
      <c r="B600" s="657" t="s">
        <v>281</v>
      </c>
      <c r="C600" s="657"/>
      <c r="D600" s="657"/>
      <c r="E600" s="657"/>
      <c r="F600" s="657"/>
      <c r="G600" s="657"/>
      <c r="H600" s="657"/>
      <c r="I600" s="657"/>
      <c r="J600" s="657"/>
      <c r="K600" s="657"/>
      <c r="L600" s="657"/>
      <c r="M600" s="657"/>
      <c r="N600" s="657"/>
      <c r="O600" s="657"/>
      <c r="P600" s="168"/>
      <c r="Q600" s="321">
        <v>4396</v>
      </c>
      <c r="R600" s="272"/>
      <c r="S600" s="272"/>
      <c r="T600" s="362">
        <v>1097</v>
      </c>
      <c r="U600" s="363"/>
      <c r="V600" s="363"/>
      <c r="W600" s="51"/>
      <c r="X600" s="321">
        <v>6255</v>
      </c>
      <c r="Y600" s="272"/>
      <c r="Z600" s="272"/>
      <c r="AA600" s="280">
        <v>1561</v>
      </c>
      <c r="AB600" s="281"/>
    </row>
    <row r="601" spans="1:28" ht="14.25" customHeight="1">
      <c r="A601" s="6"/>
      <c r="B601" s="657" t="s">
        <v>282</v>
      </c>
      <c r="C601" s="657"/>
      <c r="D601" s="657"/>
      <c r="E601" s="657"/>
      <c r="F601" s="657"/>
      <c r="G601" s="657"/>
      <c r="H601" s="657"/>
      <c r="I601" s="657"/>
      <c r="J601" s="657"/>
      <c r="K601" s="657"/>
      <c r="L601" s="657"/>
      <c r="M601" s="657"/>
      <c r="N601" s="657"/>
      <c r="O601" s="657"/>
      <c r="P601" s="168"/>
      <c r="Q601" s="321">
        <v>16458</v>
      </c>
      <c r="R601" s="272"/>
      <c r="S601" s="272"/>
      <c r="T601" s="362">
        <v>14073</v>
      </c>
      <c r="U601" s="363"/>
      <c r="V601" s="363"/>
      <c r="W601" s="173"/>
      <c r="X601" s="321">
        <v>23418</v>
      </c>
      <c r="Y601" s="272"/>
      <c r="Z601" s="272"/>
      <c r="AA601" s="634">
        <v>20024</v>
      </c>
      <c r="AB601" s="635"/>
    </row>
    <row r="602" spans="1:28" ht="15" customHeight="1" thickBot="1">
      <c r="A602" s="6"/>
      <c r="B602" s="586" t="s">
        <v>177</v>
      </c>
      <c r="C602" s="586"/>
      <c r="D602" s="586"/>
      <c r="E602" s="586"/>
      <c r="F602" s="586"/>
      <c r="G602" s="586"/>
      <c r="H602" s="586"/>
      <c r="I602" s="586"/>
      <c r="J602" s="586"/>
      <c r="K602" s="586"/>
      <c r="L602" s="586"/>
      <c r="M602" s="586"/>
      <c r="N602" s="586"/>
      <c r="O602" s="586"/>
      <c r="P602" s="175"/>
      <c r="Q602" s="279">
        <f>SUM(Q600:S601)</f>
        <v>20854</v>
      </c>
      <c r="R602" s="246"/>
      <c r="S602" s="246"/>
      <c r="T602" s="287">
        <f>SUM(T600:V601)</f>
        <v>15170</v>
      </c>
      <c r="U602" s="246"/>
      <c r="V602" s="246"/>
      <c r="W602" s="55"/>
      <c r="X602" s="279">
        <f>SUM(X600:Z601)</f>
        <v>29673</v>
      </c>
      <c r="Y602" s="246"/>
      <c r="Z602" s="246"/>
      <c r="AA602" s="287">
        <f>SUM(AA600:AB601)</f>
        <v>21585</v>
      </c>
      <c r="AB602" s="279"/>
    </row>
    <row r="603" spans="1:28" ht="15" customHeight="1" thickTop="1">
      <c r="A603" s="6"/>
      <c r="B603" s="40"/>
      <c r="C603" s="40"/>
      <c r="D603" s="40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15"/>
      <c r="X603" s="15"/>
      <c r="Y603" s="15"/>
      <c r="Z603" s="6"/>
      <c r="AA603" s="6"/>
      <c r="AB603" s="6"/>
    </row>
    <row r="604" spans="1:28" ht="15" customHeight="1">
      <c r="A604" s="6"/>
      <c r="B604" s="37"/>
      <c r="C604" s="38">
        <v>-21</v>
      </c>
      <c r="D604" s="37"/>
      <c r="E604" s="38" t="s">
        <v>283</v>
      </c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15"/>
      <c r="X604" s="15"/>
      <c r="Y604" s="15"/>
      <c r="Z604" s="6"/>
      <c r="AA604" s="6"/>
      <c r="AB604" s="6"/>
    </row>
    <row r="605" spans="1:28" ht="15" customHeight="1">
      <c r="A605" s="6"/>
      <c r="B605" s="75"/>
      <c r="C605" s="75"/>
      <c r="D605" s="75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15"/>
      <c r="X605" s="15"/>
      <c r="Y605" s="15"/>
      <c r="Z605" s="6"/>
      <c r="AA605" s="6"/>
      <c r="AB605" s="6"/>
    </row>
    <row r="606" spans="1:28" ht="15" customHeight="1">
      <c r="A606" s="6"/>
      <c r="B606" s="727" t="s">
        <v>354</v>
      </c>
      <c r="C606" s="727"/>
      <c r="D606" s="727"/>
      <c r="E606" s="727"/>
      <c r="F606" s="727"/>
      <c r="G606" s="727"/>
      <c r="H606" s="727"/>
      <c r="I606" s="727"/>
      <c r="J606" s="727"/>
      <c r="K606" s="727"/>
      <c r="L606" s="727"/>
      <c r="M606" s="727"/>
      <c r="N606" s="727"/>
      <c r="O606" s="727"/>
      <c r="P606" s="727"/>
      <c r="Q606" s="727"/>
      <c r="R606" s="727"/>
      <c r="S606" s="727"/>
      <c r="T606" s="727"/>
      <c r="U606" s="727"/>
      <c r="V606" s="727"/>
      <c r="W606" s="727"/>
      <c r="X606" s="727"/>
      <c r="Y606" s="727"/>
      <c r="Z606" s="727"/>
      <c r="AA606" s="727"/>
      <c r="AB606" s="727"/>
    </row>
    <row r="607" spans="1:28" ht="12.75">
      <c r="A607" s="6"/>
      <c r="B607" s="63"/>
      <c r="C607" s="63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</row>
    <row r="608" spans="1:28" ht="12.75" customHeight="1">
      <c r="A608" s="6"/>
      <c r="B608" s="79" t="s">
        <v>256</v>
      </c>
      <c r="C608" s="63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</row>
    <row r="609" spans="1:28" ht="12.75" customHeight="1">
      <c r="A609" s="6"/>
      <c r="B609" s="63"/>
      <c r="C609" s="63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296" t="s">
        <v>304</v>
      </c>
      <c r="R609" s="296"/>
      <c r="S609" s="296"/>
      <c r="T609" s="296"/>
      <c r="U609" s="296"/>
      <c r="V609" s="296"/>
      <c r="W609" s="63"/>
      <c r="X609" s="296" t="s">
        <v>317</v>
      </c>
      <c r="Y609" s="285"/>
      <c r="Z609" s="285"/>
      <c r="AA609" s="285"/>
      <c r="AB609" s="285"/>
    </row>
    <row r="610" spans="1:28" ht="14.25" customHeight="1">
      <c r="A610" s="6"/>
      <c r="B610" s="5"/>
      <c r="C610" s="38">
        <v>-22</v>
      </c>
      <c r="D610" s="5"/>
      <c r="E610" s="370" t="s">
        <v>238</v>
      </c>
      <c r="F610" s="370"/>
      <c r="G610" s="370"/>
      <c r="H610" s="370"/>
      <c r="I610" s="370"/>
      <c r="J610" s="370"/>
      <c r="K610" s="370"/>
      <c r="L610" s="370"/>
      <c r="M610" s="370"/>
      <c r="N610" s="370"/>
      <c r="O610" s="370"/>
      <c r="P610" s="5"/>
      <c r="Q610" s="327" t="s">
        <v>395</v>
      </c>
      <c r="R610" s="319"/>
      <c r="S610" s="320"/>
      <c r="T610" s="328" t="s">
        <v>370</v>
      </c>
      <c r="U610" s="319"/>
      <c r="V610" s="319"/>
      <c r="W610" s="5"/>
      <c r="X610" s="327" t="s">
        <v>395</v>
      </c>
      <c r="Y610" s="319"/>
      <c r="Z610" s="320"/>
      <c r="AA610" s="328" t="s">
        <v>370</v>
      </c>
      <c r="AB610" s="327"/>
    </row>
    <row r="611" spans="1:28" ht="18" customHeight="1">
      <c r="A611" s="6"/>
      <c r="B611" s="411" t="s">
        <v>284</v>
      </c>
      <c r="C611" s="411"/>
      <c r="D611" s="411"/>
      <c r="E611" s="411"/>
      <c r="F611" s="411"/>
      <c r="G611" s="411"/>
      <c r="H611" s="411"/>
      <c r="I611" s="411"/>
      <c r="J611" s="411"/>
      <c r="K611" s="411"/>
      <c r="L611" s="411"/>
      <c r="M611" s="411"/>
      <c r="N611" s="411"/>
      <c r="O611" s="411"/>
      <c r="P611" s="411"/>
      <c r="Q611" s="656">
        <v>207321</v>
      </c>
      <c r="R611" s="360"/>
      <c r="S611" s="360"/>
      <c r="T611" s="737">
        <v>171147</v>
      </c>
      <c r="U611" s="360"/>
      <c r="V611" s="360"/>
      <c r="W611" s="174"/>
      <c r="X611" s="656">
        <v>294991</v>
      </c>
      <c r="Y611" s="360"/>
      <c r="Z611" s="360"/>
      <c r="AA611" s="280">
        <v>243520</v>
      </c>
      <c r="AB611" s="281"/>
    </row>
    <row r="612" spans="1:28" ht="18" customHeight="1">
      <c r="A612" s="6"/>
      <c r="B612" s="411" t="s">
        <v>285</v>
      </c>
      <c r="C612" s="411"/>
      <c r="D612" s="411"/>
      <c r="E612" s="411"/>
      <c r="F612" s="411"/>
      <c r="G612" s="411"/>
      <c r="H612" s="411"/>
      <c r="I612" s="411"/>
      <c r="J612" s="411"/>
      <c r="K612" s="411"/>
      <c r="L612" s="411"/>
      <c r="M612" s="411"/>
      <c r="N612" s="411"/>
      <c r="O612" s="411"/>
      <c r="P612" s="411"/>
      <c r="Q612" s="321">
        <v>30000</v>
      </c>
      <c r="R612" s="272"/>
      <c r="S612" s="272"/>
      <c r="T612" s="362">
        <v>55000</v>
      </c>
      <c r="U612" s="363"/>
      <c r="V612" s="363"/>
      <c r="W612" s="174"/>
      <c r="X612" s="321">
        <v>42686</v>
      </c>
      <c r="Y612" s="272"/>
      <c r="Z612" s="272"/>
      <c r="AA612" s="353">
        <v>78258</v>
      </c>
      <c r="AB612" s="308"/>
    </row>
    <row r="613" spans="1:28" ht="15" customHeight="1" thickBot="1">
      <c r="A613" s="6"/>
      <c r="B613" s="368" t="s">
        <v>177</v>
      </c>
      <c r="C613" s="368"/>
      <c r="D613" s="368"/>
      <c r="E613" s="368"/>
      <c r="F613" s="368"/>
      <c r="G613" s="368"/>
      <c r="H613" s="368"/>
      <c r="I613" s="368"/>
      <c r="J613" s="368"/>
      <c r="K613" s="368"/>
      <c r="L613" s="368"/>
      <c r="M613" s="368"/>
      <c r="N613" s="368"/>
      <c r="O613" s="368"/>
      <c r="P613" s="176"/>
      <c r="Q613" s="279">
        <f>SUM(Q611:S612)</f>
        <v>237321</v>
      </c>
      <c r="R613" s="246"/>
      <c r="S613" s="246"/>
      <c r="T613" s="287">
        <f>SUM(T611:V612)</f>
        <v>226147</v>
      </c>
      <c r="U613" s="246"/>
      <c r="V613" s="246"/>
      <c r="W613" s="55"/>
      <c r="X613" s="279">
        <f>SUM(X611:Z612)</f>
        <v>337677</v>
      </c>
      <c r="Y613" s="246"/>
      <c r="Z613" s="246"/>
      <c r="AA613" s="287">
        <f>SUM(AA611:AB612)</f>
        <v>321778</v>
      </c>
      <c r="AB613" s="279"/>
    </row>
    <row r="614" spans="1:28" ht="15" customHeight="1" thickTop="1">
      <c r="A614" s="6"/>
      <c r="B614" s="79"/>
      <c r="C614" s="5"/>
      <c r="D614" s="5"/>
      <c r="E614" s="80"/>
      <c r="F614" s="6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15"/>
      <c r="T614" s="15"/>
      <c r="U614" s="15"/>
      <c r="V614" s="55"/>
      <c r="W614" s="55"/>
      <c r="X614" s="55"/>
      <c r="Y614" s="191"/>
      <c r="Z614" s="55"/>
      <c r="AA614" s="55"/>
      <c r="AB614" s="55"/>
    </row>
    <row r="615" spans="1:28" ht="15" customHeight="1">
      <c r="A615" s="6"/>
      <c r="B615" s="79"/>
      <c r="C615" s="38">
        <v>-23</v>
      </c>
      <c r="D615" s="5"/>
      <c r="E615" s="67" t="s">
        <v>286</v>
      </c>
      <c r="F615" s="6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15"/>
      <c r="T615" s="15"/>
      <c r="U615" s="15"/>
      <c r="V615" s="177"/>
      <c r="W615" s="177"/>
      <c r="X615" s="177"/>
      <c r="Y615" s="191"/>
      <c r="Z615" s="177"/>
      <c r="AA615" s="177"/>
      <c r="AB615" s="177"/>
    </row>
    <row r="616" spans="1:28" ht="13.5" customHeight="1">
      <c r="A616" s="6"/>
      <c r="B616" s="79"/>
      <c r="C616" s="38"/>
      <c r="D616" s="5"/>
      <c r="E616" s="80"/>
      <c r="F616" s="6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15"/>
      <c r="T616" s="15"/>
      <c r="U616" s="15"/>
      <c r="V616" s="55"/>
      <c r="W616" s="55"/>
      <c r="X616" s="55"/>
      <c r="Y616" s="191"/>
      <c r="Z616" s="55"/>
      <c r="AA616" s="55"/>
      <c r="AB616" s="55"/>
    </row>
    <row r="617" spans="1:28" ht="21" customHeight="1" thickBot="1">
      <c r="A617" s="6"/>
      <c r="B617" s="368" t="s">
        <v>177</v>
      </c>
      <c r="C617" s="368"/>
      <c r="D617" s="368"/>
      <c r="E617" s="368"/>
      <c r="F617" s="368"/>
      <c r="G617" s="368"/>
      <c r="H617" s="368"/>
      <c r="I617" s="368"/>
      <c r="J617" s="368"/>
      <c r="K617" s="368"/>
      <c r="L617" s="368"/>
      <c r="M617" s="368"/>
      <c r="N617" s="368"/>
      <c r="O617" s="368"/>
      <c r="P617" s="176"/>
      <c r="Q617" s="279">
        <v>841017</v>
      </c>
      <c r="R617" s="246"/>
      <c r="S617" s="246"/>
      <c r="T617" s="287">
        <v>938245</v>
      </c>
      <c r="U617" s="246"/>
      <c r="V617" s="246"/>
      <c r="W617" s="55"/>
      <c r="X617" s="279">
        <v>1196659</v>
      </c>
      <c r="Y617" s="246"/>
      <c r="Z617" s="246"/>
      <c r="AA617" s="287">
        <v>1335002</v>
      </c>
      <c r="AB617" s="279"/>
    </row>
    <row r="618" spans="1:28" ht="14.25" customHeight="1" thickTop="1">
      <c r="A618" s="6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6"/>
      <c r="AB618" s="6"/>
    </row>
    <row r="619" spans="1:28" ht="18.75" customHeight="1">
      <c r="A619" s="6"/>
      <c r="B619" s="6"/>
      <c r="C619" s="38">
        <v>-24</v>
      </c>
      <c r="D619" s="6"/>
      <c r="E619" s="38" t="s">
        <v>420</v>
      </c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</row>
    <row r="620" spans="1:28" ht="54.75" customHeight="1">
      <c r="A620" s="6"/>
      <c r="B620" s="14"/>
      <c r="C620" s="14"/>
      <c r="D620" s="14"/>
      <c r="E620" s="14"/>
      <c r="F620" s="14"/>
      <c r="G620" s="14"/>
      <c r="H620" s="14"/>
      <c r="I620" s="14"/>
      <c r="J620" s="14"/>
      <c r="K620" s="739" t="s">
        <v>421</v>
      </c>
      <c r="L620" s="739"/>
      <c r="M620" s="739"/>
      <c r="N620" s="286" t="s">
        <v>425</v>
      </c>
      <c r="O620" s="286"/>
      <c r="P620" s="286"/>
      <c r="Q620" s="286" t="s">
        <v>287</v>
      </c>
      <c r="R620" s="286"/>
      <c r="S620" s="286"/>
      <c r="T620" s="286" t="s">
        <v>288</v>
      </c>
      <c r="U620" s="286"/>
      <c r="V620" s="286"/>
      <c r="W620" s="286" t="s">
        <v>289</v>
      </c>
      <c r="X620" s="286"/>
      <c r="Y620" s="286"/>
      <c r="Z620" s="286" t="s">
        <v>395</v>
      </c>
      <c r="AA620" s="286"/>
      <c r="AB620" s="286"/>
    </row>
    <row r="621" spans="1:28" ht="16.5" customHeight="1">
      <c r="A621" s="6"/>
      <c r="B621" s="5"/>
      <c r="C621" s="6"/>
      <c r="D621" s="6"/>
      <c r="E621" s="6"/>
      <c r="F621" s="6"/>
      <c r="G621" s="6"/>
      <c r="H621" s="6"/>
      <c r="I621" s="6"/>
      <c r="J621" s="6"/>
      <c r="K621" s="375" t="s">
        <v>304</v>
      </c>
      <c r="L621" s="375"/>
      <c r="M621" s="375"/>
      <c r="N621" s="375" t="s">
        <v>304</v>
      </c>
      <c r="O621" s="375"/>
      <c r="P621" s="375"/>
      <c r="Q621" s="375" t="s">
        <v>304</v>
      </c>
      <c r="R621" s="375"/>
      <c r="S621" s="375"/>
      <c r="T621" s="375" t="s">
        <v>304</v>
      </c>
      <c r="U621" s="375"/>
      <c r="V621" s="375"/>
      <c r="W621" s="375" t="s">
        <v>304</v>
      </c>
      <c r="X621" s="375"/>
      <c r="Y621" s="375"/>
      <c r="Z621" s="375" t="s">
        <v>304</v>
      </c>
      <c r="AA621" s="375"/>
      <c r="AB621" s="375"/>
    </row>
    <row r="622" spans="1:28" ht="16.5" customHeight="1">
      <c r="A622" s="6"/>
      <c r="B622" s="374" t="s">
        <v>290</v>
      </c>
      <c r="C622" s="374"/>
      <c r="D622" s="374"/>
      <c r="E622" s="374"/>
      <c r="F622" s="374"/>
      <c r="G622" s="374"/>
      <c r="H622" s="374"/>
      <c r="I622" s="374"/>
      <c r="J622" s="374"/>
      <c r="K622" s="321">
        <v>-25863</v>
      </c>
      <c r="L622" s="321"/>
      <c r="M622" s="321"/>
      <c r="N622" s="321">
        <v>-257527</v>
      </c>
      <c r="O622" s="321"/>
      <c r="P622" s="321"/>
      <c r="Q622" s="321"/>
      <c r="R622" s="321"/>
      <c r="S622" s="321"/>
      <c r="T622" s="321"/>
      <c r="U622" s="321"/>
      <c r="V622" s="321"/>
      <c r="W622" s="321">
        <v>-241435</v>
      </c>
      <c r="X622" s="321"/>
      <c r="Y622" s="321"/>
      <c r="Z622" s="284">
        <f>K622+N622-W622</f>
        <v>-41955</v>
      </c>
      <c r="AA622" s="284"/>
      <c r="AB622" s="284"/>
    </row>
    <row r="623" spans="1:28" ht="16.5" customHeight="1">
      <c r="A623" s="6"/>
      <c r="B623" s="374" t="s">
        <v>291</v>
      </c>
      <c r="C623" s="374"/>
      <c r="D623" s="374"/>
      <c r="E623" s="374"/>
      <c r="F623" s="374"/>
      <c r="G623" s="374"/>
      <c r="H623" s="374"/>
      <c r="I623" s="374"/>
      <c r="J623" s="374"/>
      <c r="K623" s="321">
        <v>15362</v>
      </c>
      <c r="L623" s="321"/>
      <c r="M623" s="321"/>
      <c r="N623" s="321">
        <v>174130</v>
      </c>
      <c r="O623" s="321"/>
      <c r="P623" s="321"/>
      <c r="Q623" s="321"/>
      <c r="R623" s="321"/>
      <c r="S623" s="321"/>
      <c r="T623" s="321">
        <v>153535</v>
      </c>
      <c r="U623" s="321"/>
      <c r="V623" s="321"/>
      <c r="W623" s="321">
        <v>15430</v>
      </c>
      <c r="X623" s="321"/>
      <c r="Y623" s="321"/>
      <c r="Z623" s="284">
        <f aca="true" t="shared" si="2" ref="Z623:Z629">K623+N623-T623-W623</f>
        <v>20527</v>
      </c>
      <c r="AA623" s="284"/>
      <c r="AB623" s="284"/>
    </row>
    <row r="624" spans="1:28" ht="16.5" customHeight="1">
      <c r="A624" s="6"/>
      <c r="B624" s="374" t="s">
        <v>292</v>
      </c>
      <c r="C624" s="374"/>
      <c r="D624" s="374"/>
      <c r="E624" s="374"/>
      <c r="F624" s="374"/>
      <c r="G624" s="374"/>
      <c r="H624" s="374"/>
      <c r="I624" s="374"/>
      <c r="J624" s="374"/>
      <c r="K624" s="321">
        <v>24707</v>
      </c>
      <c r="L624" s="321"/>
      <c r="M624" s="321"/>
      <c r="N624" s="321">
        <v>293230</v>
      </c>
      <c r="O624" s="321"/>
      <c r="P624" s="321"/>
      <c r="Q624" s="321"/>
      <c r="R624" s="321"/>
      <c r="S624" s="321"/>
      <c r="T624" s="321">
        <v>58235</v>
      </c>
      <c r="U624" s="321"/>
      <c r="V624" s="321"/>
      <c r="W624" s="321">
        <v>225425</v>
      </c>
      <c r="X624" s="321"/>
      <c r="Y624" s="321"/>
      <c r="Z624" s="284">
        <f t="shared" si="2"/>
        <v>34277</v>
      </c>
      <c r="AA624" s="284"/>
      <c r="AB624" s="284"/>
    </row>
    <row r="625" spans="1:28" ht="16.5" customHeight="1">
      <c r="A625" s="6"/>
      <c r="B625" s="374" t="s">
        <v>187</v>
      </c>
      <c r="C625" s="374"/>
      <c r="D625" s="374"/>
      <c r="E625" s="374"/>
      <c r="F625" s="374"/>
      <c r="G625" s="374"/>
      <c r="H625" s="374"/>
      <c r="I625" s="374"/>
      <c r="J625" s="374"/>
      <c r="K625" s="321">
        <v>4201</v>
      </c>
      <c r="L625" s="321"/>
      <c r="M625" s="321"/>
      <c r="N625" s="321"/>
      <c r="O625" s="321"/>
      <c r="P625" s="321"/>
      <c r="Q625" s="321"/>
      <c r="R625" s="321"/>
      <c r="S625" s="321"/>
      <c r="T625" s="321">
        <v>4201</v>
      </c>
      <c r="U625" s="321"/>
      <c r="V625" s="321"/>
      <c r="W625" s="321"/>
      <c r="X625" s="321"/>
      <c r="Y625" s="321"/>
      <c r="Z625" s="284">
        <f t="shared" si="2"/>
        <v>0</v>
      </c>
      <c r="AA625" s="284"/>
      <c r="AB625" s="284"/>
    </row>
    <row r="626" spans="1:28" ht="17.25" customHeight="1">
      <c r="A626" s="6"/>
      <c r="B626" s="374" t="s">
        <v>293</v>
      </c>
      <c r="C626" s="374"/>
      <c r="D626" s="374"/>
      <c r="E626" s="374"/>
      <c r="F626" s="374"/>
      <c r="G626" s="374"/>
      <c r="H626" s="374"/>
      <c r="I626" s="374"/>
      <c r="J626" s="374"/>
      <c r="K626" s="321"/>
      <c r="L626" s="321"/>
      <c r="M626" s="321"/>
      <c r="N626" s="321">
        <v>7794</v>
      </c>
      <c r="O626" s="321"/>
      <c r="P626" s="321"/>
      <c r="Q626" s="321">
        <v>14</v>
      </c>
      <c r="R626" s="321"/>
      <c r="S626" s="321"/>
      <c r="T626" s="321">
        <v>7794</v>
      </c>
      <c r="U626" s="321"/>
      <c r="V626" s="321"/>
      <c r="W626" s="321"/>
      <c r="X626" s="321"/>
      <c r="Y626" s="321"/>
      <c r="Z626" s="284">
        <f t="shared" si="2"/>
        <v>0</v>
      </c>
      <c r="AA626" s="284"/>
      <c r="AB626" s="284"/>
    </row>
    <row r="627" spans="1:28" ht="13.5" customHeight="1">
      <c r="A627" s="6"/>
      <c r="B627" s="374" t="s">
        <v>294</v>
      </c>
      <c r="C627" s="374"/>
      <c r="D627" s="374"/>
      <c r="E627" s="374"/>
      <c r="F627" s="374"/>
      <c r="G627" s="374"/>
      <c r="H627" s="374"/>
      <c r="I627" s="374"/>
      <c r="J627" s="374"/>
      <c r="K627" s="321"/>
      <c r="L627" s="321"/>
      <c r="M627" s="321"/>
      <c r="N627" s="321">
        <v>10463</v>
      </c>
      <c r="O627" s="321"/>
      <c r="P627" s="321"/>
      <c r="Q627" s="321">
        <v>34</v>
      </c>
      <c r="R627" s="321"/>
      <c r="S627" s="321"/>
      <c r="T627" s="321">
        <v>10463</v>
      </c>
      <c r="U627" s="321"/>
      <c r="V627" s="321"/>
      <c r="W627" s="321"/>
      <c r="X627" s="321"/>
      <c r="Y627" s="321"/>
      <c r="Z627" s="284">
        <f t="shared" si="2"/>
        <v>0</v>
      </c>
      <c r="AA627" s="284"/>
      <c r="AB627" s="284"/>
    </row>
    <row r="628" spans="1:28" ht="12.75" customHeight="1">
      <c r="A628" s="6"/>
      <c r="B628" s="374" t="s">
        <v>295</v>
      </c>
      <c r="C628" s="374"/>
      <c r="D628" s="374"/>
      <c r="E628" s="374"/>
      <c r="F628" s="374"/>
      <c r="G628" s="374"/>
      <c r="H628" s="374"/>
      <c r="I628" s="374"/>
      <c r="J628" s="374"/>
      <c r="K628" s="321">
        <v>279</v>
      </c>
      <c r="L628" s="321"/>
      <c r="M628" s="321"/>
      <c r="N628" s="321">
        <v>974</v>
      </c>
      <c r="O628" s="321"/>
      <c r="P628" s="321"/>
      <c r="Q628" s="321"/>
      <c r="R628" s="321"/>
      <c r="S628" s="321"/>
      <c r="T628" s="321">
        <v>861</v>
      </c>
      <c r="U628" s="321"/>
      <c r="V628" s="321"/>
      <c r="W628" s="321"/>
      <c r="X628" s="321"/>
      <c r="Y628" s="321"/>
      <c r="Z628" s="284">
        <f t="shared" si="2"/>
        <v>392</v>
      </c>
      <c r="AA628" s="284"/>
      <c r="AB628" s="284"/>
    </row>
    <row r="629" spans="1:28" ht="15.75" customHeight="1">
      <c r="A629" s="6"/>
      <c r="B629" s="373" t="s">
        <v>296</v>
      </c>
      <c r="C629" s="373"/>
      <c r="D629" s="373"/>
      <c r="E629" s="373"/>
      <c r="F629" s="373"/>
      <c r="G629" s="373"/>
      <c r="H629" s="373"/>
      <c r="I629" s="373"/>
      <c r="J629" s="373"/>
      <c r="K629" s="365">
        <v>61</v>
      </c>
      <c r="L629" s="365"/>
      <c r="M629" s="365"/>
      <c r="N629" s="321">
        <v>583</v>
      </c>
      <c r="O629" s="321"/>
      <c r="P629" s="321"/>
      <c r="Q629" s="321"/>
      <c r="R629" s="321"/>
      <c r="S629" s="321"/>
      <c r="T629" s="321"/>
      <c r="U629" s="321"/>
      <c r="V629" s="321"/>
      <c r="W629" s="321">
        <v>580</v>
      </c>
      <c r="X629" s="321"/>
      <c r="Y629" s="321"/>
      <c r="Z629" s="284">
        <f t="shared" si="2"/>
        <v>64</v>
      </c>
      <c r="AA629" s="284"/>
      <c r="AB629" s="284"/>
    </row>
    <row r="630" spans="1:28" ht="18.75" customHeight="1" thickBot="1">
      <c r="A630" s="6"/>
      <c r="B630" s="89" t="s">
        <v>177</v>
      </c>
      <c r="C630" s="90"/>
      <c r="D630" s="90"/>
      <c r="E630" s="90"/>
      <c r="F630" s="90"/>
      <c r="G630" s="90"/>
      <c r="H630" s="90"/>
      <c r="I630" s="90"/>
      <c r="J630" s="90"/>
      <c r="K630" s="357">
        <f>SUM(K622:M629)</f>
        <v>18747</v>
      </c>
      <c r="L630" s="357"/>
      <c r="M630" s="357"/>
      <c r="N630" s="357">
        <f>SUM(N622:P629)</f>
        <v>229647</v>
      </c>
      <c r="O630" s="357"/>
      <c r="P630" s="357"/>
      <c r="Q630" s="357">
        <f>SUM(Q622:S629)</f>
        <v>48</v>
      </c>
      <c r="R630" s="357"/>
      <c r="S630" s="357"/>
      <c r="T630" s="357">
        <f>SUM(T622:V629)</f>
        <v>235089</v>
      </c>
      <c r="U630" s="357"/>
      <c r="V630" s="357"/>
      <c r="W630" s="357">
        <f>SUM(W622:Y629)</f>
        <v>0</v>
      </c>
      <c r="X630" s="357"/>
      <c r="Y630" s="357"/>
      <c r="Z630" s="357">
        <f>SUM(Z622:AB629)</f>
        <v>13305</v>
      </c>
      <c r="AA630" s="357"/>
      <c r="AB630" s="357"/>
    </row>
    <row r="631" spans="1:28" ht="18.75" customHeight="1" thickTop="1">
      <c r="A631" s="6"/>
      <c r="B631" s="91" t="s">
        <v>297</v>
      </c>
      <c r="C631" s="5"/>
      <c r="D631" s="5"/>
      <c r="E631" s="5"/>
      <c r="F631" s="5"/>
      <c r="G631" s="5"/>
      <c r="H631" s="5"/>
      <c r="I631" s="5"/>
      <c r="J631" s="5"/>
      <c r="K631" s="284"/>
      <c r="L631" s="284"/>
      <c r="M631" s="284"/>
      <c r="N631" s="284"/>
      <c r="O631" s="284"/>
      <c r="P631" s="284"/>
      <c r="Q631" s="284"/>
      <c r="R631" s="284"/>
      <c r="S631" s="284"/>
      <c r="T631" s="284"/>
      <c r="U631" s="284"/>
      <c r="V631" s="284"/>
      <c r="W631" s="284"/>
      <c r="X631" s="284"/>
      <c r="Y631" s="284"/>
      <c r="Z631" s="358"/>
      <c r="AA631" s="358"/>
      <c r="AB631" s="358"/>
    </row>
    <row r="632" spans="1:28" ht="17.25" customHeight="1">
      <c r="A632" s="6"/>
      <c r="B632" s="92" t="s">
        <v>298</v>
      </c>
      <c r="C632" s="4"/>
      <c r="D632" s="4"/>
      <c r="E632" s="4"/>
      <c r="F632" s="4"/>
      <c r="G632" s="4"/>
      <c r="H632" s="4"/>
      <c r="I632" s="4"/>
      <c r="J632" s="4"/>
      <c r="K632" s="679">
        <f>K623+K624+K625+K628+K629</f>
        <v>44610</v>
      </c>
      <c r="L632" s="679"/>
      <c r="M632" s="679"/>
      <c r="N632" s="646"/>
      <c r="O632" s="646"/>
      <c r="P632" s="646"/>
      <c r="Q632" s="646"/>
      <c r="R632" s="646"/>
      <c r="S632" s="646"/>
      <c r="T632" s="646"/>
      <c r="U632" s="646"/>
      <c r="V632" s="646"/>
      <c r="W632" s="646"/>
      <c r="X632" s="646"/>
      <c r="Y632" s="646"/>
      <c r="Z632" s="648">
        <f>Z623+Z624+Z628+Z629</f>
        <v>55260</v>
      </c>
      <c r="AA632" s="648"/>
      <c r="AB632" s="648"/>
    </row>
    <row r="633" spans="1:28" ht="17.25" customHeight="1">
      <c r="A633" s="6"/>
      <c r="B633" s="92" t="s">
        <v>299</v>
      </c>
      <c r="C633" s="4"/>
      <c r="D633" s="4"/>
      <c r="E633" s="4"/>
      <c r="F633" s="4"/>
      <c r="G633" s="4"/>
      <c r="H633" s="4"/>
      <c r="I633" s="4"/>
      <c r="J633" s="4"/>
      <c r="K633" s="647">
        <f>K622+K627</f>
        <v>-25863</v>
      </c>
      <c r="L633" s="647"/>
      <c r="M633" s="647"/>
      <c r="N633" s="646"/>
      <c r="O633" s="646"/>
      <c r="P633" s="646"/>
      <c r="Q633" s="646"/>
      <c r="R633" s="646"/>
      <c r="S633" s="646"/>
      <c r="T633" s="646"/>
      <c r="U633" s="646"/>
      <c r="V633" s="646"/>
      <c r="W633" s="646"/>
      <c r="X633" s="646"/>
      <c r="Y633" s="646"/>
      <c r="Z633" s="647">
        <f>Z622+Z626+Z627</f>
        <v>-41955</v>
      </c>
      <c r="AA633" s="647"/>
      <c r="AB633" s="647"/>
    </row>
    <row r="634" spans="1:28" ht="61.5" customHeight="1" thickBot="1">
      <c r="A634" s="23"/>
      <c r="B634" s="14"/>
      <c r="C634" s="14"/>
      <c r="D634" s="14"/>
      <c r="E634" s="14"/>
      <c r="F634" s="14"/>
      <c r="G634" s="14"/>
      <c r="H634" s="14"/>
      <c r="I634" s="14"/>
      <c r="J634" s="14"/>
      <c r="K634" s="376" t="s">
        <v>421</v>
      </c>
      <c r="L634" s="376"/>
      <c r="M634" s="376"/>
      <c r="N634" s="377" t="s">
        <v>422</v>
      </c>
      <c r="O634" s="377"/>
      <c r="P634" s="377"/>
      <c r="Q634" s="286" t="s">
        <v>287</v>
      </c>
      <c r="R634" s="286"/>
      <c r="S634" s="286"/>
      <c r="T634" s="286" t="s">
        <v>288</v>
      </c>
      <c r="U634" s="286"/>
      <c r="V634" s="286"/>
      <c r="W634" s="286" t="s">
        <v>289</v>
      </c>
      <c r="X634" s="286"/>
      <c r="Y634" s="286"/>
      <c r="Z634" s="376" t="s">
        <v>395</v>
      </c>
      <c r="AA634" s="376"/>
      <c r="AB634" s="376"/>
    </row>
    <row r="635" spans="1:28" ht="16.5" customHeight="1">
      <c r="A635" s="6"/>
      <c r="B635" s="5"/>
      <c r="C635" s="6"/>
      <c r="D635" s="6"/>
      <c r="E635" s="6"/>
      <c r="F635" s="6"/>
      <c r="G635" s="6"/>
      <c r="H635" s="6"/>
      <c r="I635" s="6"/>
      <c r="J635" s="6"/>
      <c r="K635" s="375" t="s">
        <v>317</v>
      </c>
      <c r="L635" s="375"/>
      <c r="M635" s="375"/>
      <c r="N635" s="375" t="s">
        <v>317</v>
      </c>
      <c r="O635" s="375"/>
      <c r="P635" s="375"/>
      <c r="Q635" s="375" t="s">
        <v>317</v>
      </c>
      <c r="R635" s="375"/>
      <c r="S635" s="375"/>
      <c r="T635" s="375" t="s">
        <v>317</v>
      </c>
      <c r="U635" s="375"/>
      <c r="V635" s="375"/>
      <c r="W635" s="375" t="s">
        <v>317</v>
      </c>
      <c r="X635" s="375"/>
      <c r="Y635" s="375"/>
      <c r="Z635" s="375" t="s">
        <v>317</v>
      </c>
      <c r="AA635" s="375"/>
      <c r="AB635" s="375"/>
    </row>
    <row r="636" spans="1:28" ht="15.75" customHeight="1" thickBot="1">
      <c r="A636" s="46"/>
      <c r="B636" s="374" t="s">
        <v>290</v>
      </c>
      <c r="C636" s="374"/>
      <c r="D636" s="374"/>
      <c r="E636" s="374"/>
      <c r="F636" s="374"/>
      <c r="G636" s="374"/>
      <c r="H636" s="374"/>
      <c r="I636" s="374"/>
      <c r="J636" s="374"/>
      <c r="K636" s="321">
        <v>-36799</v>
      </c>
      <c r="L636" s="321"/>
      <c r="M636" s="321"/>
      <c r="N636" s="321">
        <v>-366428</v>
      </c>
      <c r="O636" s="321"/>
      <c r="P636" s="321"/>
      <c r="Q636" s="321"/>
      <c r="R636" s="321"/>
      <c r="S636" s="321"/>
      <c r="T636" s="321"/>
      <c r="U636" s="321"/>
      <c r="V636" s="321"/>
      <c r="W636" s="321">
        <v>-343531</v>
      </c>
      <c r="X636" s="321"/>
      <c r="Y636" s="321"/>
      <c r="Z636" s="284">
        <f>K636+N636-W636</f>
        <v>-59696</v>
      </c>
      <c r="AA636" s="284"/>
      <c r="AB636" s="284"/>
    </row>
    <row r="637" spans="1:28" ht="21" customHeight="1" thickTop="1">
      <c r="A637" s="6"/>
      <c r="B637" s="374" t="s">
        <v>291</v>
      </c>
      <c r="C637" s="374"/>
      <c r="D637" s="374"/>
      <c r="E637" s="374"/>
      <c r="F637" s="374"/>
      <c r="G637" s="374"/>
      <c r="H637" s="374"/>
      <c r="I637" s="374"/>
      <c r="J637" s="374"/>
      <c r="K637" s="321">
        <v>21858</v>
      </c>
      <c r="L637" s="321"/>
      <c r="M637" s="321"/>
      <c r="N637" s="321">
        <v>247765</v>
      </c>
      <c r="O637" s="321"/>
      <c r="P637" s="321"/>
      <c r="Q637" s="321"/>
      <c r="R637" s="321"/>
      <c r="S637" s="321"/>
      <c r="T637" s="321">
        <v>218460</v>
      </c>
      <c r="U637" s="321"/>
      <c r="V637" s="321"/>
      <c r="W637" s="321">
        <v>21955</v>
      </c>
      <c r="X637" s="321"/>
      <c r="Y637" s="321"/>
      <c r="Z637" s="284">
        <f aca="true" t="shared" si="3" ref="Z637:Z643">K637+N637-T637-W637</f>
        <v>29208</v>
      </c>
      <c r="AA637" s="284"/>
      <c r="AB637" s="284"/>
    </row>
    <row r="638" spans="1:28" ht="16.5" customHeight="1">
      <c r="A638" s="6"/>
      <c r="B638" s="374" t="s">
        <v>292</v>
      </c>
      <c r="C638" s="374"/>
      <c r="D638" s="374"/>
      <c r="E638" s="374"/>
      <c r="F638" s="374"/>
      <c r="G638" s="374"/>
      <c r="H638" s="374"/>
      <c r="I638" s="374"/>
      <c r="J638" s="374"/>
      <c r="K638" s="321">
        <v>35155</v>
      </c>
      <c r="L638" s="321"/>
      <c r="M638" s="321"/>
      <c r="N638" s="321">
        <v>417229</v>
      </c>
      <c r="O638" s="321"/>
      <c r="P638" s="321"/>
      <c r="Q638" s="321"/>
      <c r="R638" s="321"/>
      <c r="S638" s="321"/>
      <c r="T638" s="321">
        <v>82861</v>
      </c>
      <c r="U638" s="321"/>
      <c r="V638" s="321"/>
      <c r="W638" s="321">
        <v>320751</v>
      </c>
      <c r="X638" s="321"/>
      <c r="Y638" s="321"/>
      <c r="Z638" s="284">
        <f t="shared" si="3"/>
        <v>48772</v>
      </c>
      <c r="AA638" s="284"/>
      <c r="AB638" s="284"/>
    </row>
    <row r="639" spans="1:28" ht="12" customHeight="1">
      <c r="A639" s="6"/>
      <c r="B639" s="374" t="s">
        <v>187</v>
      </c>
      <c r="C639" s="374"/>
      <c r="D639" s="374"/>
      <c r="E639" s="374"/>
      <c r="F639" s="374"/>
      <c r="G639" s="374"/>
      <c r="H639" s="374"/>
      <c r="I639" s="374"/>
      <c r="J639" s="374"/>
      <c r="K639" s="321">
        <v>5977</v>
      </c>
      <c r="L639" s="321"/>
      <c r="M639" s="321"/>
      <c r="N639" s="321"/>
      <c r="O639" s="321"/>
      <c r="P639" s="321"/>
      <c r="Q639" s="321"/>
      <c r="R639" s="321"/>
      <c r="S639" s="321"/>
      <c r="T639" s="321">
        <v>5977</v>
      </c>
      <c r="U639" s="321"/>
      <c r="V639" s="321"/>
      <c r="W639" s="321"/>
      <c r="X639" s="321"/>
      <c r="Y639" s="321"/>
      <c r="Z639" s="284">
        <f t="shared" si="3"/>
        <v>0</v>
      </c>
      <c r="AA639" s="284"/>
      <c r="AB639" s="284"/>
    </row>
    <row r="640" spans="1:28" ht="24.75" customHeight="1">
      <c r="A640" s="6"/>
      <c r="B640" s="374" t="s">
        <v>293</v>
      </c>
      <c r="C640" s="374"/>
      <c r="D640" s="374"/>
      <c r="E640" s="374"/>
      <c r="F640" s="374"/>
      <c r="G640" s="374"/>
      <c r="H640" s="374"/>
      <c r="I640" s="374"/>
      <c r="J640" s="374"/>
      <c r="K640" s="321"/>
      <c r="L640" s="321"/>
      <c r="M640" s="321"/>
      <c r="N640" s="321">
        <v>11090</v>
      </c>
      <c r="O640" s="321"/>
      <c r="P640" s="321"/>
      <c r="Q640" s="321">
        <v>20</v>
      </c>
      <c r="R640" s="321"/>
      <c r="S640" s="321"/>
      <c r="T640" s="321">
        <v>11090</v>
      </c>
      <c r="U640" s="321"/>
      <c r="V640" s="321"/>
      <c r="W640" s="321"/>
      <c r="X640" s="321"/>
      <c r="Y640" s="321"/>
      <c r="Z640" s="284">
        <f t="shared" si="3"/>
        <v>0</v>
      </c>
      <c r="AA640" s="284"/>
      <c r="AB640" s="284"/>
    </row>
    <row r="641" spans="1:28" ht="13.5" customHeight="1">
      <c r="A641" s="6"/>
      <c r="B641" s="374" t="s">
        <v>294</v>
      </c>
      <c r="C641" s="374"/>
      <c r="D641" s="374"/>
      <c r="E641" s="374"/>
      <c r="F641" s="374"/>
      <c r="G641" s="374"/>
      <c r="H641" s="374"/>
      <c r="I641" s="374"/>
      <c r="J641" s="374"/>
      <c r="K641" s="321"/>
      <c r="L641" s="321"/>
      <c r="M641" s="321"/>
      <c r="N641" s="321">
        <v>14887</v>
      </c>
      <c r="O641" s="321"/>
      <c r="P641" s="321"/>
      <c r="Q641" s="321">
        <v>48</v>
      </c>
      <c r="R641" s="321"/>
      <c r="S641" s="321"/>
      <c r="T641" s="321">
        <v>14887</v>
      </c>
      <c r="U641" s="321"/>
      <c r="V641" s="321"/>
      <c r="W641" s="321"/>
      <c r="X641" s="321"/>
      <c r="Y641" s="321"/>
      <c r="Z641" s="284">
        <f t="shared" si="3"/>
        <v>0</v>
      </c>
      <c r="AA641" s="284"/>
      <c r="AB641" s="284"/>
    </row>
    <row r="642" spans="1:28" ht="12.75" customHeight="1">
      <c r="A642" s="6"/>
      <c r="B642" s="374" t="s">
        <v>295</v>
      </c>
      <c r="C642" s="374"/>
      <c r="D642" s="374"/>
      <c r="E642" s="374"/>
      <c r="F642" s="374"/>
      <c r="G642" s="374"/>
      <c r="H642" s="374"/>
      <c r="I642" s="374"/>
      <c r="J642" s="374"/>
      <c r="K642" s="321">
        <v>397</v>
      </c>
      <c r="L642" s="321"/>
      <c r="M642" s="321"/>
      <c r="N642" s="321">
        <v>1385</v>
      </c>
      <c r="O642" s="321"/>
      <c r="P642" s="321"/>
      <c r="Q642" s="321"/>
      <c r="R642" s="321"/>
      <c r="S642" s="321"/>
      <c r="T642" s="321">
        <v>1225</v>
      </c>
      <c r="U642" s="321"/>
      <c r="V642" s="321"/>
      <c r="W642" s="321"/>
      <c r="X642" s="321"/>
      <c r="Y642" s="321"/>
      <c r="Z642" s="284">
        <f t="shared" si="3"/>
        <v>557</v>
      </c>
      <c r="AA642" s="284"/>
      <c r="AB642" s="284"/>
    </row>
    <row r="643" spans="1:28" ht="16.5" customHeight="1">
      <c r="A643" s="6"/>
      <c r="B643" s="373" t="s">
        <v>296</v>
      </c>
      <c r="C643" s="373"/>
      <c r="D643" s="373"/>
      <c r="E643" s="373"/>
      <c r="F643" s="373"/>
      <c r="G643" s="373"/>
      <c r="H643" s="373"/>
      <c r="I643" s="373"/>
      <c r="J643" s="373"/>
      <c r="K643" s="365">
        <v>87</v>
      </c>
      <c r="L643" s="365"/>
      <c r="M643" s="365"/>
      <c r="N643" s="321">
        <v>829</v>
      </c>
      <c r="O643" s="321"/>
      <c r="P643" s="321"/>
      <c r="Q643" s="321"/>
      <c r="R643" s="321"/>
      <c r="S643" s="321"/>
      <c r="T643" s="321"/>
      <c r="U643" s="321"/>
      <c r="V643" s="321"/>
      <c r="W643" s="321">
        <v>825</v>
      </c>
      <c r="X643" s="321"/>
      <c r="Y643" s="321"/>
      <c r="Z643" s="284">
        <f t="shared" si="3"/>
        <v>91</v>
      </c>
      <c r="AA643" s="284"/>
      <c r="AB643" s="284"/>
    </row>
    <row r="644" spans="1:28" ht="18" customHeight="1" thickBot="1">
      <c r="A644" s="6"/>
      <c r="B644" s="89" t="s">
        <v>177</v>
      </c>
      <c r="C644" s="90"/>
      <c r="D644" s="90"/>
      <c r="E644" s="90"/>
      <c r="F644" s="90"/>
      <c r="G644" s="90"/>
      <c r="H644" s="90"/>
      <c r="I644" s="90"/>
      <c r="J644" s="90"/>
      <c r="K644" s="357">
        <f>SUM(K636:M643)</f>
        <v>26675</v>
      </c>
      <c r="L644" s="357"/>
      <c r="M644" s="357"/>
      <c r="N644" s="372">
        <f>SUM(N636:P643)</f>
        <v>326757</v>
      </c>
      <c r="O644" s="372"/>
      <c r="P644" s="372"/>
      <c r="Q644" s="357">
        <f>SUM(Q636:S643)</f>
        <v>68</v>
      </c>
      <c r="R644" s="357"/>
      <c r="S644" s="357"/>
      <c r="T644" s="357">
        <f>SUM(T636:V643)</f>
        <v>334500</v>
      </c>
      <c r="U644" s="357"/>
      <c r="V644" s="357"/>
      <c r="W644" s="357">
        <f>SUM(W636:Y643)</f>
        <v>0</v>
      </c>
      <c r="X644" s="357"/>
      <c r="Y644" s="357"/>
      <c r="Z644" s="357">
        <f>SUM(Z636:AB643)</f>
        <v>18932</v>
      </c>
      <c r="AA644" s="357"/>
      <c r="AB644" s="357"/>
    </row>
    <row r="645" spans="1:28" ht="16.5" customHeight="1" thickTop="1">
      <c r="A645" s="6"/>
      <c r="B645" s="91" t="s">
        <v>297</v>
      </c>
      <c r="C645" s="5"/>
      <c r="D645" s="5"/>
      <c r="E645" s="5"/>
      <c r="F645" s="5"/>
      <c r="G645" s="5"/>
      <c r="H645" s="5"/>
      <c r="I645" s="5"/>
      <c r="J645" s="5"/>
      <c r="K645" s="284"/>
      <c r="L645" s="284"/>
      <c r="M645" s="284"/>
      <c r="N645" s="284"/>
      <c r="O645" s="284"/>
      <c r="P645" s="284"/>
      <c r="Q645" s="284"/>
      <c r="R645" s="284"/>
      <c r="S645" s="284"/>
      <c r="T645" s="284"/>
      <c r="U645" s="284"/>
      <c r="V645" s="284"/>
      <c r="W645" s="284"/>
      <c r="X645" s="284"/>
      <c r="Y645" s="284"/>
      <c r="Z645" s="358"/>
      <c r="AA645" s="358"/>
      <c r="AB645" s="358"/>
    </row>
    <row r="646" spans="1:28" ht="17.25" customHeight="1">
      <c r="A646" s="6"/>
      <c r="B646" s="91"/>
      <c r="C646" s="5"/>
      <c r="D646" s="5"/>
      <c r="E646" s="5"/>
      <c r="F646" s="5"/>
      <c r="G646" s="5"/>
      <c r="H646" s="5"/>
      <c r="I646" s="5"/>
      <c r="J646" s="5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73"/>
      <c r="AA646" s="73"/>
      <c r="AB646" s="73"/>
    </row>
    <row r="647" spans="1:28" ht="14.25" customHeight="1">
      <c r="A647" s="6"/>
      <c r="B647" s="92" t="s">
        <v>298</v>
      </c>
      <c r="C647" s="4"/>
      <c r="D647" s="4"/>
      <c r="E647" s="4"/>
      <c r="F647" s="4"/>
      <c r="G647" s="4"/>
      <c r="H647" s="4"/>
      <c r="I647" s="4"/>
      <c r="J647" s="4"/>
      <c r="K647" s="679">
        <f>K637+K638+K639+K642+K643</f>
        <v>63474</v>
      </c>
      <c r="L647" s="679"/>
      <c r="M647" s="679"/>
      <c r="N647" s="646"/>
      <c r="O647" s="646"/>
      <c r="P647" s="646"/>
      <c r="Q647" s="646"/>
      <c r="R647" s="646"/>
      <c r="S647" s="646"/>
      <c r="T647" s="646"/>
      <c r="U647" s="646"/>
      <c r="V647" s="646"/>
      <c r="W647" s="646"/>
      <c r="X647" s="646"/>
      <c r="Y647" s="646"/>
      <c r="Z647" s="648">
        <f>Z637+Z638+Z642+Z643</f>
        <v>78628</v>
      </c>
      <c r="AA647" s="648"/>
      <c r="AB647" s="648"/>
    </row>
    <row r="648" spans="1:28" ht="23.25" customHeight="1">
      <c r="A648" s="6"/>
      <c r="B648" s="92" t="s">
        <v>299</v>
      </c>
      <c r="C648" s="4"/>
      <c r="D648" s="4"/>
      <c r="E648" s="4"/>
      <c r="F648" s="4"/>
      <c r="G648" s="4"/>
      <c r="H648" s="4"/>
      <c r="I648" s="4"/>
      <c r="J648" s="4"/>
      <c r="K648" s="647">
        <f>K636+K641</f>
        <v>-36799</v>
      </c>
      <c r="L648" s="647"/>
      <c r="M648" s="647"/>
      <c r="N648" s="646"/>
      <c r="O648" s="646"/>
      <c r="P648" s="646"/>
      <c r="Q648" s="646"/>
      <c r="R648" s="646"/>
      <c r="S648" s="646"/>
      <c r="T648" s="646"/>
      <c r="U648" s="646"/>
      <c r="V648" s="646"/>
      <c r="W648" s="646"/>
      <c r="X648" s="646"/>
      <c r="Y648" s="646"/>
      <c r="Z648" s="647">
        <f>Z636+Z640+Z641</f>
        <v>-59696</v>
      </c>
      <c r="AA648" s="647"/>
      <c r="AB648" s="647"/>
    </row>
    <row r="649" spans="1:28" ht="14.25" customHeight="1">
      <c r="A649" s="6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1:28" s="12" customFormat="1" ht="19.5" customHeight="1">
      <c r="A650" s="14"/>
      <c r="B650" s="5"/>
      <c r="C650" s="38">
        <v>-25</v>
      </c>
      <c r="D650" s="5"/>
      <c r="E650" s="80" t="s">
        <v>128</v>
      </c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15"/>
      <c r="T650" s="15"/>
      <c r="U650" s="15"/>
      <c r="V650" s="193"/>
      <c r="W650" s="100"/>
      <c r="X650" s="100"/>
      <c r="Y650" s="194"/>
      <c r="Z650" s="193"/>
      <c r="AA650" s="193"/>
      <c r="AB650" s="193"/>
    </row>
    <row r="651" spans="1:28" ht="12.75">
      <c r="A651" s="6"/>
      <c r="B651" s="5"/>
      <c r="C651" s="38"/>
      <c r="D651" s="5"/>
      <c r="E651" s="80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296" t="s">
        <v>304</v>
      </c>
      <c r="R651" s="296"/>
      <c r="S651" s="296"/>
      <c r="T651" s="296"/>
      <c r="U651" s="296"/>
      <c r="V651" s="296"/>
      <c r="W651" s="14"/>
      <c r="X651" s="296" t="s">
        <v>317</v>
      </c>
      <c r="Y651" s="433"/>
      <c r="Z651" s="433"/>
      <c r="AA651" s="433"/>
      <c r="AB651" s="433"/>
    </row>
    <row r="652" spans="1:28" ht="12.75">
      <c r="A652" s="6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653" t="s">
        <v>395</v>
      </c>
      <c r="R652" s="654"/>
      <c r="S652" s="654"/>
      <c r="T652" s="328" t="s">
        <v>370</v>
      </c>
      <c r="U652" s="319"/>
      <c r="V652" s="319"/>
      <c r="W652" s="167"/>
      <c r="X652" s="327" t="s">
        <v>395</v>
      </c>
      <c r="Y652" s="319"/>
      <c r="Z652" s="320"/>
      <c r="AA652" s="328" t="s">
        <v>370</v>
      </c>
      <c r="AB652" s="327"/>
    </row>
    <row r="653" spans="1:28" ht="12.75">
      <c r="A653" s="6"/>
      <c r="B653" s="369" t="s">
        <v>300</v>
      </c>
      <c r="C653" s="369"/>
      <c r="D653" s="369"/>
      <c r="E653" s="369"/>
      <c r="F653" s="369"/>
      <c r="G653" s="369"/>
      <c r="H653" s="369"/>
      <c r="I653" s="369"/>
      <c r="J653" s="369"/>
      <c r="K653" s="369"/>
      <c r="L653" s="369"/>
      <c r="M653" s="369"/>
      <c r="N653" s="369"/>
      <c r="O653" s="369"/>
      <c r="P653" s="95"/>
      <c r="Q653" s="271">
        <v>75098</v>
      </c>
      <c r="R653" s="272"/>
      <c r="S653" s="272"/>
      <c r="T653" s="371">
        <v>50759</v>
      </c>
      <c r="U653" s="363"/>
      <c r="V653" s="363"/>
      <c r="W653" s="173"/>
      <c r="X653" s="271">
        <v>106855</v>
      </c>
      <c r="Y653" s="272"/>
      <c r="Z653" s="272"/>
      <c r="AA653" s="348">
        <v>72223</v>
      </c>
      <c r="AB653" s="281"/>
    </row>
    <row r="654" spans="1:28" ht="12.75">
      <c r="A654" s="6"/>
      <c r="B654" s="369" t="s">
        <v>301</v>
      </c>
      <c r="C654" s="369"/>
      <c r="D654" s="369"/>
      <c r="E654" s="369"/>
      <c r="F654" s="369"/>
      <c r="G654" s="369"/>
      <c r="H654" s="369"/>
      <c r="I654" s="369"/>
      <c r="J654" s="369"/>
      <c r="K654" s="369"/>
      <c r="L654" s="369"/>
      <c r="M654" s="369"/>
      <c r="N654" s="369"/>
      <c r="O654" s="369"/>
      <c r="P654" s="95"/>
      <c r="Q654" s="321">
        <v>1113</v>
      </c>
      <c r="R654" s="272"/>
      <c r="S654" s="272"/>
      <c r="T654" s="362">
        <v>1799</v>
      </c>
      <c r="U654" s="363"/>
      <c r="V654" s="363"/>
      <c r="W654" s="51"/>
      <c r="X654" s="321">
        <v>1584</v>
      </c>
      <c r="Y654" s="272"/>
      <c r="Z654" s="272"/>
      <c r="AA654" s="366">
        <v>2560</v>
      </c>
      <c r="AB654" s="305"/>
    </row>
    <row r="655" spans="1:28" ht="12.75">
      <c r="A655" s="6"/>
      <c r="B655" s="5" t="s">
        <v>128</v>
      </c>
      <c r="C655" s="220"/>
      <c r="D655" s="220"/>
      <c r="E655" s="219"/>
      <c r="F655" s="219"/>
      <c r="G655" s="219"/>
      <c r="H655" s="219"/>
      <c r="I655" s="219"/>
      <c r="J655" s="219"/>
      <c r="K655" s="219"/>
      <c r="L655" s="219"/>
      <c r="M655" s="219"/>
      <c r="N655" s="219"/>
      <c r="O655" s="219"/>
      <c r="P655" s="95"/>
      <c r="Q655" s="365">
        <v>3455</v>
      </c>
      <c r="R655" s="365"/>
      <c r="S655" s="367"/>
      <c r="T655" s="364">
        <v>3043</v>
      </c>
      <c r="U655" s="365"/>
      <c r="V655" s="365"/>
      <c r="W655" s="51"/>
      <c r="X655" s="365">
        <v>4916</v>
      </c>
      <c r="Y655" s="365"/>
      <c r="Z655" s="367"/>
      <c r="AA655" s="353">
        <v>4330</v>
      </c>
      <c r="AB655" s="308"/>
    </row>
    <row r="656" spans="1:28" ht="15.75" customHeight="1" thickBot="1">
      <c r="A656" s="6"/>
      <c r="B656" s="368" t="s">
        <v>177</v>
      </c>
      <c r="C656" s="368"/>
      <c r="D656" s="368"/>
      <c r="E656" s="368"/>
      <c r="F656" s="368"/>
      <c r="G656" s="368"/>
      <c r="H656" s="368"/>
      <c r="I656" s="368"/>
      <c r="J656" s="368"/>
      <c r="K656" s="368"/>
      <c r="L656" s="368"/>
      <c r="M656" s="368"/>
      <c r="N656" s="368"/>
      <c r="O656" s="368"/>
      <c r="P656" s="176"/>
      <c r="Q656" s="279">
        <f>SUM(Q653:Q655)</f>
        <v>79666</v>
      </c>
      <c r="R656" s="246"/>
      <c r="S656" s="246"/>
      <c r="T656" s="287">
        <f>SUM(T653:T655)</f>
        <v>55601</v>
      </c>
      <c r="U656" s="246"/>
      <c r="V656" s="246"/>
      <c r="W656" s="55"/>
      <c r="X656" s="279">
        <f>SUM(X653:X655)</f>
        <v>113355</v>
      </c>
      <c r="Y656" s="246"/>
      <c r="Z656" s="246"/>
      <c r="AA656" s="287">
        <f>SUM(AA653:AA655)</f>
        <v>79113</v>
      </c>
      <c r="AB656" s="279"/>
    </row>
    <row r="657" spans="1:28" ht="13.5" customHeight="1" thickTop="1">
      <c r="A657" s="6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15"/>
      <c r="T657" s="15"/>
      <c r="U657" s="15"/>
      <c r="V657" s="4"/>
      <c r="W657" s="4"/>
      <c r="X657" s="4"/>
      <c r="Y657" s="191"/>
      <c r="Z657" s="4"/>
      <c r="AA657" s="4"/>
      <c r="AB657" s="4"/>
    </row>
    <row r="658" spans="1:28" ht="13.5" customHeight="1">
      <c r="A658" s="6"/>
      <c r="B658" s="79" t="s">
        <v>256</v>
      </c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15"/>
      <c r="T658" s="15"/>
      <c r="U658" s="15"/>
      <c r="V658" s="4"/>
      <c r="W658" s="4"/>
      <c r="X658" s="4"/>
      <c r="Y658" s="191"/>
      <c r="Z658" s="4"/>
      <c r="AA658" s="4"/>
      <c r="AB658" s="4"/>
    </row>
    <row r="659" spans="1:28" ht="12.75">
      <c r="A659" s="6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15"/>
      <c r="T659" s="15"/>
      <c r="U659" s="15"/>
      <c r="V659" s="4"/>
      <c r="W659" s="4"/>
      <c r="X659" s="4"/>
      <c r="Y659" s="191"/>
      <c r="Z659" s="4"/>
      <c r="AA659" s="4"/>
      <c r="AB659" s="4"/>
    </row>
    <row r="660" spans="1:28" ht="12.75">
      <c r="A660" s="6"/>
      <c r="B660" s="5"/>
      <c r="C660" s="38">
        <v>-26</v>
      </c>
      <c r="D660" s="5"/>
      <c r="E660" s="370" t="s">
        <v>134</v>
      </c>
      <c r="F660" s="370"/>
      <c r="G660" s="370"/>
      <c r="H660" s="370"/>
      <c r="I660" s="370"/>
      <c r="J660" s="370"/>
      <c r="K660" s="370"/>
      <c r="L660" s="370"/>
      <c r="M660" s="370"/>
      <c r="N660" s="370"/>
      <c r="O660" s="370"/>
      <c r="P660" s="370"/>
      <c r="Q660" s="5"/>
      <c r="R660" s="5"/>
      <c r="S660" s="15"/>
      <c r="T660" s="15"/>
      <c r="U660" s="15"/>
      <c r="V660" s="4"/>
      <c r="W660" s="4"/>
      <c r="X660" s="4"/>
      <c r="Y660" s="191"/>
      <c r="Z660" s="4"/>
      <c r="AA660" s="4"/>
      <c r="AB660" s="4"/>
    </row>
    <row r="661" spans="1:28" ht="12.75">
      <c r="A661" s="6"/>
      <c r="B661" s="5"/>
      <c r="C661" s="38"/>
      <c r="D661" s="5"/>
      <c r="E661" s="74"/>
      <c r="F661" s="74"/>
      <c r="G661" s="74"/>
      <c r="H661" s="74"/>
      <c r="I661" s="74"/>
      <c r="J661" s="74"/>
      <c r="K661" s="74"/>
      <c r="L661" s="74"/>
      <c r="M661" s="74"/>
      <c r="N661" s="74"/>
      <c r="O661" s="74"/>
      <c r="P661" s="74"/>
      <c r="Q661" s="296" t="s">
        <v>304</v>
      </c>
      <c r="R661" s="296"/>
      <c r="S661" s="296"/>
      <c r="T661" s="296"/>
      <c r="U661" s="296"/>
      <c r="V661" s="296"/>
      <c r="W661" s="177"/>
      <c r="X661" s="741" t="s">
        <v>317</v>
      </c>
      <c r="Y661" s="741"/>
      <c r="Z661" s="741"/>
      <c r="AA661" s="741"/>
      <c r="AB661" s="741"/>
    </row>
    <row r="662" spans="1:28" ht="12.75">
      <c r="A662" s="6"/>
      <c r="B662" s="5"/>
      <c r="C662" s="38"/>
      <c r="D662" s="5"/>
      <c r="E662" s="74"/>
      <c r="F662" s="74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Q662" s="653" t="s">
        <v>395</v>
      </c>
      <c r="R662" s="654"/>
      <c r="S662" s="654"/>
      <c r="T662" s="328" t="s">
        <v>370</v>
      </c>
      <c r="U662" s="319"/>
      <c r="V662" s="319"/>
      <c r="W662" s="14"/>
      <c r="X662" s="327" t="s">
        <v>395</v>
      </c>
      <c r="Y662" s="319"/>
      <c r="Z662" s="320"/>
      <c r="AA662" s="328" t="s">
        <v>370</v>
      </c>
      <c r="AB662" s="740"/>
    </row>
    <row r="663" spans="1:28" ht="16.5" customHeight="1">
      <c r="A663" s="6"/>
      <c r="B663" s="369" t="s">
        <v>302</v>
      </c>
      <c r="C663" s="369"/>
      <c r="D663" s="369"/>
      <c r="E663" s="369"/>
      <c r="F663" s="369"/>
      <c r="G663" s="369"/>
      <c r="H663" s="369"/>
      <c r="I663" s="369"/>
      <c r="J663" s="369"/>
      <c r="K663" s="369"/>
      <c r="L663" s="369"/>
      <c r="M663" s="369"/>
      <c r="N663" s="369"/>
      <c r="O663" s="369"/>
      <c r="P663" s="95"/>
      <c r="Q663" s="359">
        <v>53710</v>
      </c>
      <c r="R663" s="360"/>
      <c r="S663" s="360"/>
      <c r="T663" s="361">
        <v>38410</v>
      </c>
      <c r="U663" s="360"/>
      <c r="V663" s="360"/>
      <c r="W663" s="174"/>
      <c r="X663" s="359">
        <v>76422</v>
      </c>
      <c r="Y663" s="360"/>
      <c r="Z663" s="360"/>
      <c r="AA663" s="348">
        <v>54653</v>
      </c>
      <c r="AB663" s="281"/>
    </row>
    <row r="664" spans="1:28" ht="12.75">
      <c r="A664" s="6"/>
      <c r="B664" s="369" t="s">
        <v>303</v>
      </c>
      <c r="C664" s="369"/>
      <c r="D664" s="369"/>
      <c r="E664" s="369"/>
      <c r="F664" s="369"/>
      <c r="G664" s="369"/>
      <c r="H664" s="369"/>
      <c r="I664" s="369"/>
      <c r="J664" s="369"/>
      <c r="K664" s="369"/>
      <c r="L664" s="369"/>
      <c r="M664" s="369"/>
      <c r="N664" s="369"/>
      <c r="O664" s="369"/>
      <c r="P664" s="86"/>
      <c r="Q664" s="321"/>
      <c r="R664" s="272"/>
      <c r="S664" s="272"/>
      <c r="T664" s="362"/>
      <c r="U664" s="363"/>
      <c r="V664" s="363"/>
      <c r="W664" s="174"/>
      <c r="X664" s="321"/>
      <c r="Y664" s="272"/>
      <c r="Z664" s="272"/>
      <c r="AA664" s="353"/>
      <c r="AB664" s="308"/>
    </row>
    <row r="665" spans="1:28" ht="13.5" thickBot="1">
      <c r="A665" s="6"/>
      <c r="B665" s="368" t="s">
        <v>177</v>
      </c>
      <c r="C665" s="368"/>
      <c r="D665" s="368"/>
      <c r="E665" s="368"/>
      <c r="F665" s="368"/>
      <c r="G665" s="368"/>
      <c r="H665" s="368"/>
      <c r="I665" s="368"/>
      <c r="J665" s="368"/>
      <c r="K665" s="368"/>
      <c r="L665" s="368"/>
      <c r="M665" s="368"/>
      <c r="N665" s="368"/>
      <c r="O665" s="368"/>
      <c r="P665" s="88"/>
      <c r="Q665" s="279">
        <f>SUM(Q663:S664)</f>
        <v>53710</v>
      </c>
      <c r="R665" s="279"/>
      <c r="S665" s="356"/>
      <c r="T665" s="287">
        <f>SUM(T663:V664)</f>
        <v>38410</v>
      </c>
      <c r="U665" s="279"/>
      <c r="V665" s="279"/>
      <c r="W665" s="55"/>
      <c r="X665" s="279">
        <f>SUM(X663:Z664)</f>
        <v>76422</v>
      </c>
      <c r="Y665" s="246"/>
      <c r="Z665" s="246"/>
      <c r="AA665" s="287">
        <f>SUM(AA663:AB664)</f>
        <v>54653</v>
      </c>
      <c r="AB665" s="279"/>
    </row>
    <row r="666" spans="1:28" ht="13.5" thickTop="1">
      <c r="A666" s="6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15"/>
      <c r="T666" s="15"/>
      <c r="U666" s="15"/>
      <c r="V666" s="5"/>
      <c r="W666" s="5"/>
      <c r="X666" s="5"/>
      <c r="Y666" s="15"/>
      <c r="Z666" s="5"/>
      <c r="AA666" s="5"/>
      <c r="AB666" s="5"/>
    </row>
  </sheetData>
  <sheetProtection insertColumns="0" insertRows="0"/>
  <mergeCells count="2458">
    <mergeCell ref="Y447:Z447"/>
    <mergeCell ref="F3:Q3"/>
    <mergeCell ref="G4:M4"/>
    <mergeCell ref="I2:T2"/>
    <mergeCell ref="B314:H314"/>
    <mergeCell ref="B317:H317"/>
    <mergeCell ref="Y317:AA317"/>
    <mergeCell ref="B316:H316"/>
    <mergeCell ref="I316:K316"/>
    <mergeCell ref="M316:O316"/>
    <mergeCell ref="Q633:S633"/>
    <mergeCell ref="T633:V633"/>
    <mergeCell ref="K632:M632"/>
    <mergeCell ref="N632:P632"/>
    <mergeCell ref="Q632:S632"/>
    <mergeCell ref="K633:M633"/>
    <mergeCell ref="N633:P633"/>
    <mergeCell ref="T620:V620"/>
    <mergeCell ref="T625:V625"/>
    <mergeCell ref="W648:Y648"/>
    <mergeCell ref="AA663:AB663"/>
    <mergeCell ref="Z647:AB647"/>
    <mergeCell ref="T647:V647"/>
    <mergeCell ref="Q661:V661"/>
    <mergeCell ref="X661:AB661"/>
    <mergeCell ref="Q662:S662"/>
    <mergeCell ref="T662:V662"/>
    <mergeCell ref="X662:Z662"/>
    <mergeCell ref="AA662:AB662"/>
    <mergeCell ref="T640:V640"/>
    <mergeCell ref="X651:AB651"/>
    <mergeCell ref="X652:Z652"/>
    <mergeCell ref="AA652:AB652"/>
    <mergeCell ref="Z648:AB648"/>
    <mergeCell ref="W647:Y647"/>
    <mergeCell ref="Z640:AB640"/>
    <mergeCell ref="Z642:AB642"/>
    <mergeCell ref="Z643:AB643"/>
    <mergeCell ref="W642:Y642"/>
    <mergeCell ref="N623:P623"/>
    <mergeCell ref="N622:P622"/>
    <mergeCell ref="T632:V632"/>
    <mergeCell ref="Q631:S631"/>
    <mergeCell ref="W626:Y626"/>
    <mergeCell ref="Z625:AB625"/>
    <mergeCell ref="T638:V638"/>
    <mergeCell ref="T637:V637"/>
    <mergeCell ref="N620:P620"/>
    <mergeCell ref="K623:M623"/>
    <mergeCell ref="K620:M620"/>
    <mergeCell ref="K624:M624"/>
    <mergeCell ref="N624:P624"/>
    <mergeCell ref="W631:Y631"/>
    <mergeCell ref="W620:Y620"/>
    <mergeCell ref="W629:Y629"/>
    <mergeCell ref="W627:Y627"/>
    <mergeCell ref="W622:Y622"/>
    <mergeCell ref="W625:Y625"/>
    <mergeCell ref="AA602:AB602"/>
    <mergeCell ref="X591:Z591"/>
    <mergeCell ref="B541:E541"/>
    <mergeCell ref="B547:E547"/>
    <mergeCell ref="B548:E548"/>
    <mergeCell ref="Q316:S316"/>
    <mergeCell ref="Y316:AA316"/>
    <mergeCell ref="I317:K317"/>
    <mergeCell ref="AA270:AB270"/>
    <mergeCell ref="AA278:AB278"/>
    <mergeCell ref="Y278:Z278"/>
    <mergeCell ref="Y270:Z270"/>
    <mergeCell ref="B271:AB271"/>
    <mergeCell ref="AA274:AB274"/>
    <mergeCell ref="AA275:AB275"/>
    <mergeCell ref="Y272:Z272"/>
    <mergeCell ref="Y273:Z273"/>
    <mergeCell ref="Y274:Z274"/>
    <mergeCell ref="W211:X211"/>
    <mergeCell ref="W214:X214"/>
    <mergeCell ref="W265:X265"/>
    <mergeCell ref="W267:X267"/>
    <mergeCell ref="W268:X268"/>
    <mergeCell ref="Y268:Z268"/>
    <mergeCell ref="W269:X269"/>
    <mergeCell ref="U212:V212"/>
    <mergeCell ref="U213:V213"/>
    <mergeCell ref="U214:V214"/>
    <mergeCell ref="W212:X212"/>
    <mergeCell ref="W213:X213"/>
    <mergeCell ref="AA196:AB196"/>
    <mergeCell ref="AA197:AB197"/>
    <mergeCell ref="AA198:AB198"/>
    <mergeCell ref="Y198:Z198"/>
    <mergeCell ref="S193:T193"/>
    <mergeCell ref="S192:T192"/>
    <mergeCell ref="S194:T194"/>
    <mergeCell ref="U194:V194"/>
    <mergeCell ref="B347:T347"/>
    <mergeCell ref="U349:V349"/>
    <mergeCell ref="B349:T349"/>
    <mergeCell ref="W348:X348"/>
    <mergeCell ref="W349:X349"/>
    <mergeCell ref="B348:T348"/>
    <mergeCell ref="S183:T183"/>
    <mergeCell ref="B354:T354"/>
    <mergeCell ref="U354:V354"/>
    <mergeCell ref="U358:V358"/>
    <mergeCell ref="U357:V357"/>
    <mergeCell ref="M358:O358"/>
    <mergeCell ref="M356:O356"/>
    <mergeCell ref="M355:O355"/>
    <mergeCell ref="U350:V350"/>
    <mergeCell ref="B353:T353"/>
    <mergeCell ref="M324:O324"/>
    <mergeCell ref="S184:V184"/>
    <mergeCell ref="W345:X345"/>
    <mergeCell ref="B203:R203"/>
    <mergeCell ref="S203:T203"/>
    <mergeCell ref="U203:V203"/>
    <mergeCell ref="S195:T195"/>
    <mergeCell ref="S198:T198"/>
    <mergeCell ref="B193:R193"/>
    <mergeCell ref="S200:T200"/>
    <mergeCell ref="AA226:AB226"/>
    <mergeCell ref="AA229:AB229"/>
    <mergeCell ref="AA234:AB234"/>
    <mergeCell ref="Y230:Z230"/>
    <mergeCell ref="AA232:AB232"/>
    <mergeCell ref="AA230:AB230"/>
    <mergeCell ref="AA231:AB231"/>
    <mergeCell ref="AA227:AB227"/>
    <mergeCell ref="AA228:AB228"/>
    <mergeCell ref="Y231:Z231"/>
    <mergeCell ref="AA239:AB239"/>
    <mergeCell ref="W350:X350"/>
    <mergeCell ref="AA350:AB350"/>
    <mergeCell ref="Y350:Z350"/>
    <mergeCell ref="Y266:Z266"/>
    <mergeCell ref="Y267:Z267"/>
    <mergeCell ref="U319:W319"/>
    <mergeCell ref="Y319:AA319"/>
    <mergeCell ref="AA348:AB348"/>
    <mergeCell ref="AA349:AB349"/>
    <mergeCell ref="AA595:AB595"/>
    <mergeCell ref="O45:AB45"/>
    <mergeCell ref="O64:AB64"/>
    <mergeCell ref="M357:O357"/>
    <mergeCell ref="AA272:AB272"/>
    <mergeCell ref="AA273:AB273"/>
    <mergeCell ref="W270:X270"/>
    <mergeCell ref="Y277:Z277"/>
    <mergeCell ref="Y275:Z275"/>
    <mergeCell ref="Y239:Z239"/>
    <mergeCell ref="AA599:AB599"/>
    <mergeCell ref="AA600:AB600"/>
    <mergeCell ref="X613:Z613"/>
    <mergeCell ref="B606:AB606"/>
    <mergeCell ref="Q602:S602"/>
    <mergeCell ref="X601:Z601"/>
    <mergeCell ref="B612:P612"/>
    <mergeCell ref="AA612:AB612"/>
    <mergeCell ref="AA601:AB601"/>
    <mergeCell ref="T611:V611"/>
    <mergeCell ref="C556:O556"/>
    <mergeCell ref="Q555:S555"/>
    <mergeCell ref="Q556:S556"/>
    <mergeCell ref="X590:Z590"/>
    <mergeCell ref="B575:O575"/>
    <mergeCell ref="B576:O576"/>
    <mergeCell ref="B577:O577"/>
    <mergeCell ref="Q585:S585"/>
    <mergeCell ref="Q581:S581"/>
    <mergeCell ref="L549:N549"/>
    <mergeCell ref="AA549:AB549"/>
    <mergeCell ref="O549:Q549"/>
    <mergeCell ref="R549:T549"/>
    <mergeCell ref="U549:W549"/>
    <mergeCell ref="X549:Z549"/>
    <mergeCell ref="M537:P537"/>
    <mergeCell ref="M544:P544"/>
    <mergeCell ref="R546:T546"/>
    <mergeCell ref="F547:H547"/>
    <mergeCell ref="I547:K547"/>
    <mergeCell ref="F546:H546"/>
    <mergeCell ref="I546:K546"/>
    <mergeCell ref="L547:N547"/>
    <mergeCell ref="O547:Q547"/>
    <mergeCell ref="R547:T547"/>
    <mergeCell ref="I531:K531"/>
    <mergeCell ref="L531:N531"/>
    <mergeCell ref="AA531:AB531"/>
    <mergeCell ref="O531:Q531"/>
    <mergeCell ref="R531:T531"/>
    <mergeCell ref="U531:W531"/>
    <mergeCell ref="X531:Z531"/>
    <mergeCell ref="O529:Q529"/>
    <mergeCell ref="R529:T529"/>
    <mergeCell ref="U529:W529"/>
    <mergeCell ref="X529:Z529"/>
    <mergeCell ref="X527:Z527"/>
    <mergeCell ref="F525:H525"/>
    <mergeCell ref="I525:K525"/>
    <mergeCell ref="L525:N525"/>
    <mergeCell ref="O525:Q525"/>
    <mergeCell ref="U526:W526"/>
    <mergeCell ref="X526:Z526"/>
    <mergeCell ref="X525:Z525"/>
    <mergeCell ref="L524:N524"/>
    <mergeCell ref="R520:T520"/>
    <mergeCell ref="O521:Q521"/>
    <mergeCell ref="R521:T521"/>
    <mergeCell ref="AA487:AB487"/>
    <mergeCell ref="W488:Z488"/>
    <mergeCell ref="AA488:AB488"/>
    <mergeCell ref="F521:H521"/>
    <mergeCell ref="U521:W521"/>
    <mergeCell ref="O515:Q515"/>
    <mergeCell ref="AA517:AB517"/>
    <mergeCell ref="AA490:AB490"/>
    <mergeCell ref="O490:R490"/>
    <mergeCell ref="O491:R491"/>
    <mergeCell ref="U505:W505"/>
    <mergeCell ref="R502:T502"/>
    <mergeCell ref="R512:T512"/>
    <mergeCell ref="AA506:AB506"/>
    <mergeCell ref="AA510:AB510"/>
    <mergeCell ref="O510:Q510"/>
    <mergeCell ref="R517:T517"/>
    <mergeCell ref="R515:T515"/>
    <mergeCell ref="U507:W507"/>
    <mergeCell ref="W490:Z490"/>
    <mergeCell ref="G491:J491"/>
    <mergeCell ref="K491:N491"/>
    <mergeCell ref="S486:V486"/>
    <mergeCell ref="S487:V487"/>
    <mergeCell ref="K488:N488"/>
    <mergeCell ref="K486:N486"/>
    <mergeCell ref="K487:N487"/>
    <mergeCell ref="O488:R488"/>
    <mergeCell ref="S488:V488"/>
    <mergeCell ref="K485:N485"/>
    <mergeCell ref="O486:R486"/>
    <mergeCell ref="L476:M476"/>
    <mergeCell ref="K490:N490"/>
    <mergeCell ref="K478:N478"/>
    <mergeCell ref="O481:R481"/>
    <mergeCell ref="K482:N482"/>
    <mergeCell ref="O482:R482"/>
    <mergeCell ref="B490:F490"/>
    <mergeCell ref="G485:J485"/>
    <mergeCell ref="G487:J487"/>
    <mergeCell ref="G482:J482"/>
    <mergeCell ref="G488:J488"/>
    <mergeCell ref="G486:J486"/>
    <mergeCell ref="G490:J490"/>
    <mergeCell ref="B505:E505"/>
    <mergeCell ref="F507:H507"/>
    <mergeCell ref="F506:H506"/>
    <mergeCell ref="F505:H505"/>
    <mergeCell ref="B473:F473"/>
    <mergeCell ref="B474:F474"/>
    <mergeCell ref="B500:E500"/>
    <mergeCell ref="T476:U476"/>
    <mergeCell ref="G479:J479"/>
    <mergeCell ref="K479:N479"/>
    <mergeCell ref="O479:R479"/>
    <mergeCell ref="S479:V479"/>
    <mergeCell ref="K473:N473"/>
    <mergeCell ref="P476:Q476"/>
    <mergeCell ref="U441:V441"/>
    <mergeCell ref="U442:V442"/>
    <mergeCell ref="W441:X441"/>
    <mergeCell ref="W442:X442"/>
    <mergeCell ref="AA460:AB460"/>
    <mergeCell ref="AA465:AB465"/>
    <mergeCell ref="AA470:AB470"/>
    <mergeCell ref="AA468:AB468"/>
    <mergeCell ref="AA469:AB469"/>
    <mergeCell ref="AA463:AB463"/>
    <mergeCell ref="AA462:AB462"/>
    <mergeCell ref="Y425:Z425"/>
    <mergeCell ref="Y426:Z426"/>
    <mergeCell ref="Y427:Z427"/>
    <mergeCell ref="AA418:AB418"/>
    <mergeCell ref="AA427:AB427"/>
    <mergeCell ref="Y419:Z419"/>
    <mergeCell ref="AA419:AB419"/>
    <mergeCell ref="AA423:AB423"/>
    <mergeCell ref="Y423:Z423"/>
    <mergeCell ref="Y424:Z424"/>
    <mergeCell ref="AA428:AB428"/>
    <mergeCell ref="AA431:AB431"/>
    <mergeCell ref="AA425:AB425"/>
    <mergeCell ref="AA426:AB426"/>
    <mergeCell ref="AA429:AB429"/>
    <mergeCell ref="AA400:AB400"/>
    <mergeCell ref="AA401:AB401"/>
    <mergeCell ref="AA405:AB405"/>
    <mergeCell ref="W409:X409"/>
    <mergeCell ref="Y406:Z406"/>
    <mergeCell ref="Y407:Z407"/>
    <mergeCell ref="W406:X406"/>
    <mergeCell ref="W407:X407"/>
    <mergeCell ref="Y409:Z409"/>
    <mergeCell ref="Y413:Z413"/>
    <mergeCell ref="AA404:AB404"/>
    <mergeCell ref="AA406:AB406"/>
    <mergeCell ref="AA408:AB408"/>
    <mergeCell ref="W414:X414"/>
    <mergeCell ref="Y414:Z414"/>
    <mergeCell ref="Y415:Z415"/>
    <mergeCell ref="AA414:AB414"/>
    <mergeCell ref="U382:V382"/>
    <mergeCell ref="U368:V368"/>
    <mergeCell ref="U372:V372"/>
    <mergeCell ref="X567:Z567"/>
    <mergeCell ref="Y402:Z402"/>
    <mergeCell ref="Y403:Z403"/>
    <mergeCell ref="Y404:Z404"/>
    <mergeCell ref="Y405:Z405"/>
    <mergeCell ref="Y408:Z408"/>
    <mergeCell ref="Y418:Z418"/>
    <mergeCell ref="W355:X355"/>
    <mergeCell ref="W354:X354"/>
    <mergeCell ref="Y301:AA301"/>
    <mergeCell ref="Y322:AA322"/>
    <mergeCell ref="U320:W320"/>
    <mergeCell ref="Y320:AA320"/>
    <mergeCell ref="AA346:AB346"/>
    <mergeCell ref="U355:V355"/>
    <mergeCell ref="Y269:Z269"/>
    <mergeCell ref="W266:X266"/>
    <mergeCell ref="Y238:Z238"/>
    <mergeCell ref="Y236:Z236"/>
    <mergeCell ref="W264:X264"/>
    <mergeCell ref="Y264:Z264"/>
    <mergeCell ref="B261:AB261"/>
    <mergeCell ref="W262:X262"/>
    <mergeCell ref="Y262:Z262"/>
    <mergeCell ref="U262:V262"/>
    <mergeCell ref="AA238:AB238"/>
    <mergeCell ref="W237:X237"/>
    <mergeCell ref="W236:X236"/>
    <mergeCell ref="AA260:AB260"/>
    <mergeCell ref="W260:X260"/>
    <mergeCell ref="W258:X258"/>
    <mergeCell ref="W254:X254"/>
    <mergeCell ref="Y260:Z260"/>
    <mergeCell ref="W251:X251"/>
    <mergeCell ref="W252:X252"/>
    <mergeCell ref="Y235:Z235"/>
    <mergeCell ref="Y237:Z237"/>
    <mergeCell ref="U226:V226"/>
    <mergeCell ref="W224:X224"/>
    <mergeCell ref="W230:X230"/>
    <mergeCell ref="U230:V230"/>
    <mergeCell ref="U229:V229"/>
    <mergeCell ref="W228:X228"/>
    <mergeCell ref="W226:X226"/>
    <mergeCell ref="W225:X225"/>
    <mergeCell ref="Y227:Z227"/>
    <mergeCell ref="Y228:Z228"/>
    <mergeCell ref="Y229:Z229"/>
    <mergeCell ref="W227:X227"/>
    <mergeCell ref="W229:X229"/>
    <mergeCell ref="AA221:AB221"/>
    <mergeCell ref="AA222:AB222"/>
    <mergeCell ref="U215:V215"/>
    <mergeCell ref="U216:V216"/>
    <mergeCell ref="U217:V217"/>
    <mergeCell ref="U218:V218"/>
    <mergeCell ref="U219:V219"/>
    <mergeCell ref="U220:V220"/>
    <mergeCell ref="W215:X215"/>
    <mergeCell ref="W216:X216"/>
    <mergeCell ref="AA217:AB217"/>
    <mergeCell ref="AA218:AB218"/>
    <mergeCell ref="AA219:AB219"/>
    <mergeCell ref="AA220:AB220"/>
    <mergeCell ref="AA215:AB215"/>
    <mergeCell ref="AA216:AB216"/>
    <mergeCell ref="Y213:Z213"/>
    <mergeCell ref="Y214:Z214"/>
    <mergeCell ref="Y215:Z215"/>
    <mergeCell ref="Y211:Z211"/>
    <mergeCell ref="Y212:Z212"/>
    <mergeCell ref="AA206:AB206"/>
    <mergeCell ref="AA207:AB207"/>
    <mergeCell ref="Y209:Z209"/>
    <mergeCell ref="AA209:AB209"/>
    <mergeCell ref="AA208:AB208"/>
    <mergeCell ref="Y208:Z208"/>
    <mergeCell ref="AA211:AB211"/>
    <mergeCell ref="AA212:AB212"/>
    <mergeCell ref="AA205:AB205"/>
    <mergeCell ref="AA210:AB210"/>
    <mergeCell ref="Y205:Z205"/>
    <mergeCell ref="Y210:Z210"/>
    <mergeCell ref="Y206:Z206"/>
    <mergeCell ref="Y207:Z207"/>
    <mergeCell ref="U193:V193"/>
    <mergeCell ref="B192:R192"/>
    <mergeCell ref="AA204:AB204"/>
    <mergeCell ref="AA199:AB199"/>
    <mergeCell ref="AA200:AB200"/>
    <mergeCell ref="AA201:AB201"/>
    <mergeCell ref="AA202:AB202"/>
    <mergeCell ref="AA203:AB203"/>
    <mergeCell ref="B197:R197"/>
    <mergeCell ref="B202:R202"/>
    <mergeCell ref="W198:X198"/>
    <mergeCell ref="W199:X199"/>
    <mergeCell ref="B194:R194"/>
    <mergeCell ref="S199:T199"/>
    <mergeCell ref="S196:T196"/>
    <mergeCell ref="S197:T197"/>
    <mergeCell ref="U195:V195"/>
    <mergeCell ref="W193:X193"/>
    <mergeCell ref="Y195:Z195"/>
    <mergeCell ref="W196:X196"/>
    <mergeCell ref="W197:X197"/>
    <mergeCell ref="Y194:Z194"/>
    <mergeCell ref="Y193:Z193"/>
    <mergeCell ref="U207:V207"/>
    <mergeCell ref="W210:X210"/>
    <mergeCell ref="W205:X205"/>
    <mergeCell ref="W208:X208"/>
    <mergeCell ref="W207:X207"/>
    <mergeCell ref="W209:X209"/>
    <mergeCell ref="W206:X206"/>
    <mergeCell ref="AA195:AB195"/>
    <mergeCell ref="S208:T208"/>
    <mergeCell ref="W191:X191"/>
    <mergeCell ref="W192:X192"/>
    <mergeCell ref="W194:X194"/>
    <mergeCell ref="W195:X195"/>
    <mergeCell ref="U205:V205"/>
    <mergeCell ref="U192:V192"/>
    <mergeCell ref="S191:T191"/>
    <mergeCell ref="U208:V208"/>
    <mergeCell ref="S202:T202"/>
    <mergeCell ref="W201:X201"/>
    <mergeCell ref="Y202:Z202"/>
    <mergeCell ref="Y200:Z200"/>
    <mergeCell ref="Y201:Z201"/>
    <mergeCell ref="S201:T201"/>
    <mergeCell ref="W200:X200"/>
    <mergeCell ref="U200:V200"/>
    <mergeCell ref="Y321:AA321"/>
    <mergeCell ref="S212:T212"/>
    <mergeCell ref="S217:T217"/>
    <mergeCell ref="S218:T218"/>
    <mergeCell ref="S216:T216"/>
    <mergeCell ref="S213:T213"/>
    <mergeCell ref="S215:T215"/>
    <mergeCell ref="Y216:Z216"/>
    <mergeCell ref="AA213:AB213"/>
    <mergeCell ref="AA214:AB214"/>
    <mergeCell ref="U183:V183"/>
    <mergeCell ref="U318:W318"/>
    <mergeCell ref="Y318:AA318"/>
    <mergeCell ref="U315:W315"/>
    <mergeCell ref="U316:W316"/>
    <mergeCell ref="Y315:AA315"/>
    <mergeCell ref="U196:V196"/>
    <mergeCell ref="U197:V197"/>
    <mergeCell ref="U198:V198"/>
    <mergeCell ref="AA190:AB190"/>
    <mergeCell ref="U206:V206"/>
    <mergeCell ref="U180:V180"/>
    <mergeCell ref="W180:X180"/>
    <mergeCell ref="U181:V181"/>
    <mergeCell ref="U182:V182"/>
    <mergeCell ref="W203:X203"/>
    <mergeCell ref="W202:X202"/>
    <mergeCell ref="W204:X204"/>
    <mergeCell ref="U202:V202"/>
    <mergeCell ref="U204:V204"/>
    <mergeCell ref="W183:X183"/>
    <mergeCell ref="U179:V179"/>
    <mergeCell ref="W169:X169"/>
    <mergeCell ref="W170:X170"/>
    <mergeCell ref="W171:X171"/>
    <mergeCell ref="W172:X172"/>
    <mergeCell ref="U173:V173"/>
    <mergeCell ref="W173:X173"/>
    <mergeCell ref="W175:X175"/>
    <mergeCell ref="U176:V176"/>
    <mergeCell ref="U174:V174"/>
    <mergeCell ref="W174:X174"/>
    <mergeCell ref="W176:X176"/>
    <mergeCell ref="AA158:AB158"/>
    <mergeCell ref="Y160:Z160"/>
    <mergeCell ref="Y161:Z161"/>
    <mergeCell ref="Y162:Z162"/>
    <mergeCell ref="AA166:AB166"/>
    <mergeCell ref="Y164:Z164"/>
    <mergeCell ref="AA160:AB160"/>
    <mergeCell ref="AA179:AB179"/>
    <mergeCell ref="Y180:Z180"/>
    <mergeCell ref="AA180:AB180"/>
    <mergeCell ref="AA157:AB157"/>
    <mergeCell ref="AA164:AB164"/>
    <mergeCell ref="Y165:Z165"/>
    <mergeCell ref="AA165:AB165"/>
    <mergeCell ref="S166:T166"/>
    <mergeCell ref="U171:V171"/>
    <mergeCell ref="AA133:AB133"/>
    <mergeCell ref="AA134:AB134"/>
    <mergeCell ref="W161:X161"/>
    <mergeCell ref="W162:X162"/>
    <mergeCell ref="W143:X143"/>
    <mergeCell ref="W144:X144"/>
    <mergeCell ref="W145:X145"/>
    <mergeCell ref="W141:X141"/>
    <mergeCell ref="S170:T170"/>
    <mergeCell ref="U172:V172"/>
    <mergeCell ref="S172:T172"/>
    <mergeCell ref="S168:T168"/>
    <mergeCell ref="U170:V170"/>
    <mergeCell ref="S169:T169"/>
    <mergeCell ref="S94:T94"/>
    <mergeCell ref="S160:T160"/>
    <mergeCell ref="S161:T161"/>
    <mergeCell ref="S96:T96"/>
    <mergeCell ref="S159:T159"/>
    <mergeCell ref="S99:T99"/>
    <mergeCell ref="S153:T153"/>
    <mergeCell ref="S158:T158"/>
    <mergeCell ref="S154:T154"/>
    <mergeCell ref="S144:T144"/>
    <mergeCell ref="U77:X77"/>
    <mergeCell ref="U80:V80"/>
    <mergeCell ref="U81:V81"/>
    <mergeCell ref="W80:X80"/>
    <mergeCell ref="W81:X81"/>
    <mergeCell ref="W79:X79"/>
    <mergeCell ref="U79:V79"/>
    <mergeCell ref="W78:X78"/>
    <mergeCell ref="U88:V88"/>
    <mergeCell ref="S87:T87"/>
    <mergeCell ref="S88:T88"/>
    <mergeCell ref="U90:V90"/>
    <mergeCell ref="U89:V89"/>
    <mergeCell ref="U87:V87"/>
    <mergeCell ref="U84:V84"/>
    <mergeCell ref="S85:T85"/>
    <mergeCell ref="S86:T86"/>
    <mergeCell ref="W405:X405"/>
    <mergeCell ref="U82:V82"/>
    <mergeCell ref="U83:V83"/>
    <mergeCell ref="S91:T91"/>
    <mergeCell ref="S83:T83"/>
    <mergeCell ref="S84:T84"/>
    <mergeCell ref="U85:V85"/>
    <mergeCell ref="U86:V86"/>
    <mergeCell ref="S89:T89"/>
    <mergeCell ref="S90:T90"/>
    <mergeCell ref="S167:T167"/>
    <mergeCell ref="W400:X400"/>
    <mergeCell ref="W401:X401"/>
    <mergeCell ref="B436:T436"/>
    <mergeCell ref="U436:V436"/>
    <mergeCell ref="W436:X436"/>
    <mergeCell ref="W428:X428"/>
    <mergeCell ref="W425:X425"/>
    <mergeCell ref="W426:X426"/>
    <mergeCell ref="U430:V430"/>
    <mergeCell ref="U432:V432"/>
    <mergeCell ref="B415:T415"/>
    <mergeCell ref="U415:V415"/>
    <mergeCell ref="S163:T163"/>
    <mergeCell ref="S164:T164"/>
    <mergeCell ref="B382:T382"/>
    <mergeCell ref="B379:T379"/>
    <mergeCell ref="S165:T165"/>
    <mergeCell ref="S171:T171"/>
    <mergeCell ref="S179:T179"/>
    <mergeCell ref="B399:T399"/>
    <mergeCell ref="U428:V428"/>
    <mergeCell ref="U419:V419"/>
    <mergeCell ref="U418:V418"/>
    <mergeCell ref="U414:V414"/>
    <mergeCell ref="B416:T416"/>
    <mergeCell ref="U424:V424"/>
    <mergeCell ref="U425:V425"/>
    <mergeCell ref="B417:T417"/>
    <mergeCell ref="U417:V417"/>
    <mergeCell ref="B419:T419"/>
    <mergeCell ref="B425:T425"/>
    <mergeCell ref="B414:T414"/>
    <mergeCell ref="B409:T409"/>
    <mergeCell ref="B407:T407"/>
    <mergeCell ref="B395:P395"/>
    <mergeCell ref="B405:T405"/>
    <mergeCell ref="B408:T408"/>
    <mergeCell ref="B403:T403"/>
    <mergeCell ref="B400:T400"/>
    <mergeCell ref="B402:T402"/>
    <mergeCell ref="B401:T401"/>
    <mergeCell ref="B386:T386"/>
    <mergeCell ref="B387:T387"/>
    <mergeCell ref="M369:O369"/>
    <mergeCell ref="B385:T385"/>
    <mergeCell ref="B383:T383"/>
    <mergeCell ref="B381:T381"/>
    <mergeCell ref="M372:R372"/>
    <mergeCell ref="B378:T378"/>
    <mergeCell ref="B380:T380"/>
    <mergeCell ref="B384:T384"/>
    <mergeCell ref="M362:O362"/>
    <mergeCell ref="M363:O363"/>
    <mergeCell ref="W359:X359"/>
    <mergeCell ref="U361:V361"/>
    <mergeCell ref="M361:O361"/>
    <mergeCell ref="U362:V362"/>
    <mergeCell ref="M368:O368"/>
    <mergeCell ref="M371:P371"/>
    <mergeCell ref="U371:V371"/>
    <mergeCell ref="W371:X371"/>
    <mergeCell ref="W369:X369"/>
    <mergeCell ref="M365:R365"/>
    <mergeCell ref="M367:O367"/>
    <mergeCell ref="K339:M339"/>
    <mergeCell ref="B326:Y326"/>
    <mergeCell ref="Y344:AB344"/>
    <mergeCell ref="W367:X367"/>
    <mergeCell ref="M360:Q360"/>
    <mergeCell ref="W357:X357"/>
    <mergeCell ref="W363:X363"/>
    <mergeCell ref="M359:Q359"/>
    <mergeCell ref="W358:X358"/>
    <mergeCell ref="E339:H339"/>
    <mergeCell ref="B315:H315"/>
    <mergeCell ref="Q318:S318"/>
    <mergeCell ref="I324:K324"/>
    <mergeCell ref="B323:H323"/>
    <mergeCell ref="P339:R339"/>
    <mergeCell ref="J336:M336"/>
    <mergeCell ref="O336:R336"/>
    <mergeCell ref="Q324:S324"/>
    <mergeCell ref="M312:O312"/>
    <mergeCell ref="M318:O318"/>
    <mergeCell ref="I318:K318"/>
    <mergeCell ref="B322:H322"/>
    <mergeCell ref="I322:K322"/>
    <mergeCell ref="I321:K321"/>
    <mergeCell ref="I315:K315"/>
    <mergeCell ref="B321:H321"/>
    <mergeCell ref="B320:H320"/>
    <mergeCell ref="B318:H318"/>
    <mergeCell ref="M308:O308"/>
    <mergeCell ref="Q307:S307"/>
    <mergeCell ref="Q308:S308"/>
    <mergeCell ref="M307:O307"/>
    <mergeCell ref="B307:H307"/>
    <mergeCell ref="B308:H308"/>
    <mergeCell ref="I307:K307"/>
    <mergeCell ref="I311:K311"/>
    <mergeCell ref="I308:K308"/>
    <mergeCell ref="B311:H311"/>
    <mergeCell ref="Y305:AA305"/>
    <mergeCell ref="Y313:AA313"/>
    <mergeCell ref="M315:O315"/>
    <mergeCell ref="Q315:S315"/>
    <mergeCell ref="M314:O314"/>
    <mergeCell ref="U314:W314"/>
    <mergeCell ref="Q314:S314"/>
    <mergeCell ref="Y314:AA314"/>
    <mergeCell ref="U313:W313"/>
    <mergeCell ref="M313:O313"/>
    <mergeCell ref="Y306:AA306"/>
    <mergeCell ref="Y307:AA307"/>
    <mergeCell ref="Y311:AA311"/>
    <mergeCell ref="Y308:AA308"/>
    <mergeCell ref="I297:K297"/>
    <mergeCell ref="U297:W297"/>
    <mergeCell ref="M300:O300"/>
    <mergeCell ref="U296:W296"/>
    <mergeCell ref="Q297:S297"/>
    <mergeCell ref="Q296:S296"/>
    <mergeCell ref="B229:R229"/>
    <mergeCell ref="B230:R230"/>
    <mergeCell ref="B233:R233"/>
    <mergeCell ref="B247:AB247"/>
    <mergeCell ref="AA233:AB233"/>
    <mergeCell ref="Y233:Z233"/>
    <mergeCell ref="Y232:Z232"/>
    <mergeCell ref="W231:X231"/>
    <mergeCell ref="AA236:AB236"/>
    <mergeCell ref="AA237:AB237"/>
    <mergeCell ref="S219:T219"/>
    <mergeCell ref="S221:T221"/>
    <mergeCell ref="S224:T224"/>
    <mergeCell ref="AA235:AB235"/>
    <mergeCell ref="W223:X223"/>
    <mergeCell ref="W233:X233"/>
    <mergeCell ref="W234:X234"/>
    <mergeCell ref="AA223:AB223"/>
    <mergeCell ref="AA224:AB224"/>
    <mergeCell ref="AA225:AB225"/>
    <mergeCell ref="U237:V237"/>
    <mergeCell ref="U232:V232"/>
    <mergeCell ref="U231:V231"/>
    <mergeCell ref="U236:V236"/>
    <mergeCell ref="W217:X217"/>
    <mergeCell ref="W219:X219"/>
    <mergeCell ref="W220:X220"/>
    <mergeCell ref="U222:V222"/>
    <mergeCell ref="W222:X222"/>
    <mergeCell ref="W221:X221"/>
    <mergeCell ref="W218:X218"/>
    <mergeCell ref="S173:T173"/>
    <mergeCell ref="S223:T223"/>
    <mergeCell ref="S222:T222"/>
    <mergeCell ref="U223:V223"/>
    <mergeCell ref="U221:V221"/>
    <mergeCell ref="S174:T174"/>
    <mergeCell ref="U175:V175"/>
    <mergeCell ref="U178:V178"/>
    <mergeCell ref="U177:V177"/>
    <mergeCell ref="S211:T211"/>
    <mergeCell ref="W182:X182"/>
    <mergeCell ref="W179:X179"/>
    <mergeCell ref="S180:T180"/>
    <mergeCell ref="S175:T175"/>
    <mergeCell ref="S176:T176"/>
    <mergeCell ref="S177:T177"/>
    <mergeCell ref="S178:T178"/>
    <mergeCell ref="S181:T181"/>
    <mergeCell ref="S182:T182"/>
    <mergeCell ref="B178:R178"/>
    <mergeCell ref="B179:R179"/>
    <mergeCell ref="B180:R180"/>
    <mergeCell ref="B181:R181"/>
    <mergeCell ref="B134:R134"/>
    <mergeCell ref="B87:R87"/>
    <mergeCell ref="B164:R164"/>
    <mergeCell ref="B136:R136"/>
    <mergeCell ref="B133:R133"/>
    <mergeCell ref="B135:R135"/>
    <mergeCell ref="B162:R162"/>
    <mergeCell ref="B163:R163"/>
    <mergeCell ref="B142:R142"/>
    <mergeCell ref="B143:R143"/>
    <mergeCell ref="S81:T81"/>
    <mergeCell ref="B81:R81"/>
    <mergeCell ref="B84:R84"/>
    <mergeCell ref="B82:R82"/>
    <mergeCell ref="B85:R85"/>
    <mergeCell ref="B166:R166"/>
    <mergeCell ref="B75:AB75"/>
    <mergeCell ref="B76:AB76"/>
    <mergeCell ref="B94:R94"/>
    <mergeCell ref="B95:R95"/>
    <mergeCell ref="B90:R90"/>
    <mergeCell ref="B91:R91"/>
    <mergeCell ref="B80:R80"/>
    <mergeCell ref="B83:R83"/>
    <mergeCell ref="S80:T80"/>
    <mergeCell ref="B617:O617"/>
    <mergeCell ref="Q611:S611"/>
    <mergeCell ref="Q612:S612"/>
    <mergeCell ref="B584:O584"/>
    <mergeCell ref="B585:O585"/>
    <mergeCell ref="O469:R469"/>
    <mergeCell ref="S491:V491"/>
    <mergeCell ref="O505:Q505"/>
    <mergeCell ref="O506:Q506"/>
    <mergeCell ref="B653:O653"/>
    <mergeCell ref="Q651:V651"/>
    <mergeCell ref="T631:V631"/>
    <mergeCell ref="T600:V600"/>
    <mergeCell ref="T629:V629"/>
    <mergeCell ref="Q622:S622"/>
    <mergeCell ref="T628:V628"/>
    <mergeCell ref="T627:V627"/>
    <mergeCell ref="Q600:S600"/>
    <mergeCell ref="B613:O613"/>
    <mergeCell ref="T595:V595"/>
    <mergeCell ref="Q595:S595"/>
    <mergeCell ref="Q599:S599"/>
    <mergeCell ref="T601:V601"/>
    <mergeCell ref="T612:V612"/>
    <mergeCell ref="X612:Z612"/>
    <mergeCell ref="K647:M647"/>
    <mergeCell ref="Q617:S617"/>
    <mergeCell ref="Q624:S624"/>
    <mergeCell ref="N625:P625"/>
    <mergeCell ref="N627:P627"/>
    <mergeCell ref="K626:M626"/>
    <mergeCell ref="T630:V630"/>
    <mergeCell ref="T613:V613"/>
    <mergeCell ref="K648:M648"/>
    <mergeCell ref="N648:P648"/>
    <mergeCell ref="N647:P647"/>
    <mergeCell ref="B140:R140"/>
    <mergeCell ref="B141:R141"/>
    <mergeCell ref="B149:R149"/>
    <mergeCell ref="B161:R161"/>
    <mergeCell ref="B170:R170"/>
    <mergeCell ref="B165:R165"/>
    <mergeCell ref="B167:R167"/>
    <mergeCell ref="U136:V136"/>
    <mergeCell ref="U138:V138"/>
    <mergeCell ref="S138:T138"/>
    <mergeCell ref="S136:T136"/>
    <mergeCell ref="S141:T141"/>
    <mergeCell ref="S139:T139"/>
    <mergeCell ref="S140:T140"/>
    <mergeCell ref="S131:T131"/>
    <mergeCell ref="U131:V131"/>
    <mergeCell ref="S134:T134"/>
    <mergeCell ref="S135:T135"/>
    <mergeCell ref="S133:T133"/>
    <mergeCell ref="S132:T132"/>
    <mergeCell ref="U132:V132"/>
    <mergeCell ref="U133:V133"/>
    <mergeCell ref="U134:V134"/>
    <mergeCell ref="U135:V135"/>
    <mergeCell ref="B131:R131"/>
    <mergeCell ref="O485:R485"/>
    <mergeCell ref="S481:V481"/>
    <mergeCell ref="S480:V480"/>
    <mergeCell ref="T483:W483"/>
    <mergeCell ref="W480:Z480"/>
    <mergeCell ref="U144:V144"/>
    <mergeCell ref="U141:V141"/>
    <mergeCell ref="B146:R146"/>
    <mergeCell ref="S143:T143"/>
    <mergeCell ref="B145:R145"/>
    <mergeCell ref="B176:R176"/>
    <mergeCell ref="B159:R159"/>
    <mergeCell ref="B160:R160"/>
    <mergeCell ref="B168:R168"/>
    <mergeCell ref="B152:R152"/>
    <mergeCell ref="B153:R153"/>
    <mergeCell ref="B154:R154"/>
    <mergeCell ref="B155:R155"/>
    <mergeCell ref="B144:R144"/>
    <mergeCell ref="B150:R150"/>
    <mergeCell ref="S162:T162"/>
    <mergeCell ref="G471:J471"/>
    <mergeCell ref="B156:R156"/>
    <mergeCell ref="B157:R157"/>
    <mergeCell ref="O464:R464"/>
    <mergeCell ref="O471:R471"/>
    <mergeCell ref="B191:R191"/>
    <mergeCell ref="B223:R223"/>
    <mergeCell ref="G464:J464"/>
    <mergeCell ref="W458:Z458"/>
    <mergeCell ref="W452:X452"/>
    <mergeCell ref="U453:V453"/>
    <mergeCell ref="W453:X453"/>
    <mergeCell ref="Y453:Z453"/>
    <mergeCell ref="Y452:Z452"/>
    <mergeCell ref="U452:V452"/>
    <mergeCell ref="W462:Z462"/>
    <mergeCell ref="W463:Z463"/>
    <mergeCell ref="K465:N465"/>
    <mergeCell ref="S458:V458"/>
    <mergeCell ref="W461:Z461"/>
    <mergeCell ref="O461:R461"/>
    <mergeCell ref="S461:V461"/>
    <mergeCell ref="K458:N458"/>
    <mergeCell ref="O458:R458"/>
    <mergeCell ref="K461:N461"/>
    <mergeCell ref="W465:Z465"/>
    <mergeCell ref="S465:V465"/>
    <mergeCell ref="W464:Z464"/>
    <mergeCell ref="W479:Z479"/>
    <mergeCell ref="AA477:AB477"/>
    <mergeCell ref="W468:Z468"/>
    <mergeCell ref="AA479:AB479"/>
    <mergeCell ref="W473:Z473"/>
    <mergeCell ref="W478:Z478"/>
    <mergeCell ref="W474:Z474"/>
    <mergeCell ref="W470:Z470"/>
    <mergeCell ref="T466:W466"/>
    <mergeCell ref="G469:J469"/>
    <mergeCell ref="K469:N469"/>
    <mergeCell ref="AA486:AB486"/>
    <mergeCell ref="W485:Z485"/>
    <mergeCell ref="AA480:AB480"/>
    <mergeCell ref="W486:Z486"/>
    <mergeCell ref="AA485:AB485"/>
    <mergeCell ref="S478:V478"/>
    <mergeCell ref="O478:R478"/>
    <mergeCell ref="G481:J481"/>
    <mergeCell ref="K463:N463"/>
    <mergeCell ref="G462:J462"/>
    <mergeCell ref="O462:R462"/>
    <mergeCell ref="S463:V463"/>
    <mergeCell ref="B38:K38"/>
    <mergeCell ref="U96:V96"/>
    <mergeCell ref="S485:V485"/>
    <mergeCell ref="O480:R480"/>
    <mergeCell ref="O463:R463"/>
    <mergeCell ref="B453:T453"/>
    <mergeCell ref="G458:J458"/>
    <mergeCell ref="G461:J461"/>
    <mergeCell ref="B237:R237"/>
    <mergeCell ref="B431:T431"/>
    <mergeCell ref="U94:V94"/>
    <mergeCell ref="U93:V93"/>
    <mergeCell ref="U125:X125"/>
    <mergeCell ref="U97:V97"/>
    <mergeCell ref="C46:G46"/>
    <mergeCell ref="O46:AB46"/>
    <mergeCell ref="C47:G47"/>
    <mergeCell ref="O47:AB47"/>
    <mergeCell ref="B595:O595"/>
    <mergeCell ref="S10:U10"/>
    <mergeCell ref="S12:U12"/>
    <mergeCell ref="S16:U16"/>
    <mergeCell ref="S18:U18"/>
    <mergeCell ref="Q35:AB35"/>
    <mergeCell ref="Q48:AB48"/>
    <mergeCell ref="B43:K44"/>
    <mergeCell ref="O43:AB43"/>
    <mergeCell ref="C45:G45"/>
    <mergeCell ref="U98:V98"/>
    <mergeCell ref="O470:R470"/>
    <mergeCell ref="B418:T418"/>
    <mergeCell ref="W94:X94"/>
    <mergeCell ref="U95:V95"/>
    <mergeCell ref="W379:X379"/>
    <mergeCell ref="W380:X380"/>
    <mergeCell ref="W378:X378"/>
    <mergeCell ref="B312:H312"/>
    <mergeCell ref="I312:K312"/>
    <mergeCell ref="S22:U22"/>
    <mergeCell ref="O33:AB33"/>
    <mergeCell ref="Q37:AB37"/>
    <mergeCell ref="Q32:AB32"/>
    <mergeCell ref="Q34:AB34"/>
    <mergeCell ref="O26:AB26"/>
    <mergeCell ref="O28:AB28"/>
    <mergeCell ref="O30:AB30"/>
    <mergeCell ref="O31:AB31"/>
    <mergeCell ref="U525:W525"/>
    <mergeCell ref="T626:V626"/>
    <mergeCell ref="T621:V621"/>
    <mergeCell ref="O519:Q519"/>
    <mergeCell ref="R519:T519"/>
    <mergeCell ref="U519:W519"/>
    <mergeCell ref="O524:Q524"/>
    <mergeCell ref="Q589:S589"/>
    <mergeCell ref="U520:W520"/>
    <mergeCell ref="Q594:S594"/>
    <mergeCell ref="T591:V591"/>
    <mergeCell ref="T590:V590"/>
    <mergeCell ref="AA525:AB525"/>
    <mergeCell ref="U518:W518"/>
    <mergeCell ref="X518:Z518"/>
    <mergeCell ref="X519:Z519"/>
    <mergeCell ref="X520:Z520"/>
    <mergeCell ref="X521:Z521"/>
    <mergeCell ref="AA518:AB518"/>
    <mergeCell ref="AA521:AB521"/>
    <mergeCell ref="B600:O600"/>
    <mergeCell ref="B601:O601"/>
    <mergeCell ref="B602:O602"/>
    <mergeCell ref="Q601:S601"/>
    <mergeCell ref="R540:T540"/>
    <mergeCell ref="O540:Q540"/>
    <mergeCell ref="R541:T541"/>
    <mergeCell ref="Q588:V588"/>
    <mergeCell ref="Q584:S584"/>
    <mergeCell ref="Q580:S580"/>
    <mergeCell ref="Q557:S557"/>
    <mergeCell ref="T555:V555"/>
    <mergeCell ref="T556:V556"/>
    <mergeCell ref="C555:O555"/>
    <mergeCell ref="Q569:S569"/>
    <mergeCell ref="T569:V569"/>
    <mergeCell ref="Q573:V573"/>
    <mergeCell ref="T570:V570"/>
    <mergeCell ref="T567:V567"/>
    <mergeCell ref="Q565:S565"/>
    <mergeCell ref="C558:O558"/>
    <mergeCell ref="Q567:S567"/>
    <mergeCell ref="T652:V652"/>
    <mergeCell ref="T642:V642"/>
    <mergeCell ref="AA556:AB556"/>
    <mergeCell ref="T585:V585"/>
    <mergeCell ref="AA585:AB585"/>
    <mergeCell ref="AA590:AB590"/>
    <mergeCell ref="T561:V561"/>
    <mergeCell ref="T557:V557"/>
    <mergeCell ref="T560:V560"/>
    <mergeCell ref="AA581:AB581"/>
    <mergeCell ref="X476:Y476"/>
    <mergeCell ref="W487:Z487"/>
    <mergeCell ref="Q652:S652"/>
    <mergeCell ref="Q647:S647"/>
    <mergeCell ref="Q637:S637"/>
    <mergeCell ref="T644:V644"/>
    <mergeCell ref="Q642:S642"/>
    <mergeCell ref="Q641:S641"/>
    <mergeCell ref="Q648:S648"/>
    <mergeCell ref="T648:V648"/>
    <mergeCell ref="I507:K507"/>
    <mergeCell ref="L518:N518"/>
    <mergeCell ref="S469:V469"/>
    <mergeCell ref="G463:J463"/>
    <mergeCell ref="K468:N468"/>
    <mergeCell ref="S464:V464"/>
    <mergeCell ref="O468:R468"/>
    <mergeCell ref="G465:J465"/>
    <mergeCell ref="K464:N464"/>
    <mergeCell ref="S471:V471"/>
    <mergeCell ref="O527:Q527"/>
    <mergeCell ref="O518:Q518"/>
    <mergeCell ref="R525:T525"/>
    <mergeCell ref="R526:T526"/>
    <mergeCell ref="R527:T527"/>
    <mergeCell ref="R524:T524"/>
    <mergeCell ref="S473:V473"/>
    <mergeCell ref="R495:T495"/>
    <mergeCell ref="R496:T496"/>
    <mergeCell ref="U500:W500"/>
    <mergeCell ref="S490:V490"/>
    <mergeCell ref="O473:R473"/>
    <mergeCell ref="S474:V474"/>
    <mergeCell ref="W491:Z491"/>
    <mergeCell ref="U496:W496"/>
    <mergeCell ref="X495:Z495"/>
    <mergeCell ref="R542:T542"/>
    <mergeCell ref="R539:T539"/>
    <mergeCell ref="N631:P631"/>
    <mergeCell ref="T565:V565"/>
    <mergeCell ref="T584:V584"/>
    <mergeCell ref="Q564:S564"/>
    <mergeCell ref="U546:W546"/>
    <mergeCell ref="L540:N540"/>
    <mergeCell ref="L539:N539"/>
    <mergeCell ref="K625:M625"/>
    <mergeCell ref="X580:Z580"/>
    <mergeCell ref="X581:Z581"/>
    <mergeCell ref="T617:V617"/>
    <mergeCell ref="T624:V624"/>
    <mergeCell ref="T623:V623"/>
    <mergeCell ref="X594:Z594"/>
    <mergeCell ref="T589:V589"/>
    <mergeCell ref="T582:V582"/>
    <mergeCell ref="X585:Z585"/>
    <mergeCell ref="T583:V583"/>
    <mergeCell ref="W633:Y633"/>
    <mergeCell ref="Z633:AB633"/>
    <mergeCell ref="W628:Y628"/>
    <mergeCell ref="W623:Y623"/>
    <mergeCell ref="W630:Y630"/>
    <mergeCell ref="W624:Y624"/>
    <mergeCell ref="Z632:AB632"/>
    <mergeCell ref="Z627:AB627"/>
    <mergeCell ref="Z626:AB626"/>
    <mergeCell ref="W632:Y632"/>
    <mergeCell ref="Z624:AB624"/>
    <mergeCell ref="Z623:AB623"/>
    <mergeCell ref="T581:V581"/>
    <mergeCell ref="Q582:S582"/>
    <mergeCell ref="X583:Z583"/>
    <mergeCell ref="AA582:AB582"/>
    <mergeCell ref="X582:Z582"/>
    <mergeCell ref="Q583:S583"/>
    <mergeCell ref="X611:Z611"/>
    <mergeCell ref="T602:V602"/>
    <mergeCell ref="Z631:AB631"/>
    <mergeCell ref="Z630:AB630"/>
    <mergeCell ref="Z629:AB629"/>
    <mergeCell ref="Z628:AB628"/>
    <mergeCell ref="AA592:AB592"/>
    <mergeCell ref="Q620:S620"/>
    <mergeCell ref="Q623:S623"/>
    <mergeCell ref="X600:Z600"/>
    <mergeCell ref="X617:Z617"/>
    <mergeCell ref="X602:Z602"/>
    <mergeCell ref="T599:V599"/>
    <mergeCell ref="Q613:S613"/>
    <mergeCell ref="T593:V593"/>
    <mergeCell ref="AA613:AB613"/>
    <mergeCell ref="Y380:Z380"/>
    <mergeCell ref="X598:AB598"/>
    <mergeCell ref="X595:Z595"/>
    <mergeCell ref="X599:Z599"/>
    <mergeCell ref="X584:Z584"/>
    <mergeCell ref="X593:Z593"/>
    <mergeCell ref="AA591:AB591"/>
    <mergeCell ref="X589:Z589"/>
    <mergeCell ref="AA589:AB589"/>
    <mergeCell ref="X592:Z592"/>
    <mergeCell ref="R505:T505"/>
    <mergeCell ref="Y378:Z378"/>
    <mergeCell ref="AA577:AB577"/>
    <mergeCell ref="X555:Z555"/>
    <mergeCell ref="X556:Z556"/>
    <mergeCell ref="X557:Z557"/>
    <mergeCell ref="X561:Z561"/>
    <mergeCell ref="X558:Z558"/>
    <mergeCell ref="X560:Z560"/>
    <mergeCell ref="W381:X381"/>
    <mergeCell ref="AA584:AB584"/>
    <mergeCell ref="X588:AB588"/>
    <mergeCell ref="R510:T510"/>
    <mergeCell ref="U431:V431"/>
    <mergeCell ref="X507:Z507"/>
    <mergeCell ref="X506:Z506"/>
    <mergeCell ref="S470:V470"/>
    <mergeCell ref="W471:Z471"/>
    <mergeCell ref="U495:W495"/>
    <mergeCell ref="X510:Z510"/>
    <mergeCell ref="L507:N507"/>
    <mergeCell ref="I518:K518"/>
    <mergeCell ref="L512:N512"/>
    <mergeCell ref="Z622:AB622"/>
    <mergeCell ref="W621:Y621"/>
    <mergeCell ref="Z621:AB621"/>
    <mergeCell ref="X579:AB579"/>
    <mergeCell ref="AA594:AB594"/>
    <mergeCell ref="AA593:AB593"/>
    <mergeCell ref="AA583:AB583"/>
    <mergeCell ref="C564:H564"/>
    <mergeCell ref="I540:K540"/>
    <mergeCell ref="I519:K519"/>
    <mergeCell ref="F527:H527"/>
    <mergeCell ref="I521:K521"/>
    <mergeCell ref="B520:E520"/>
    <mergeCell ref="F520:H520"/>
    <mergeCell ref="B524:E524"/>
    <mergeCell ref="F524:H524"/>
    <mergeCell ref="I524:K524"/>
    <mergeCell ref="B512:E512"/>
    <mergeCell ref="B519:E519"/>
    <mergeCell ref="B521:E521"/>
    <mergeCell ref="F540:H540"/>
    <mergeCell ref="B526:E526"/>
    <mergeCell ref="F526:H526"/>
    <mergeCell ref="B529:E529"/>
    <mergeCell ref="F529:H529"/>
    <mergeCell ref="B531:E531"/>
    <mergeCell ref="B527:E527"/>
    <mergeCell ref="L500:N500"/>
    <mergeCell ref="F501:H501"/>
    <mergeCell ref="F500:H500"/>
    <mergeCell ref="B499:E499"/>
    <mergeCell ref="I500:K500"/>
    <mergeCell ref="L501:N501"/>
    <mergeCell ref="F499:H499"/>
    <mergeCell ref="L499:N499"/>
    <mergeCell ref="I499:K499"/>
    <mergeCell ref="B501:E501"/>
    <mergeCell ref="Z636:AB636"/>
    <mergeCell ref="Z637:AB637"/>
    <mergeCell ref="W637:Y637"/>
    <mergeCell ref="M311:O311"/>
    <mergeCell ref="Q312:S312"/>
    <mergeCell ref="U312:W312"/>
    <mergeCell ref="Q313:S313"/>
    <mergeCell ref="Q311:S311"/>
    <mergeCell ref="Y353:Z353"/>
    <mergeCell ref="Y374:Z374"/>
    <mergeCell ref="B313:H313"/>
    <mergeCell ref="I319:K319"/>
    <mergeCell ref="I313:K313"/>
    <mergeCell ref="I314:K314"/>
    <mergeCell ref="B324:H324"/>
    <mergeCell ref="B319:H319"/>
    <mergeCell ref="U324:W324"/>
    <mergeCell ref="Q323:S323"/>
    <mergeCell ref="M319:O319"/>
    <mergeCell ref="I320:K320"/>
    <mergeCell ref="M320:O320"/>
    <mergeCell ref="M322:O322"/>
    <mergeCell ref="Q322:S322"/>
    <mergeCell ref="Q320:S320"/>
    <mergeCell ref="U322:W322"/>
    <mergeCell ref="Q319:S319"/>
    <mergeCell ref="I323:K323"/>
    <mergeCell ref="M323:O323"/>
    <mergeCell ref="M321:O321"/>
    <mergeCell ref="Q321:S321"/>
    <mergeCell ref="U321:W321"/>
    <mergeCell ref="B273:T273"/>
    <mergeCell ref="M296:O296"/>
    <mergeCell ref="I292:K292"/>
    <mergeCell ref="I295:K295"/>
    <mergeCell ref="B278:T278"/>
    <mergeCell ref="B296:H296"/>
    <mergeCell ref="B295:H295"/>
    <mergeCell ref="I296:K296"/>
    <mergeCell ref="B279:T279"/>
    <mergeCell ref="Q295:S295"/>
    <mergeCell ref="Y347:Z347"/>
    <mergeCell ref="Y348:Z348"/>
    <mergeCell ref="Y349:Z349"/>
    <mergeCell ref="Y363:Z363"/>
    <mergeCell ref="Y359:Z359"/>
    <mergeCell ref="Y360:Z360"/>
    <mergeCell ref="B236:R236"/>
    <mergeCell ref="B235:R235"/>
    <mergeCell ref="B301:H301"/>
    <mergeCell ref="I301:K301"/>
    <mergeCell ref="B300:H300"/>
    <mergeCell ref="B270:T270"/>
    <mergeCell ref="I298:K298"/>
    <mergeCell ref="B290:AB290"/>
    <mergeCell ref="B298:H298"/>
    <mergeCell ref="B277:T277"/>
    <mergeCell ref="S236:T236"/>
    <mergeCell ref="S237:T237"/>
    <mergeCell ref="U259:V259"/>
    <mergeCell ref="B276:T276"/>
    <mergeCell ref="B251:T251"/>
    <mergeCell ref="B257:T257"/>
    <mergeCell ref="M243:Q243"/>
    <mergeCell ref="S243:V243"/>
    <mergeCell ref="U251:V251"/>
    <mergeCell ref="U257:V257"/>
    <mergeCell ref="I306:K306"/>
    <mergeCell ref="B299:H299"/>
    <mergeCell ref="B302:H302"/>
    <mergeCell ref="I303:K303"/>
    <mergeCell ref="I302:K302"/>
    <mergeCell ref="B303:H303"/>
    <mergeCell ref="B304:H304"/>
    <mergeCell ref="B232:R232"/>
    <mergeCell ref="L286:O286"/>
    <mergeCell ref="B263:T263"/>
    <mergeCell ref="B264:T264"/>
    <mergeCell ref="B265:T265"/>
    <mergeCell ref="B238:R238"/>
    <mergeCell ref="B275:T275"/>
    <mergeCell ref="S238:T238"/>
    <mergeCell ref="B259:T259"/>
    <mergeCell ref="B234:R234"/>
    <mergeCell ref="B269:T269"/>
    <mergeCell ref="B256:T256"/>
    <mergeCell ref="U256:V256"/>
    <mergeCell ref="U250:X250"/>
    <mergeCell ref="U254:V254"/>
    <mergeCell ref="B255:T255"/>
    <mergeCell ref="B252:T252"/>
    <mergeCell ref="B253:T253"/>
    <mergeCell ref="U258:V258"/>
    <mergeCell ref="W259:X259"/>
    <mergeCell ref="B209:R209"/>
    <mergeCell ref="B206:R206"/>
    <mergeCell ref="B207:R207"/>
    <mergeCell ref="B219:R219"/>
    <mergeCell ref="B215:R215"/>
    <mergeCell ref="B210:R210"/>
    <mergeCell ref="B208:R208"/>
    <mergeCell ref="B218:R218"/>
    <mergeCell ref="B216:R216"/>
    <mergeCell ref="B217:R217"/>
    <mergeCell ref="U188:V188"/>
    <mergeCell ref="U233:V233"/>
    <mergeCell ref="S235:T235"/>
    <mergeCell ref="S229:T229"/>
    <mergeCell ref="S230:T230"/>
    <mergeCell ref="U228:V228"/>
    <mergeCell ref="S233:T233"/>
    <mergeCell ref="S234:T234"/>
    <mergeCell ref="S220:T220"/>
    <mergeCell ref="U235:V235"/>
    <mergeCell ref="S205:T205"/>
    <mergeCell ref="S206:T206"/>
    <mergeCell ref="S207:T207"/>
    <mergeCell ref="B196:R196"/>
    <mergeCell ref="B205:R205"/>
    <mergeCell ref="S204:T204"/>
    <mergeCell ref="B198:R198"/>
    <mergeCell ref="B199:R199"/>
    <mergeCell ref="B200:R200"/>
    <mergeCell ref="B201:R201"/>
    <mergeCell ref="B220:R220"/>
    <mergeCell ref="S209:T209"/>
    <mergeCell ref="S210:T210"/>
    <mergeCell ref="U199:V199"/>
    <mergeCell ref="B214:R214"/>
    <mergeCell ref="B204:R204"/>
    <mergeCell ref="U201:V201"/>
    <mergeCell ref="S214:T214"/>
    <mergeCell ref="B212:R212"/>
    <mergeCell ref="B213:R213"/>
    <mergeCell ref="S231:T231"/>
    <mergeCell ref="U234:V234"/>
    <mergeCell ref="B221:R221"/>
    <mergeCell ref="U227:V227"/>
    <mergeCell ref="B225:R225"/>
    <mergeCell ref="S225:T225"/>
    <mergeCell ref="U225:V225"/>
    <mergeCell ref="U224:V224"/>
    <mergeCell ref="S226:T226"/>
    <mergeCell ref="B231:R231"/>
    <mergeCell ref="B224:R224"/>
    <mergeCell ref="S228:T228"/>
    <mergeCell ref="B226:R226"/>
    <mergeCell ref="B227:R227"/>
    <mergeCell ref="S227:T227"/>
    <mergeCell ref="S239:T239"/>
    <mergeCell ref="W241:X241"/>
    <mergeCell ref="U240:V240"/>
    <mergeCell ref="AA240:AB240"/>
    <mergeCell ref="Y240:Z240"/>
    <mergeCell ref="S241:T241"/>
    <mergeCell ref="S240:T240"/>
    <mergeCell ref="U241:V241"/>
    <mergeCell ref="W239:X239"/>
    <mergeCell ref="Y241:Z241"/>
    <mergeCell ref="B248:AB248"/>
    <mergeCell ref="B245:H245"/>
    <mergeCell ref="W240:X240"/>
    <mergeCell ref="Y257:Z257"/>
    <mergeCell ref="Y254:Z254"/>
    <mergeCell ref="Y255:Z255"/>
    <mergeCell ref="U255:V255"/>
    <mergeCell ref="W255:X255"/>
    <mergeCell ref="W257:X257"/>
    <mergeCell ref="U252:V252"/>
    <mergeCell ref="AA354:AB354"/>
    <mergeCell ref="AA364:AB364"/>
    <mergeCell ref="AA366:AB366"/>
    <mergeCell ref="AA374:AB374"/>
    <mergeCell ref="AA371:AB371"/>
    <mergeCell ref="AA360:AB360"/>
    <mergeCell ref="AA373:AB373"/>
    <mergeCell ref="AA380:AB380"/>
    <mergeCell ref="AA415:AB415"/>
    <mergeCell ref="AA402:AB402"/>
    <mergeCell ref="AA403:AB403"/>
    <mergeCell ref="AA407:AB407"/>
    <mergeCell ref="AA392:AB392"/>
    <mergeCell ref="AA413:AB413"/>
    <mergeCell ref="AA393:AB393"/>
    <mergeCell ref="AA409:AB409"/>
    <mergeCell ref="AA399:AB399"/>
    <mergeCell ref="AA347:AB347"/>
    <mergeCell ref="Y300:AA300"/>
    <mergeCell ref="Y312:AA312"/>
    <mergeCell ref="Y399:Z399"/>
    <mergeCell ref="Y354:Z354"/>
    <mergeCell ref="Y379:Z379"/>
    <mergeCell ref="Y324:AA324"/>
    <mergeCell ref="Y384:Z384"/>
    <mergeCell ref="AA353:AB353"/>
    <mergeCell ref="Y382:Z382"/>
    <mergeCell ref="Y296:AA296"/>
    <mergeCell ref="Y297:AA297"/>
    <mergeCell ref="Y304:AA304"/>
    <mergeCell ref="Y302:AA302"/>
    <mergeCell ref="Y303:AA303"/>
    <mergeCell ref="Y299:AA299"/>
    <mergeCell ref="Y298:AA298"/>
    <mergeCell ref="AA453:AB453"/>
    <mergeCell ref="W416:X416"/>
    <mergeCell ref="W430:X430"/>
    <mergeCell ref="W431:X431"/>
    <mergeCell ref="W419:X419"/>
    <mergeCell ref="Y443:Z443"/>
    <mergeCell ref="Y436:Z436"/>
    <mergeCell ref="W451:X451"/>
    <mergeCell ref="W427:X427"/>
    <mergeCell ref="W418:X418"/>
    <mergeCell ref="X496:Z496"/>
    <mergeCell ref="X498:Z498"/>
    <mergeCell ref="X499:Z499"/>
    <mergeCell ref="AA498:AB498"/>
    <mergeCell ref="AA491:AB491"/>
    <mergeCell ref="AA495:AB495"/>
    <mergeCell ref="AA496:AB496"/>
    <mergeCell ref="AA512:AB512"/>
    <mergeCell ref="AA505:AB505"/>
    <mergeCell ref="AA499:AB499"/>
    <mergeCell ref="AA502:AB502"/>
    <mergeCell ref="X517:Z517"/>
    <mergeCell ref="AA515:AB515"/>
    <mergeCell ref="X515:Z515"/>
    <mergeCell ref="X512:Z512"/>
    <mergeCell ref="U381:V381"/>
    <mergeCell ref="U363:V363"/>
    <mergeCell ref="U364:V364"/>
    <mergeCell ref="U374:V374"/>
    <mergeCell ref="U380:V380"/>
    <mergeCell ref="U378:V378"/>
    <mergeCell ref="U366:V366"/>
    <mergeCell ref="U367:V367"/>
    <mergeCell ref="U365:V365"/>
    <mergeCell ref="U369:V369"/>
    <mergeCell ref="F495:H495"/>
    <mergeCell ref="R498:T498"/>
    <mergeCell ref="F496:H496"/>
    <mergeCell ref="O499:Q499"/>
    <mergeCell ref="R499:T499"/>
    <mergeCell ref="W374:X374"/>
    <mergeCell ref="X539:Z539"/>
    <mergeCell ref="X546:Z546"/>
    <mergeCell ref="AA546:AB546"/>
    <mergeCell ref="AA540:AB540"/>
    <mergeCell ref="AA519:AB519"/>
    <mergeCell ref="AA520:AB520"/>
    <mergeCell ref="X524:Z524"/>
    <mergeCell ref="AA524:AB524"/>
    <mergeCell ref="AA526:AB526"/>
    <mergeCell ref="X554:Z554"/>
    <mergeCell ref="AA557:AB557"/>
    <mergeCell ref="X547:Z547"/>
    <mergeCell ref="X541:Z541"/>
    <mergeCell ref="AA542:AB542"/>
    <mergeCell ref="AA555:AB555"/>
    <mergeCell ref="X542:Z542"/>
    <mergeCell ref="AA527:AB527"/>
    <mergeCell ref="AA541:AB541"/>
    <mergeCell ref="AA554:AB554"/>
    <mergeCell ref="AA547:AB547"/>
    <mergeCell ref="AA539:AB539"/>
    <mergeCell ref="AA529:AB529"/>
    <mergeCell ref="M364:R364"/>
    <mergeCell ref="U379:V379"/>
    <mergeCell ref="M366:P366"/>
    <mergeCell ref="R501:T501"/>
    <mergeCell ref="L496:N496"/>
    <mergeCell ref="U499:W499"/>
    <mergeCell ref="U498:W498"/>
    <mergeCell ref="S468:V468"/>
    <mergeCell ref="S482:V482"/>
    <mergeCell ref="W481:Z481"/>
    <mergeCell ref="O500:Q500"/>
    <mergeCell ref="AA501:AB501"/>
    <mergeCell ref="U501:W501"/>
    <mergeCell ref="R500:T500"/>
    <mergeCell ref="X501:Z501"/>
    <mergeCell ref="X500:Z500"/>
    <mergeCell ref="AA500:AB500"/>
    <mergeCell ref="B297:H297"/>
    <mergeCell ref="K340:M340"/>
    <mergeCell ref="B305:H305"/>
    <mergeCell ref="I305:K305"/>
    <mergeCell ref="B306:H306"/>
    <mergeCell ref="M302:O302"/>
    <mergeCell ref="M297:O297"/>
    <mergeCell ref="M298:O298"/>
    <mergeCell ref="M299:O299"/>
    <mergeCell ref="I304:K304"/>
    <mergeCell ref="Q302:S302"/>
    <mergeCell ref="Q300:S300"/>
    <mergeCell ref="M303:O303"/>
    <mergeCell ref="Q306:S306"/>
    <mergeCell ref="M306:O306"/>
    <mergeCell ref="Q303:S303"/>
    <mergeCell ref="Q304:S304"/>
    <mergeCell ref="M304:O304"/>
    <mergeCell ref="Q305:S305"/>
    <mergeCell ref="M305:O305"/>
    <mergeCell ref="I300:K300"/>
    <mergeCell ref="I299:K299"/>
    <mergeCell ref="Q298:S298"/>
    <mergeCell ref="Q299:S299"/>
    <mergeCell ref="U279:V279"/>
    <mergeCell ref="W278:X278"/>
    <mergeCell ref="W280:X280"/>
    <mergeCell ref="U278:V278"/>
    <mergeCell ref="U305:W305"/>
    <mergeCell ref="U298:W298"/>
    <mergeCell ref="U311:W311"/>
    <mergeCell ref="U280:V280"/>
    <mergeCell ref="AA345:AB345"/>
    <mergeCell ref="U344:X344"/>
    <mergeCell ref="C343:P343"/>
    <mergeCell ref="AA284:AB284"/>
    <mergeCell ref="U295:W295"/>
    <mergeCell ref="Y323:AA323"/>
    <mergeCell ref="U303:W303"/>
    <mergeCell ref="U306:W306"/>
    <mergeCell ref="U302:W302"/>
    <mergeCell ref="U300:W300"/>
    <mergeCell ref="M328:R328"/>
    <mergeCell ref="W353:X353"/>
    <mergeCell ref="W346:X346"/>
    <mergeCell ref="P340:R340"/>
    <mergeCell ref="B350:T350"/>
    <mergeCell ref="B330:I330"/>
    <mergeCell ref="B329:X329"/>
    <mergeCell ref="K337:M337"/>
    <mergeCell ref="E338:H338"/>
    <mergeCell ref="B334:N334"/>
    <mergeCell ref="U210:V210"/>
    <mergeCell ref="U209:V209"/>
    <mergeCell ref="P338:R338"/>
    <mergeCell ref="U353:V353"/>
    <mergeCell ref="U323:W323"/>
    <mergeCell ref="B325:Z325"/>
    <mergeCell ref="U346:V346"/>
    <mergeCell ref="Y346:Z346"/>
    <mergeCell ref="K338:M338"/>
    <mergeCell ref="P337:R337"/>
    <mergeCell ref="U186:X186"/>
    <mergeCell ref="U154:V154"/>
    <mergeCell ref="W148:X148"/>
    <mergeCell ref="W151:X151"/>
    <mergeCell ref="U163:V163"/>
    <mergeCell ref="U164:V164"/>
    <mergeCell ref="U165:V165"/>
    <mergeCell ref="W177:X177"/>
    <mergeCell ref="W178:X178"/>
    <mergeCell ref="W181:X181"/>
    <mergeCell ref="S149:T149"/>
    <mergeCell ref="U238:V238"/>
    <mergeCell ref="W238:X238"/>
    <mergeCell ref="U151:V151"/>
    <mergeCell ref="U152:V152"/>
    <mergeCell ref="U153:V153"/>
    <mergeCell ref="U156:V156"/>
    <mergeCell ref="U155:V155"/>
    <mergeCell ref="W153:X153"/>
    <mergeCell ref="U211:V211"/>
    <mergeCell ref="U253:V253"/>
    <mergeCell ref="AA256:AB256"/>
    <mergeCell ref="W253:X253"/>
    <mergeCell ref="Y252:Z252"/>
    <mergeCell ref="W256:X256"/>
    <mergeCell ref="Y253:Z253"/>
    <mergeCell ref="AA258:AB258"/>
    <mergeCell ref="AA262:AB262"/>
    <mergeCell ref="Y258:Z258"/>
    <mergeCell ref="AA255:AB255"/>
    <mergeCell ref="Y256:Z256"/>
    <mergeCell ref="AA257:AB257"/>
    <mergeCell ref="AA259:AB259"/>
    <mergeCell ref="AA266:AB266"/>
    <mergeCell ref="Y265:Z265"/>
    <mergeCell ref="AA264:AB264"/>
    <mergeCell ref="AA265:AB265"/>
    <mergeCell ref="U275:V275"/>
    <mergeCell ref="Y263:Z263"/>
    <mergeCell ref="AA267:AB267"/>
    <mergeCell ref="AA268:AB268"/>
    <mergeCell ref="AA263:AB263"/>
    <mergeCell ref="U263:V263"/>
    <mergeCell ref="W263:X263"/>
    <mergeCell ref="W273:X273"/>
    <mergeCell ref="W274:X274"/>
    <mergeCell ref="U264:V264"/>
    <mergeCell ref="M292:O292"/>
    <mergeCell ref="Y282:Z282"/>
    <mergeCell ref="B282:T282"/>
    <mergeCell ref="B287:F287"/>
    <mergeCell ref="B284:T284"/>
    <mergeCell ref="W282:X282"/>
    <mergeCell ref="U292:W292"/>
    <mergeCell ref="Y284:Z284"/>
    <mergeCell ref="Q292:S292"/>
    <mergeCell ref="B291:AB291"/>
    <mergeCell ref="W284:X284"/>
    <mergeCell ref="U282:V282"/>
    <mergeCell ref="U284:V284"/>
    <mergeCell ref="Y292:AA292"/>
    <mergeCell ref="AA282:AB282"/>
    <mergeCell ref="AA269:AB269"/>
    <mergeCell ref="B281:AB281"/>
    <mergeCell ref="Y276:Z276"/>
    <mergeCell ref="AA276:AB276"/>
    <mergeCell ref="AA277:AB277"/>
    <mergeCell ref="U276:V276"/>
    <mergeCell ref="W275:X275"/>
    <mergeCell ref="B274:T274"/>
    <mergeCell ref="W272:X272"/>
    <mergeCell ref="B267:T267"/>
    <mergeCell ref="B268:T268"/>
    <mergeCell ref="Y154:Z154"/>
    <mergeCell ref="Y158:Z158"/>
    <mergeCell ref="Y157:Z157"/>
    <mergeCell ref="U166:V166"/>
    <mergeCell ref="U169:V169"/>
    <mergeCell ref="U167:V167"/>
    <mergeCell ref="U168:V168"/>
    <mergeCell ref="Y251:Z251"/>
    <mergeCell ref="AA149:AB149"/>
    <mergeCell ref="Y152:Z152"/>
    <mergeCell ref="B132:R132"/>
    <mergeCell ref="AA136:AB136"/>
    <mergeCell ref="Y136:Z136"/>
    <mergeCell ref="W136:X136"/>
    <mergeCell ref="W132:X132"/>
    <mergeCell ref="W133:X133"/>
    <mergeCell ref="W134:X134"/>
    <mergeCell ref="S142:T142"/>
    <mergeCell ref="S130:T130"/>
    <mergeCell ref="Y135:Z135"/>
    <mergeCell ref="Y132:Z132"/>
    <mergeCell ref="AA148:AB148"/>
    <mergeCell ref="U139:V139"/>
    <mergeCell ref="U140:V140"/>
    <mergeCell ref="U142:V142"/>
    <mergeCell ref="U143:V143"/>
    <mergeCell ref="S146:T146"/>
    <mergeCell ref="S148:T148"/>
    <mergeCell ref="S98:T98"/>
    <mergeCell ref="W130:X130"/>
    <mergeCell ref="B128:AB128"/>
    <mergeCell ref="U129:V129"/>
    <mergeCell ref="U130:V130"/>
    <mergeCell ref="B130:R130"/>
    <mergeCell ref="B129:R129"/>
    <mergeCell ref="U99:V99"/>
    <mergeCell ref="AA98:AB98"/>
    <mergeCell ref="AA99:AB99"/>
    <mergeCell ref="U127:V127"/>
    <mergeCell ref="W131:X131"/>
    <mergeCell ref="Y98:Z98"/>
    <mergeCell ref="Y99:Z99"/>
    <mergeCell ref="W99:X99"/>
    <mergeCell ref="W126:X126"/>
    <mergeCell ref="Y125:AB125"/>
    <mergeCell ref="AA130:AB130"/>
    <mergeCell ref="Y129:Z129"/>
    <mergeCell ref="Y127:Z127"/>
    <mergeCell ref="AA138:AB138"/>
    <mergeCell ref="Y130:Z130"/>
    <mergeCell ref="Y131:Z131"/>
    <mergeCell ref="W127:X127"/>
    <mergeCell ref="W129:X129"/>
    <mergeCell ref="AA127:AB127"/>
    <mergeCell ref="W135:X135"/>
    <mergeCell ref="Y133:Z133"/>
    <mergeCell ref="Y134:Z134"/>
    <mergeCell ref="AA139:AB139"/>
    <mergeCell ref="AA140:AB140"/>
    <mergeCell ref="AA129:AB129"/>
    <mergeCell ref="AA132:AB132"/>
    <mergeCell ref="AA131:AB131"/>
    <mergeCell ref="B137:AB137"/>
    <mergeCell ref="B138:R138"/>
    <mergeCell ref="B139:R139"/>
    <mergeCell ref="Y140:Z140"/>
    <mergeCell ref="AA135:AB135"/>
    <mergeCell ref="S129:T129"/>
    <mergeCell ref="Y138:Z138"/>
    <mergeCell ref="W149:X149"/>
    <mergeCell ref="W150:X150"/>
    <mergeCell ref="Y141:Z141"/>
    <mergeCell ref="U145:V145"/>
    <mergeCell ref="U149:V149"/>
    <mergeCell ref="U150:V150"/>
    <mergeCell ref="W138:X138"/>
    <mergeCell ref="Y139:Z139"/>
    <mergeCell ref="AA143:AB143"/>
    <mergeCell ref="AA144:AB144"/>
    <mergeCell ref="Y142:Z142"/>
    <mergeCell ref="Y143:Z143"/>
    <mergeCell ref="AA142:AB142"/>
    <mergeCell ref="Y144:Z144"/>
    <mergeCell ref="AA141:AB141"/>
    <mergeCell ref="U146:V146"/>
    <mergeCell ref="U148:V148"/>
    <mergeCell ref="B147:AB147"/>
    <mergeCell ref="S145:T145"/>
    <mergeCell ref="AA145:AB145"/>
    <mergeCell ref="AA146:AB146"/>
    <mergeCell ref="Y148:Z148"/>
    <mergeCell ref="W146:X146"/>
    <mergeCell ref="B148:R148"/>
    <mergeCell ref="Y145:Z145"/>
    <mergeCell ref="Y149:Z149"/>
    <mergeCell ref="Y146:Z146"/>
    <mergeCell ref="Y151:Z151"/>
    <mergeCell ref="Y150:Z150"/>
    <mergeCell ref="U157:V157"/>
    <mergeCell ref="W156:X156"/>
    <mergeCell ref="W157:X157"/>
    <mergeCell ref="W155:X155"/>
    <mergeCell ref="W154:X154"/>
    <mergeCell ref="W152:X152"/>
    <mergeCell ref="Y159:Z159"/>
    <mergeCell ref="AA159:AB159"/>
    <mergeCell ref="Y156:Z156"/>
    <mergeCell ref="Y155:Z155"/>
    <mergeCell ref="AA155:AB155"/>
    <mergeCell ref="Y153:Z153"/>
    <mergeCell ref="AA156:AB156"/>
    <mergeCell ref="AA154:AB154"/>
    <mergeCell ref="AA150:AB150"/>
    <mergeCell ref="AA151:AB151"/>
    <mergeCell ref="AA152:AB152"/>
    <mergeCell ref="AA153:AB153"/>
    <mergeCell ref="AA161:AB161"/>
    <mergeCell ref="AA162:AB162"/>
    <mergeCell ref="AA163:AB163"/>
    <mergeCell ref="U158:V158"/>
    <mergeCell ref="W158:X158"/>
    <mergeCell ref="U159:V159"/>
    <mergeCell ref="W159:X159"/>
    <mergeCell ref="U160:V160"/>
    <mergeCell ref="U161:V161"/>
    <mergeCell ref="U162:V162"/>
    <mergeCell ref="W160:X160"/>
    <mergeCell ref="W165:X165"/>
    <mergeCell ref="Y166:Z166"/>
    <mergeCell ref="Y163:Z163"/>
    <mergeCell ref="W166:X166"/>
    <mergeCell ref="W163:X163"/>
    <mergeCell ref="W164:X164"/>
    <mergeCell ref="AA171:AB171"/>
    <mergeCell ref="Y171:Z171"/>
    <mergeCell ref="Y172:Z172"/>
    <mergeCell ref="W188:X188"/>
    <mergeCell ref="Y188:Z188"/>
    <mergeCell ref="AA188:AB188"/>
    <mergeCell ref="Y178:Z178"/>
    <mergeCell ref="AA178:AB178"/>
    <mergeCell ref="Y176:Z176"/>
    <mergeCell ref="Y177:Z177"/>
    <mergeCell ref="W167:X167"/>
    <mergeCell ref="W168:X168"/>
    <mergeCell ref="AA167:AB167"/>
    <mergeCell ref="AA170:AB170"/>
    <mergeCell ref="AA168:AB168"/>
    <mergeCell ref="Y169:Z169"/>
    <mergeCell ref="Y170:Z170"/>
    <mergeCell ref="AA169:AB169"/>
    <mergeCell ref="Y167:Z167"/>
    <mergeCell ref="Y168:Z168"/>
    <mergeCell ref="Y250:AB250"/>
    <mergeCell ref="AA176:AB176"/>
    <mergeCell ref="AA177:AB177"/>
    <mergeCell ref="Y225:Z225"/>
    <mergeCell ref="Y226:Z226"/>
    <mergeCell ref="AA181:AB181"/>
    <mergeCell ref="AA182:AB182"/>
    <mergeCell ref="AA183:AB183"/>
    <mergeCell ref="Y203:Z203"/>
    <mergeCell ref="Y197:Z197"/>
    <mergeCell ref="Y181:Z181"/>
    <mergeCell ref="Y204:Z204"/>
    <mergeCell ref="AA174:AB174"/>
    <mergeCell ref="Y199:Z199"/>
    <mergeCell ref="AA191:AB191"/>
    <mergeCell ref="AA192:AB192"/>
    <mergeCell ref="AA193:AB193"/>
    <mergeCell ref="AA194:AB194"/>
    <mergeCell ref="Y191:Z191"/>
    <mergeCell ref="Y179:Z179"/>
    <mergeCell ref="Y182:Z182"/>
    <mergeCell ref="Y183:Z183"/>
    <mergeCell ref="Y196:Z196"/>
    <mergeCell ref="Y192:Z192"/>
    <mergeCell ref="B190:Z190"/>
    <mergeCell ref="U191:V191"/>
    <mergeCell ref="I510:K510"/>
    <mergeCell ref="L510:N510"/>
    <mergeCell ref="I508:K508"/>
    <mergeCell ref="L508:N508"/>
    <mergeCell ref="B262:T262"/>
    <mergeCell ref="B510:E510"/>
    <mergeCell ref="B502:E502"/>
    <mergeCell ref="B506:E506"/>
    <mergeCell ref="F510:H510"/>
    <mergeCell ref="L502:N502"/>
    <mergeCell ref="I506:K506"/>
    <mergeCell ref="F502:H502"/>
    <mergeCell ref="I502:K502"/>
    <mergeCell ref="I505:K505"/>
    <mergeCell ref="X505:Z505"/>
    <mergeCell ref="R506:T506"/>
    <mergeCell ref="L505:N505"/>
    <mergeCell ref="AA580:AB580"/>
    <mergeCell ref="X569:Z569"/>
    <mergeCell ref="X573:AB573"/>
    <mergeCell ref="X565:Z565"/>
    <mergeCell ref="X574:Z574"/>
    <mergeCell ref="AA570:AB570"/>
    <mergeCell ref="X577:Z577"/>
    <mergeCell ref="X576:Z576"/>
    <mergeCell ref="AA576:AB576"/>
    <mergeCell ref="X570:Z570"/>
    <mergeCell ref="Q561:S561"/>
    <mergeCell ref="Q574:S574"/>
    <mergeCell ref="Q576:S576"/>
    <mergeCell ref="T576:V576"/>
    <mergeCell ref="T564:V564"/>
    <mergeCell ref="T574:V574"/>
    <mergeCell ref="Q570:S570"/>
    <mergeCell ref="F531:H531"/>
    <mergeCell ref="U540:W540"/>
    <mergeCell ref="I512:K512"/>
    <mergeCell ref="O508:Q508"/>
    <mergeCell ref="F512:H512"/>
    <mergeCell ref="I527:K527"/>
    <mergeCell ref="L527:N527"/>
    <mergeCell ref="I529:K529"/>
    <mergeCell ref="L529:N529"/>
    <mergeCell ref="I526:K526"/>
    <mergeCell ref="F515:H515"/>
    <mergeCell ref="F519:H519"/>
    <mergeCell ref="L520:N520"/>
    <mergeCell ref="I520:K520"/>
    <mergeCell ref="L519:N519"/>
    <mergeCell ref="F518:H518"/>
    <mergeCell ref="I515:K515"/>
    <mergeCell ref="L515:N515"/>
    <mergeCell ref="L517:N517"/>
    <mergeCell ref="U527:W527"/>
    <mergeCell ref="U515:W515"/>
    <mergeCell ref="O512:Q512"/>
    <mergeCell ref="I539:K539"/>
    <mergeCell ref="L521:N521"/>
    <mergeCell ref="L526:N526"/>
    <mergeCell ref="O517:Q517"/>
    <mergeCell ref="O520:Q520"/>
    <mergeCell ref="R518:T518"/>
    <mergeCell ref="O526:Q526"/>
    <mergeCell ref="U508:W508"/>
    <mergeCell ref="U506:W506"/>
    <mergeCell ref="U524:W524"/>
    <mergeCell ref="U510:W510"/>
    <mergeCell ref="U512:W512"/>
    <mergeCell ref="U517:W517"/>
    <mergeCell ref="B508:E508"/>
    <mergeCell ref="L506:N506"/>
    <mergeCell ref="AA507:AB507"/>
    <mergeCell ref="X508:Z508"/>
    <mergeCell ref="F508:H508"/>
    <mergeCell ref="AA508:AB508"/>
    <mergeCell ref="O507:Q507"/>
    <mergeCell ref="R507:T507"/>
    <mergeCell ref="R508:T508"/>
    <mergeCell ref="B507:E507"/>
    <mergeCell ref="O502:Q502"/>
    <mergeCell ref="L495:N495"/>
    <mergeCell ref="K481:N481"/>
    <mergeCell ref="AA482:AB482"/>
    <mergeCell ref="O487:R487"/>
    <mergeCell ref="O495:Q495"/>
    <mergeCell ref="I495:K495"/>
    <mergeCell ref="I496:K496"/>
    <mergeCell ref="O501:Q501"/>
    <mergeCell ref="I501:K501"/>
    <mergeCell ref="B471:D471"/>
    <mergeCell ref="L498:N498"/>
    <mergeCell ref="I498:K498"/>
    <mergeCell ref="O496:Q496"/>
    <mergeCell ref="O498:Q498"/>
    <mergeCell ref="F498:H498"/>
    <mergeCell ref="B491:F491"/>
    <mergeCell ref="K474:N474"/>
    <mergeCell ref="B498:E498"/>
    <mergeCell ref="O474:R474"/>
    <mergeCell ref="K471:N471"/>
    <mergeCell ref="K480:N480"/>
    <mergeCell ref="K470:N470"/>
    <mergeCell ref="G473:J473"/>
    <mergeCell ref="G474:J474"/>
    <mergeCell ref="G470:J470"/>
    <mergeCell ref="G478:J478"/>
    <mergeCell ref="G480:J480"/>
    <mergeCell ref="H476:I476"/>
    <mergeCell ref="AA481:AB481"/>
    <mergeCell ref="AA461:AB461"/>
    <mergeCell ref="AA464:AB464"/>
    <mergeCell ref="AA471:AB471"/>
    <mergeCell ref="AA474:AB474"/>
    <mergeCell ref="AA473:AB473"/>
    <mergeCell ref="AA476:AB476"/>
    <mergeCell ref="AA478:AB478"/>
    <mergeCell ref="W469:Z469"/>
    <mergeCell ref="AA459:AB459"/>
    <mergeCell ref="Y416:Z416"/>
    <mergeCell ref="AA416:AB416"/>
    <mergeCell ref="AA430:AB430"/>
    <mergeCell ref="Y428:Z428"/>
    <mergeCell ref="Y431:Z431"/>
    <mergeCell ref="Y437:Z437"/>
    <mergeCell ref="AA451:AB451"/>
    <mergeCell ref="AA458:AB458"/>
    <mergeCell ref="W437:X437"/>
    <mergeCell ref="W443:X443"/>
    <mergeCell ref="W432:X432"/>
    <mergeCell ref="AA443:AB443"/>
    <mergeCell ref="Y441:Z441"/>
    <mergeCell ref="AA436:AB436"/>
    <mergeCell ref="AA437:AB437"/>
    <mergeCell ref="Y442:Z442"/>
    <mergeCell ref="AA442:AB442"/>
    <mergeCell ref="AA441:AB441"/>
    <mergeCell ref="B391:T391"/>
    <mergeCell ref="U391:V391"/>
    <mergeCell ref="U399:V399"/>
    <mergeCell ref="AA432:AB432"/>
    <mergeCell ref="Y432:Z432"/>
    <mergeCell ref="B432:T432"/>
    <mergeCell ref="W415:X415"/>
    <mergeCell ref="W408:X408"/>
    <mergeCell ref="U426:V426"/>
    <mergeCell ref="B426:T426"/>
    <mergeCell ref="B393:T393"/>
    <mergeCell ref="B392:T392"/>
    <mergeCell ref="U393:V393"/>
    <mergeCell ref="U397:V397"/>
    <mergeCell ref="U387:V387"/>
    <mergeCell ref="U392:V392"/>
    <mergeCell ref="U384:V384"/>
    <mergeCell ref="U386:V386"/>
    <mergeCell ref="U307:W307"/>
    <mergeCell ref="U304:W304"/>
    <mergeCell ref="W368:X368"/>
    <mergeCell ref="U385:V385"/>
    <mergeCell ref="W385:X385"/>
    <mergeCell ref="W347:X347"/>
    <mergeCell ref="U347:V347"/>
    <mergeCell ref="U348:V348"/>
    <mergeCell ref="W382:X382"/>
    <mergeCell ref="U383:V383"/>
    <mergeCell ref="AA172:AB172"/>
    <mergeCell ref="AA173:AB173"/>
    <mergeCell ref="B184:R184"/>
    <mergeCell ref="W187:X187"/>
    <mergeCell ref="B186:N186"/>
    <mergeCell ref="B182:R182"/>
    <mergeCell ref="B183:R183"/>
    <mergeCell ref="B177:R177"/>
    <mergeCell ref="B174:R174"/>
    <mergeCell ref="B175:R175"/>
    <mergeCell ref="Q44:AB44"/>
    <mergeCell ref="C54:G54"/>
    <mergeCell ref="O38:AB39"/>
    <mergeCell ref="O40:AB40"/>
    <mergeCell ref="O54:AB54"/>
    <mergeCell ref="B49:K50"/>
    <mergeCell ref="Q49:AB49"/>
    <mergeCell ref="C51:G51"/>
    <mergeCell ref="O51:AB51"/>
    <mergeCell ref="Q50:AB50"/>
    <mergeCell ref="C52:G52"/>
    <mergeCell ref="O52:AB52"/>
    <mergeCell ref="C53:G53"/>
    <mergeCell ref="O53:AB53"/>
    <mergeCell ref="U265:V265"/>
    <mergeCell ref="U272:V272"/>
    <mergeCell ref="U273:V273"/>
    <mergeCell ref="U274:V274"/>
    <mergeCell ref="U266:V266"/>
    <mergeCell ref="U267:V267"/>
    <mergeCell ref="U270:V270"/>
    <mergeCell ref="S152:T152"/>
    <mergeCell ref="S155:T155"/>
    <mergeCell ref="S156:T156"/>
    <mergeCell ref="O57:AB57"/>
    <mergeCell ref="O59:AB59"/>
    <mergeCell ref="O65:AB65"/>
    <mergeCell ref="O66:AB66"/>
    <mergeCell ref="O60:AB60"/>
    <mergeCell ref="O61:AB61"/>
    <mergeCell ref="O63:AB63"/>
    <mergeCell ref="B280:T280"/>
    <mergeCell ref="B189:AB189"/>
    <mergeCell ref="Y217:Z217"/>
    <mergeCell ref="AA253:AB253"/>
    <mergeCell ref="AA251:AB251"/>
    <mergeCell ref="AA241:AB241"/>
    <mergeCell ref="AA254:AB254"/>
    <mergeCell ref="AA252:AB252"/>
    <mergeCell ref="Y234:Z234"/>
    <mergeCell ref="Y224:Z224"/>
    <mergeCell ref="U277:V277"/>
    <mergeCell ref="B158:R158"/>
    <mergeCell ref="B169:R169"/>
    <mergeCell ref="Y259:Z259"/>
    <mergeCell ref="Y221:Z221"/>
    <mergeCell ref="Y222:Z222"/>
    <mergeCell ref="Y173:Z173"/>
    <mergeCell ref="B185:H185"/>
    <mergeCell ref="B211:R211"/>
    <mergeCell ref="Y174:Z174"/>
    <mergeCell ref="AA558:AB558"/>
    <mergeCell ref="Y357:Z357"/>
    <mergeCell ref="AA280:AB280"/>
    <mergeCell ref="X540:Z540"/>
    <mergeCell ref="X553:AB553"/>
    <mergeCell ref="AA378:AB378"/>
    <mergeCell ref="AA379:AB379"/>
    <mergeCell ref="AA381:AB381"/>
    <mergeCell ref="Y381:Z381"/>
    <mergeCell ref="AA384:AB384"/>
    <mergeCell ref="B518:E518"/>
    <mergeCell ref="B517:E517"/>
    <mergeCell ref="F517:H517"/>
    <mergeCell ref="U404:V404"/>
    <mergeCell ref="U405:V405"/>
    <mergeCell ref="U406:V406"/>
    <mergeCell ref="B413:T413"/>
    <mergeCell ref="B404:T404"/>
    <mergeCell ref="U408:V408"/>
    <mergeCell ref="I517:K517"/>
    <mergeCell ref="AA452:AB452"/>
    <mergeCell ref="AA564:AB564"/>
    <mergeCell ref="AA559:AB559"/>
    <mergeCell ref="X559:Z559"/>
    <mergeCell ref="AA561:AB561"/>
    <mergeCell ref="AA560:AB560"/>
    <mergeCell ref="X564:Z564"/>
    <mergeCell ref="X548:Z548"/>
    <mergeCell ref="AA548:AB548"/>
    <mergeCell ref="X502:Z502"/>
    <mergeCell ref="W386:X386"/>
    <mergeCell ref="AA575:AB575"/>
    <mergeCell ref="AA574:AB574"/>
    <mergeCell ref="AA569:AB569"/>
    <mergeCell ref="AA565:AB565"/>
    <mergeCell ref="AA567:AB567"/>
    <mergeCell ref="AA387:AB387"/>
    <mergeCell ref="Y387:Z387"/>
    <mergeCell ref="W387:X387"/>
    <mergeCell ref="Y386:Z386"/>
    <mergeCell ref="Q575:S575"/>
    <mergeCell ref="T575:V575"/>
    <mergeCell ref="T580:V580"/>
    <mergeCell ref="Q579:V579"/>
    <mergeCell ref="Q577:S577"/>
    <mergeCell ref="T577:V577"/>
    <mergeCell ref="U541:W541"/>
    <mergeCell ref="B540:E540"/>
    <mergeCell ref="F539:H539"/>
    <mergeCell ref="B539:E539"/>
    <mergeCell ref="I541:K541"/>
    <mergeCell ref="L541:N541"/>
    <mergeCell ref="F541:H541"/>
    <mergeCell ref="U539:W539"/>
    <mergeCell ref="O541:Q541"/>
    <mergeCell ref="O539:Q539"/>
    <mergeCell ref="Q625:S625"/>
    <mergeCell ref="C559:O559"/>
    <mergeCell ref="C560:O560"/>
    <mergeCell ref="B581:O581"/>
    <mergeCell ref="C569:O569"/>
    <mergeCell ref="D570:O570"/>
    <mergeCell ref="B582:O582"/>
    <mergeCell ref="B583:O583"/>
    <mergeCell ref="D561:O561"/>
    <mergeCell ref="B591:O591"/>
    <mergeCell ref="Q553:V553"/>
    <mergeCell ref="T554:V554"/>
    <mergeCell ref="Q560:S560"/>
    <mergeCell ref="F548:H548"/>
    <mergeCell ref="L548:N548"/>
    <mergeCell ref="O548:Q548"/>
    <mergeCell ref="R548:T548"/>
    <mergeCell ref="U548:W548"/>
    <mergeCell ref="F549:H549"/>
    <mergeCell ref="I549:K549"/>
    <mergeCell ref="Q636:S636"/>
    <mergeCell ref="Z635:AB635"/>
    <mergeCell ref="Q634:S634"/>
    <mergeCell ref="T635:V635"/>
    <mergeCell ref="W635:Y635"/>
    <mergeCell ref="T634:V634"/>
    <mergeCell ref="Q635:S635"/>
    <mergeCell ref="W634:Y634"/>
    <mergeCell ref="T636:V636"/>
    <mergeCell ref="Z634:AB634"/>
    <mergeCell ref="Q630:S630"/>
    <mergeCell ref="Q627:S627"/>
    <mergeCell ref="K628:M628"/>
    <mergeCell ref="Q629:S629"/>
    <mergeCell ref="Q628:S628"/>
    <mergeCell ref="K630:M630"/>
    <mergeCell ref="N630:P630"/>
    <mergeCell ref="K627:M627"/>
    <mergeCell ref="N628:P628"/>
    <mergeCell ref="Q626:S626"/>
    <mergeCell ref="Y82:Z82"/>
    <mergeCell ref="Y83:Z83"/>
    <mergeCell ref="B625:J625"/>
    <mergeCell ref="Q598:V598"/>
    <mergeCell ref="B624:J624"/>
    <mergeCell ref="B611:P611"/>
    <mergeCell ref="T622:V622"/>
    <mergeCell ref="E610:O610"/>
    <mergeCell ref="Q621:S621"/>
    <mergeCell ref="B623:J623"/>
    <mergeCell ref="W91:X91"/>
    <mergeCell ref="Y92:Z92"/>
    <mergeCell ref="AA79:AB79"/>
    <mergeCell ref="Y85:Z85"/>
    <mergeCell ref="W82:X82"/>
    <mergeCell ref="W83:X83"/>
    <mergeCell ref="W84:X84"/>
    <mergeCell ref="W85:X85"/>
    <mergeCell ref="Y79:Z79"/>
    <mergeCell ref="Y81:Z81"/>
    <mergeCell ref="Y87:Z87"/>
    <mergeCell ref="Y88:Z88"/>
    <mergeCell ref="Y93:Z93"/>
    <mergeCell ref="W88:X88"/>
    <mergeCell ref="Y89:Z89"/>
    <mergeCell ref="Y90:Z90"/>
    <mergeCell ref="Y91:Z91"/>
    <mergeCell ref="Y77:AB77"/>
    <mergeCell ref="Y86:Z86"/>
    <mergeCell ref="AA80:AB80"/>
    <mergeCell ref="AA81:AB81"/>
    <mergeCell ref="AA82:AB82"/>
    <mergeCell ref="AA83:AB83"/>
    <mergeCell ref="AA84:AB84"/>
    <mergeCell ref="AA85:AB85"/>
    <mergeCell ref="Y84:Z84"/>
    <mergeCell ref="Y80:Z80"/>
    <mergeCell ref="AA86:AB86"/>
    <mergeCell ref="AA87:AB87"/>
    <mergeCell ref="AA88:AB88"/>
    <mergeCell ref="AA89:AB89"/>
    <mergeCell ref="W86:X86"/>
    <mergeCell ref="W87:X87"/>
    <mergeCell ref="W89:X89"/>
    <mergeCell ref="Y279:Z279"/>
    <mergeCell ref="W277:X277"/>
    <mergeCell ref="W98:X98"/>
    <mergeCell ref="W96:X96"/>
    <mergeCell ref="W139:X139"/>
    <mergeCell ref="W140:X140"/>
    <mergeCell ref="W142:X142"/>
    <mergeCell ref="Y295:AA295"/>
    <mergeCell ref="AA279:AB279"/>
    <mergeCell ref="W383:X383"/>
    <mergeCell ref="W276:X276"/>
    <mergeCell ref="W279:X279"/>
    <mergeCell ref="U308:W308"/>
    <mergeCell ref="U299:W299"/>
    <mergeCell ref="U360:V360"/>
    <mergeCell ref="W360:X360"/>
    <mergeCell ref="U359:V359"/>
    <mergeCell ref="Y383:Z383"/>
    <mergeCell ref="AA382:AB382"/>
    <mergeCell ref="AA383:AB383"/>
    <mergeCell ref="AA386:AB386"/>
    <mergeCell ref="AA385:AB385"/>
    <mergeCell ref="W392:X392"/>
    <mergeCell ref="Y391:Z391"/>
    <mergeCell ref="AA391:AB391"/>
    <mergeCell ref="W391:X391"/>
    <mergeCell ref="Y392:Z392"/>
    <mergeCell ref="Q591:S591"/>
    <mergeCell ref="B590:O590"/>
    <mergeCell ref="T594:V594"/>
    <mergeCell ref="Q592:S592"/>
    <mergeCell ref="B592:O592"/>
    <mergeCell ref="B594:O594"/>
    <mergeCell ref="T592:V592"/>
    <mergeCell ref="Q590:S590"/>
    <mergeCell ref="B593:O593"/>
    <mergeCell ref="Q593:S593"/>
    <mergeCell ref="B622:J622"/>
    <mergeCell ref="N621:P621"/>
    <mergeCell ref="K622:M622"/>
    <mergeCell ref="K621:M621"/>
    <mergeCell ref="B626:J626"/>
    <mergeCell ref="K629:M629"/>
    <mergeCell ref="N629:P629"/>
    <mergeCell ref="N626:P626"/>
    <mergeCell ref="B628:J628"/>
    <mergeCell ref="B627:J627"/>
    <mergeCell ref="N638:P638"/>
    <mergeCell ref="N635:P635"/>
    <mergeCell ref="N637:P637"/>
    <mergeCell ref="B629:J629"/>
    <mergeCell ref="K631:M631"/>
    <mergeCell ref="K634:M634"/>
    <mergeCell ref="N634:P634"/>
    <mergeCell ref="B636:J636"/>
    <mergeCell ref="N636:P636"/>
    <mergeCell ref="K635:M635"/>
    <mergeCell ref="B637:J637"/>
    <mergeCell ref="K637:M637"/>
    <mergeCell ref="K636:M636"/>
    <mergeCell ref="B639:J639"/>
    <mergeCell ref="K639:M639"/>
    <mergeCell ref="B638:J638"/>
    <mergeCell ref="K638:M638"/>
    <mergeCell ref="W640:Y640"/>
    <mergeCell ref="W639:Y639"/>
    <mergeCell ref="N640:P640"/>
    <mergeCell ref="Q640:S640"/>
    <mergeCell ref="Q638:S638"/>
    <mergeCell ref="K640:M640"/>
    <mergeCell ref="W638:Y638"/>
    <mergeCell ref="B642:J642"/>
    <mergeCell ref="K642:M642"/>
    <mergeCell ref="W641:Y641"/>
    <mergeCell ref="T641:V641"/>
    <mergeCell ref="N639:P639"/>
    <mergeCell ref="Q639:S639"/>
    <mergeCell ref="B640:J640"/>
    <mergeCell ref="B643:J643"/>
    <mergeCell ref="N642:P642"/>
    <mergeCell ref="B641:J641"/>
    <mergeCell ref="K641:M641"/>
    <mergeCell ref="N641:P641"/>
    <mergeCell ref="K644:M644"/>
    <mergeCell ref="N644:P644"/>
    <mergeCell ref="Q644:S644"/>
    <mergeCell ref="N643:P643"/>
    <mergeCell ref="Q643:S643"/>
    <mergeCell ref="K643:M643"/>
    <mergeCell ref="K645:M645"/>
    <mergeCell ref="N645:P645"/>
    <mergeCell ref="Q645:S645"/>
    <mergeCell ref="T645:V645"/>
    <mergeCell ref="Q653:S653"/>
    <mergeCell ref="T653:V653"/>
    <mergeCell ref="X653:Z653"/>
    <mergeCell ref="Q655:S655"/>
    <mergeCell ref="Q654:S654"/>
    <mergeCell ref="T654:V654"/>
    <mergeCell ref="X654:Z654"/>
    <mergeCell ref="AA654:AB654"/>
    <mergeCell ref="X655:Z655"/>
    <mergeCell ref="B665:O665"/>
    <mergeCell ref="B663:O663"/>
    <mergeCell ref="E660:P660"/>
    <mergeCell ref="B656:O656"/>
    <mergeCell ref="B664:O664"/>
    <mergeCell ref="B654:O654"/>
    <mergeCell ref="Q656:S656"/>
    <mergeCell ref="T656:V656"/>
    <mergeCell ref="X656:Z656"/>
    <mergeCell ref="W644:Y644"/>
    <mergeCell ref="AA665:AB665"/>
    <mergeCell ref="T663:V663"/>
    <mergeCell ref="X663:Z663"/>
    <mergeCell ref="T664:V664"/>
    <mergeCell ref="X664:Z664"/>
    <mergeCell ref="AA664:AB664"/>
    <mergeCell ref="AA656:AB656"/>
    <mergeCell ref="T655:V655"/>
    <mergeCell ref="AA655:AB655"/>
    <mergeCell ref="S97:T97"/>
    <mergeCell ref="Q665:S665"/>
    <mergeCell ref="T665:V665"/>
    <mergeCell ref="X665:Z665"/>
    <mergeCell ref="Z644:AB644"/>
    <mergeCell ref="W645:Y645"/>
    <mergeCell ref="Z645:AB645"/>
    <mergeCell ref="Q663:S663"/>
    <mergeCell ref="Q664:S664"/>
    <mergeCell ref="AA653:AB653"/>
    <mergeCell ref="B126:K126"/>
    <mergeCell ref="B99:R99"/>
    <mergeCell ref="F105:K105"/>
    <mergeCell ref="L105:R105"/>
    <mergeCell ref="B106:G106"/>
    <mergeCell ref="B125:K125"/>
    <mergeCell ref="W361:X361"/>
    <mergeCell ref="Y361:Z361"/>
    <mergeCell ref="AA361:AB361"/>
    <mergeCell ref="W366:X366"/>
    <mergeCell ref="AA362:AB362"/>
    <mergeCell ref="AA365:AB365"/>
    <mergeCell ref="W364:X364"/>
    <mergeCell ref="W362:X362"/>
    <mergeCell ref="Y364:Z364"/>
    <mergeCell ref="W365:X365"/>
    <mergeCell ref="Y365:Z365"/>
    <mergeCell ref="Y362:Z362"/>
    <mergeCell ref="Y366:Z366"/>
    <mergeCell ref="AA397:AB397"/>
    <mergeCell ref="W399:X399"/>
    <mergeCell ref="Y396:AB396"/>
    <mergeCell ref="U396:X396"/>
    <mergeCell ref="Y397:Z397"/>
    <mergeCell ref="B406:T406"/>
    <mergeCell ref="U407:V407"/>
    <mergeCell ref="U409:V409"/>
    <mergeCell ref="Y401:Z401"/>
    <mergeCell ref="U403:V403"/>
    <mergeCell ref="U402:V402"/>
    <mergeCell ref="U401:V401"/>
    <mergeCell ref="W402:X402"/>
    <mergeCell ref="W403:X403"/>
    <mergeCell ref="W404:X404"/>
    <mergeCell ref="B429:T429"/>
    <mergeCell ref="B452:T452"/>
    <mergeCell ref="U451:V451"/>
    <mergeCell ref="B437:T437"/>
    <mergeCell ref="B442:T442"/>
    <mergeCell ref="B443:T443"/>
    <mergeCell ref="B451:T451"/>
    <mergeCell ref="B441:T441"/>
    <mergeCell ref="U443:V443"/>
    <mergeCell ref="U437:V437"/>
    <mergeCell ref="B430:T430"/>
    <mergeCell ref="B446:S446"/>
    <mergeCell ref="B447:T447"/>
    <mergeCell ref="U502:W502"/>
    <mergeCell ref="W482:Z482"/>
    <mergeCell ref="G468:J468"/>
    <mergeCell ref="O465:R465"/>
    <mergeCell ref="K462:N462"/>
    <mergeCell ref="S462:V462"/>
    <mergeCell ref="Y451:Z451"/>
    <mergeCell ref="W384:X384"/>
    <mergeCell ref="B428:T428"/>
    <mergeCell ref="W393:X393"/>
    <mergeCell ref="B423:T423"/>
    <mergeCell ref="B424:T424"/>
    <mergeCell ref="U423:V423"/>
    <mergeCell ref="W423:X423"/>
    <mergeCell ref="W424:X424"/>
    <mergeCell ref="B427:T427"/>
    <mergeCell ref="U427:V427"/>
    <mergeCell ref="Y369:Z369"/>
    <mergeCell ref="AA369:AB369"/>
    <mergeCell ref="AA94:AB94"/>
    <mergeCell ref="Y94:Z94"/>
    <mergeCell ref="AA95:AB95"/>
    <mergeCell ref="AA96:AB96"/>
    <mergeCell ref="AA97:AB97"/>
    <mergeCell ref="Y96:Z96"/>
    <mergeCell ref="Y97:Z97"/>
    <mergeCell ref="Y220:Z220"/>
    <mergeCell ref="S93:T93"/>
    <mergeCell ref="AA90:AB90"/>
    <mergeCell ref="AA91:AB91"/>
    <mergeCell ref="AA92:AB92"/>
    <mergeCell ref="AA93:AB93"/>
    <mergeCell ref="U92:V92"/>
    <mergeCell ref="W93:X93"/>
    <mergeCell ref="W90:X90"/>
    <mergeCell ref="W92:X92"/>
    <mergeCell ref="U91:V91"/>
    <mergeCell ref="B88:R88"/>
    <mergeCell ref="B96:R96"/>
    <mergeCell ref="B86:R86"/>
    <mergeCell ref="B93:R93"/>
    <mergeCell ref="B89:R89"/>
    <mergeCell ref="B92:R92"/>
    <mergeCell ref="U269:V269"/>
    <mergeCell ref="B171:R171"/>
    <mergeCell ref="B172:R172"/>
    <mergeCell ref="B173:R173"/>
    <mergeCell ref="U268:V268"/>
    <mergeCell ref="B228:R228"/>
    <mergeCell ref="B266:T266"/>
    <mergeCell ref="B260:T260"/>
    <mergeCell ref="U260:V260"/>
    <mergeCell ref="U239:V239"/>
    <mergeCell ref="Y95:Z95"/>
    <mergeCell ref="B151:R151"/>
    <mergeCell ref="Y175:Z175"/>
    <mergeCell ref="S157:T157"/>
    <mergeCell ref="W95:X95"/>
    <mergeCell ref="B98:R98"/>
    <mergeCell ref="S150:T150"/>
    <mergeCell ref="B97:R97"/>
    <mergeCell ref="W97:X97"/>
    <mergeCell ref="S151:T151"/>
    <mergeCell ref="AA175:AB175"/>
    <mergeCell ref="Y186:AB186"/>
    <mergeCell ref="Y355:Z355"/>
    <mergeCell ref="AA359:AB359"/>
    <mergeCell ref="AA358:AB358"/>
    <mergeCell ref="Y358:Z358"/>
    <mergeCell ref="AA357:AB357"/>
    <mergeCell ref="Y218:Z218"/>
    <mergeCell ref="Y219:Z219"/>
    <mergeCell ref="Y223:Z223"/>
    <mergeCell ref="Y280:Z280"/>
    <mergeCell ref="O55:AB55"/>
    <mergeCell ref="S232:T232"/>
    <mergeCell ref="B272:T272"/>
    <mergeCell ref="B241:R241"/>
    <mergeCell ref="B258:T258"/>
    <mergeCell ref="B254:T254"/>
    <mergeCell ref="B222:R222"/>
    <mergeCell ref="W232:X232"/>
    <mergeCell ref="W235:X235"/>
    <mergeCell ref="C55:G55"/>
    <mergeCell ref="X575:Z575"/>
    <mergeCell ref="AA355:AB355"/>
    <mergeCell ref="U356:V356"/>
    <mergeCell ref="Y356:Z356"/>
    <mergeCell ref="X566:Z566"/>
    <mergeCell ref="AA566:AB566"/>
    <mergeCell ref="U542:W542"/>
    <mergeCell ref="Y385:Z385"/>
    <mergeCell ref="Y430:Z430"/>
    <mergeCell ref="Z641:AB641"/>
    <mergeCell ref="X610:Z610"/>
    <mergeCell ref="AA610:AB610"/>
    <mergeCell ref="X609:AB609"/>
    <mergeCell ref="Z639:AB639"/>
    <mergeCell ref="Z638:AB638"/>
    <mergeCell ref="W636:Y636"/>
    <mergeCell ref="Z620:AB620"/>
    <mergeCell ref="AA617:AB617"/>
    <mergeCell ref="AA611:AB611"/>
    <mergeCell ref="W643:Y643"/>
    <mergeCell ref="L546:N546"/>
    <mergeCell ref="F542:H542"/>
    <mergeCell ref="Q559:S559"/>
    <mergeCell ref="T558:V558"/>
    <mergeCell ref="T559:V559"/>
    <mergeCell ref="Q558:S558"/>
    <mergeCell ref="O542:Q542"/>
    <mergeCell ref="U547:W547"/>
    <mergeCell ref="T566:V566"/>
    <mergeCell ref="T643:V643"/>
    <mergeCell ref="T639:V639"/>
    <mergeCell ref="B195:R195"/>
    <mergeCell ref="M295:O295"/>
    <mergeCell ref="B239:R239"/>
    <mergeCell ref="B240:R240"/>
    <mergeCell ref="B283:AB283"/>
    <mergeCell ref="Q610:S610"/>
    <mergeCell ref="T610:V610"/>
    <mergeCell ref="Q609:V609"/>
    <mergeCell ref="C566:F566"/>
    <mergeCell ref="Q566:S566"/>
    <mergeCell ref="B525:E525"/>
    <mergeCell ref="I548:K548"/>
    <mergeCell ref="I542:K542"/>
    <mergeCell ref="L542:N542"/>
    <mergeCell ref="C557:O557"/>
    <mergeCell ref="C565:H565"/>
    <mergeCell ref="O546:Q546"/>
    <mergeCell ref="Q554:S554"/>
    <mergeCell ref="AA372:AB372"/>
    <mergeCell ref="AA368:AB368"/>
    <mergeCell ref="W356:X356"/>
    <mergeCell ref="AA356:AB356"/>
    <mergeCell ref="W370:X370"/>
    <mergeCell ref="Y370:Z370"/>
    <mergeCell ref="AA370:AB370"/>
    <mergeCell ref="AA363:AB363"/>
    <mergeCell ref="Y368:Z368"/>
    <mergeCell ref="AA367:AB367"/>
    <mergeCell ref="Y367:Z367"/>
    <mergeCell ref="Y371:Z371"/>
    <mergeCell ref="M373:P373"/>
    <mergeCell ref="U373:V373"/>
    <mergeCell ref="W373:X373"/>
    <mergeCell ref="Y373:Z373"/>
    <mergeCell ref="W372:X372"/>
    <mergeCell ref="Y372:Z372"/>
    <mergeCell ref="M370:Q370"/>
    <mergeCell ref="U370:V370"/>
    <mergeCell ref="AA424:AB424"/>
    <mergeCell ref="W417:X417"/>
    <mergeCell ref="Y417:Z417"/>
    <mergeCell ref="AA417:AB417"/>
    <mergeCell ref="Y393:Z393"/>
    <mergeCell ref="W413:X413"/>
    <mergeCell ref="U429:V429"/>
    <mergeCell ref="W429:X429"/>
    <mergeCell ref="Y429:Z429"/>
    <mergeCell ref="U413:V413"/>
    <mergeCell ref="W397:X397"/>
    <mergeCell ref="Y400:Z400"/>
    <mergeCell ref="U400:V400"/>
    <mergeCell ref="U416:V416"/>
  </mergeCells>
  <conditionalFormatting sqref="S233:S237 S143:S146 W228:W232 S135:S136 T179:T180 T82 S80:S99 T99 S211:T211 T182:T183 U93:U94 T92:T95 T174:T177 S148:S183 T156:T159 T165:T167 T171 U149:U150 U154 U158:U159 T163:U163 U166:U167 U175:U177 U179 T192 Y202:Y203 U191:V192 U194:V201 Y206:Z207 S208:T209 T206:T207 Y223 S191:S207 T194:T204 S210 S212:S214 Y211:Z222 S221 S222:T224 W202:W203 Y191:Z201 U202:U203 W205:W208 Y208 U205:U208 Y240:Z241 W225 W222:W223 U210:U211 S225:S228 S229:U232 Y226:Z237 U225 W238 Y238 W214:W220 W210:W211 S215:U220 U222:U223 S238:T241 U238">
    <cfRule type="cellIs" priority="1" dxfId="0" operator="equal" stopIfTrue="1">
      <formula>0</formula>
    </cfRule>
  </conditionalFormatting>
  <printOptions/>
  <pageMargins left="0.3937007874015748" right="0" top="0.6692913385826772" bottom="0.31496062992125984" header="0.1968503937007874" footer="0.1968503937007874"/>
  <pageSetup horizontalDpi="600" verticalDpi="600" orientation="portrait" paperSize="9" scale="81" r:id="rId1"/>
  <headerFooter alignWithMargins="0">
    <oddHeader>&amp;C&amp;"Times New Roman,Полужирный Курсив"&amp;11
AS"Tosmare shipyard" 
report for 9 m.of 2008</oddHeader>
    <oddFooter>&amp;R&amp;P</oddFooter>
  </headerFooter>
  <rowBreaks count="14" manualBreakCount="14">
    <brk id="23" max="255" man="1"/>
    <brk id="74" max="255" man="1"/>
    <brk id="124" max="255" man="1"/>
    <brk id="185" max="255" man="1"/>
    <brk id="246" max="255" man="1"/>
    <brk id="289" max="255" man="1"/>
    <brk id="330" max="255" man="1"/>
    <brk id="394" max="255" man="1"/>
    <brk id="454" max="255" man="1"/>
    <brk id="492" max="255" man="1"/>
    <brk id="532" max="255" man="1"/>
    <brk id="595" max="255" man="1"/>
    <brk id="633" max="255" man="1"/>
    <brk id="66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5:J11"/>
  <sheetViews>
    <sheetView workbookViewId="0" topLeftCell="A1">
      <selection activeCell="B12" sqref="B12"/>
    </sheetView>
  </sheetViews>
  <sheetFormatPr defaultColWidth="9.140625" defaultRowHeight="12.75"/>
  <cols>
    <col min="1" max="1" width="3.7109375" style="0" customWidth="1"/>
  </cols>
  <sheetData>
    <row r="5" spans="1:10" ht="15.75" customHeight="1">
      <c r="A5" t="s">
        <v>311</v>
      </c>
      <c r="B5" s="746" t="s">
        <v>326</v>
      </c>
      <c r="C5" s="746"/>
      <c r="D5" s="746"/>
      <c r="E5" s="746"/>
      <c r="F5" s="746"/>
      <c r="G5" s="746"/>
      <c r="H5" s="746"/>
      <c r="I5" s="746"/>
      <c r="J5" s="746"/>
    </row>
    <row r="6" spans="1:10" ht="16.5" customHeight="1">
      <c r="A6" t="s">
        <v>312</v>
      </c>
      <c r="B6" s="746" t="s">
        <v>327</v>
      </c>
      <c r="C6" s="746"/>
      <c r="D6" s="746"/>
      <c r="E6" s="746"/>
      <c r="F6" s="746"/>
      <c r="G6" s="746"/>
      <c r="H6" s="746"/>
      <c r="I6" s="746"/>
      <c r="J6" s="746"/>
    </row>
    <row r="7" spans="1:10" ht="28.5" customHeight="1">
      <c r="A7" t="s">
        <v>313</v>
      </c>
      <c r="B7" s="745" t="s">
        <v>328</v>
      </c>
      <c r="C7" s="745"/>
      <c r="D7" s="745"/>
      <c r="E7" s="745"/>
      <c r="F7" s="745"/>
      <c r="G7" s="745"/>
      <c r="H7" s="745"/>
      <c r="I7" s="745"/>
      <c r="J7" s="745"/>
    </row>
    <row r="8" spans="2:10" ht="28.5" customHeight="1">
      <c r="B8" s="745" t="s">
        <v>329</v>
      </c>
      <c r="C8" s="745"/>
      <c r="D8" s="745"/>
      <c r="E8" s="745"/>
      <c r="F8" s="745"/>
      <c r="G8" s="745"/>
      <c r="H8" s="745"/>
      <c r="I8" s="745"/>
      <c r="J8" s="745"/>
    </row>
    <row r="9" spans="1:10" ht="27.75" customHeight="1">
      <c r="A9" t="s">
        <v>314</v>
      </c>
      <c r="B9" s="745" t="s">
        <v>330</v>
      </c>
      <c r="C9" s="745"/>
      <c r="D9" s="745"/>
      <c r="E9" s="745"/>
      <c r="F9" s="745"/>
      <c r="G9" s="745"/>
      <c r="H9" s="745"/>
      <c r="I9" s="745"/>
      <c r="J9" s="745"/>
    </row>
    <row r="10" spans="1:10" ht="27.75" customHeight="1">
      <c r="A10" t="s">
        <v>315</v>
      </c>
      <c r="B10" s="744" t="s">
        <v>331</v>
      </c>
      <c r="C10" s="744"/>
      <c r="D10" s="744"/>
      <c r="E10" s="744"/>
      <c r="F10" s="744"/>
      <c r="G10" s="744"/>
      <c r="H10" s="744"/>
      <c r="I10" s="744"/>
      <c r="J10" s="744"/>
    </row>
    <row r="11" spans="1:10" ht="29.25" customHeight="1">
      <c r="A11" t="s">
        <v>316</v>
      </c>
      <c r="B11" s="745" t="s">
        <v>332</v>
      </c>
      <c r="C11" s="745"/>
      <c r="D11" s="745"/>
      <c r="E11" s="745"/>
      <c r="F11" s="745"/>
      <c r="G11" s="745"/>
      <c r="H11" s="745"/>
      <c r="I11" s="745"/>
      <c r="J11" s="745"/>
    </row>
  </sheetData>
  <mergeCells count="7">
    <mergeCell ref="B10:J10"/>
    <mergeCell ref="B11:J11"/>
    <mergeCell ref="B9:J9"/>
    <mergeCell ref="B5:J5"/>
    <mergeCell ref="B6:J6"/>
    <mergeCell ref="B7:J7"/>
    <mergeCell ref="B8:J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 Revision 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Māris Kibermanis</dc:creator>
  <cp:keywords/>
  <dc:description/>
  <cp:lastModifiedBy>Galina</cp:lastModifiedBy>
  <cp:lastPrinted>2008-11-28T09:59:14Z</cp:lastPrinted>
  <dcterms:created xsi:type="dcterms:W3CDTF">2004-07-26T12:01:07Z</dcterms:created>
  <dcterms:modified xsi:type="dcterms:W3CDTF">2008-11-28T15:16:02Z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-1487051903</vt:i4>
  </property>
  <property fmtid="{D5CDD505-2E9C-101B-9397-08002B2CF9AE}" pid="3" name="_EmailSubject">
    <vt:lpwstr>MRI GP</vt:lpwstr>
  </property>
  <property fmtid="{D5CDD505-2E9C-101B-9397-08002B2CF9AE}" pid="4" name="_AuthorEmail">
    <vt:lpwstr>simona@revision.lv</vt:lpwstr>
  </property>
  <property fmtid="{D5CDD505-2E9C-101B-9397-08002B2CF9AE}" pid="5" name="_AuthorEmailDisplayName">
    <vt:lpwstr>Simona</vt:lpwstr>
  </property>
  <property fmtid="{D5CDD505-2E9C-101B-9397-08002B2CF9AE}" pid="6" name="_PreviousAdHocReviewCycleID">
    <vt:i4>-407941522</vt:i4>
  </property>
  <property fmtid="{D5CDD505-2E9C-101B-9397-08002B2CF9AE}" pid="7" name="_ReviewingToolsShownOnce">
    <vt:lpwstr/>
  </property>
</Properties>
</file>