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5" windowWidth="15300" windowHeight="9750" tabRatio="453" activeTab="1"/>
  </bookViews>
  <sheets>
    <sheet name="front page" sheetId="1" r:id="rId1"/>
    <sheet name="AR" sheetId="2" r:id="rId2"/>
    <sheet name="comentars" sheetId="3" r:id="rId3"/>
  </sheets>
  <definedNames>
    <definedName name="neto">'AR'!#REF!</definedName>
    <definedName name="Nr.1">'AR'!#REF!</definedName>
    <definedName name="Nr.10">'AR'!#REF!</definedName>
    <definedName name="Nr.11">'AR'!#REF!</definedName>
    <definedName name="Nr.12">'AR'!#REF!</definedName>
    <definedName name="Nr.13">'AR'!#REF!</definedName>
    <definedName name="Nr.14">'AR'!#REF!</definedName>
    <definedName name="Nr.15">'AR'!#REF!</definedName>
    <definedName name="Nr.16">'AR'!#REF!</definedName>
    <definedName name="Nr.17">'AR'!#REF!</definedName>
    <definedName name="Nr.18">'AR'!#REF!</definedName>
    <definedName name="Nr.19">'AR'!#REF!</definedName>
    <definedName name="Nr.2">'AR'!#REF!</definedName>
    <definedName name="Nr.20">'AR'!#REF!</definedName>
    <definedName name="Nr.21">'AR'!#REF!</definedName>
    <definedName name="Nr.22">'AR'!#REF!</definedName>
    <definedName name="nr.23">'AR'!#REF!</definedName>
    <definedName name="nr.24">'AR'!#REF!</definedName>
    <definedName name="nr.25">'AR'!#REF!</definedName>
    <definedName name="nr.26">'AR'!#REF!</definedName>
    <definedName name="nr.27">'AR'!#REF!</definedName>
    <definedName name="nr.28">'AR'!#REF!</definedName>
    <definedName name="nr.29">'AR'!#REF!</definedName>
    <definedName name="Nr.3">'AR'!#REF!</definedName>
    <definedName name="Nr.30">'AR'!#REF!</definedName>
    <definedName name="nr.31">'AR'!#REF!</definedName>
    <definedName name="nr.32">'AR'!#REF!</definedName>
    <definedName name="nr.33">'AR'!#REF!</definedName>
    <definedName name="nr.34">'AR'!#REF!</definedName>
    <definedName name="nr.35">'AR'!#REF!</definedName>
    <definedName name="nr.36">'AR'!#REF!</definedName>
    <definedName name="Nr.36a">'AR'!#REF!</definedName>
    <definedName name="nr.37">'AR'!#REF!</definedName>
    <definedName name="nr.38">'AR'!#REF!</definedName>
    <definedName name="nr.39">'AR'!#REF!</definedName>
    <definedName name="nr.4">'AR'!$B$183</definedName>
    <definedName name="nr.40">'AR'!#REF!</definedName>
    <definedName name="nr.41">'AR'!#REF!</definedName>
    <definedName name="nr.42">'AR'!#REF!</definedName>
    <definedName name="nr.43">'AR'!#REF!</definedName>
    <definedName name="nr.44">'AR'!#REF!</definedName>
    <definedName name="Nr.5">'AR'!$B$184</definedName>
    <definedName name="Nr.6">'AR'!#REF!</definedName>
    <definedName name="Nr.7">'AR'!#REF!</definedName>
    <definedName name="Nr.8">'AR'!#REF!</definedName>
    <definedName name="Nr.9">'AR'!#REF!</definedName>
    <definedName name="pielik14">'AR'!#REF!</definedName>
    <definedName name="pielik15">'AR'!#REF!</definedName>
    <definedName name="pielik16">'AR'!#REF!</definedName>
    <definedName name="pielik17">'AR'!#REF!</definedName>
    <definedName name="pielik18">'AR'!#REF!</definedName>
    <definedName name="pielik19">'AR'!#REF!</definedName>
    <definedName name="pielik21">'AR'!#REF!</definedName>
    <definedName name="pielik22">'AR'!#REF!</definedName>
    <definedName name="pielik23">'AR'!#REF!</definedName>
    <definedName name="pielik25">'AR'!#REF!</definedName>
    <definedName name="pielik26">'AR'!#REF!</definedName>
    <definedName name="pielik27">'AR'!#REF!</definedName>
    <definedName name="pielik28">'AR'!#REF!</definedName>
    <definedName name="pielik29">'AR'!#REF!</definedName>
    <definedName name="pielik30">'AR'!#REF!</definedName>
    <definedName name="pielik31">'AR'!#REF!</definedName>
    <definedName name="pielik32">'AR'!#REF!</definedName>
    <definedName name="pielik33">'AR'!#REF!</definedName>
    <definedName name="pielik34">'AR'!#REF!</definedName>
    <definedName name="pielik35">'AR'!#REF!</definedName>
    <definedName name="pielik36">'AR'!#REF!</definedName>
    <definedName name="pielik36a">'AR'!#REF!</definedName>
    <definedName name="pielik37">'AR'!#REF!</definedName>
    <definedName name="pielik38">'AR'!#REF!</definedName>
    <definedName name="pielik39">'AR'!#REF!</definedName>
    <definedName name="pielik40">'AR'!#REF!</definedName>
    <definedName name="pielik41">'AR'!#REF!</definedName>
    <definedName name="pielik42">'AR'!#REF!</definedName>
    <definedName name="pielik43">'AR'!#REF!</definedName>
    <definedName name="pielik44">'AR'!#REF!</definedName>
    <definedName name="pielikj24">'AR'!#REF!</definedName>
    <definedName name="pielikms4">'AR'!$B$508</definedName>
    <definedName name="pielikums1">'AR'!$B$449</definedName>
    <definedName name="pielikums10">'AR'!#REF!</definedName>
    <definedName name="pielikums11">'AR'!$B$546</definedName>
    <definedName name="pielikums12">'AR'!$B$567</definedName>
    <definedName name="pielikums13">'AR'!$B$605</definedName>
    <definedName name="pielikums2">'AR'!$B$486</definedName>
    <definedName name="pielikums20">'AR'!#REF!</definedName>
    <definedName name="pielikums3">'AR'!$B$493</definedName>
    <definedName name="pielikums5">'AR'!$B$517</definedName>
    <definedName name="pielikums6">'AR'!$B$529</definedName>
    <definedName name="pielikums7">'AR'!$B$534</definedName>
    <definedName name="pielikums8">'AR'!#REF!</definedName>
    <definedName name="pielikums9">'AR'!$B$540</definedName>
  </definedNames>
  <calcPr fullCalcOnLoad="1"/>
</workbook>
</file>

<file path=xl/sharedStrings.xml><?xml version="1.0" encoding="utf-8"?>
<sst xmlns="http://schemas.openxmlformats.org/spreadsheetml/2006/main" count="734" uniqueCount="466">
  <si>
    <t>42103022837, 12 May, 2004 Commercial register, Liepaja</t>
  </si>
  <si>
    <t>Address</t>
  </si>
  <si>
    <t>42/44G. Baloza Street, Liepaja, LV-3402</t>
  </si>
  <si>
    <t>The main forms of Company's activities</t>
  </si>
  <si>
    <t>Construction and repair of technological equipment, ships, yachts, catamarans, containers, roltrailers</t>
  </si>
  <si>
    <t>port services</t>
  </si>
  <si>
    <t>Names, surnames and held positions of members of the board</t>
  </si>
  <si>
    <t>Names, surnames and held positions of members of the council</t>
  </si>
  <si>
    <t>Vasilijs Melniks</t>
  </si>
  <si>
    <t>Chairman of the council, Id. No.310867-10726</t>
  </si>
  <si>
    <t xml:space="preserve">Vice-chairman of the council Id. No.250154-10952 </t>
  </si>
  <si>
    <t>Member of the council, Id. No.010146-10964</t>
  </si>
  <si>
    <t>Member of the council, Id. No. 030349-12926</t>
  </si>
  <si>
    <t>Name and address of the auditor</t>
  </si>
  <si>
    <t>Natalija Zaiceva</t>
  </si>
  <si>
    <t>Certified auditor</t>
  </si>
  <si>
    <t>(LZRA certificate No.138)</t>
  </si>
  <si>
    <t>Company of certified auditors KSIA “ORIENTS N”</t>
  </si>
  <si>
    <t>LZRA License  No.28</t>
  </si>
  <si>
    <t>A.Caka Street 83/85-12</t>
  </si>
  <si>
    <t>Riga LV-1011</t>
  </si>
  <si>
    <t>Chairman of the board</t>
  </si>
  <si>
    <t>PROFIT OR LOSS STATEMENT</t>
  </si>
  <si>
    <t>Appendix</t>
  </si>
  <si>
    <t>Net turnover</t>
  </si>
  <si>
    <t>Production costs of sold output</t>
  </si>
  <si>
    <t>Gross profit or losses</t>
  </si>
  <si>
    <t>Selling costs</t>
  </si>
  <si>
    <t>Administration costs</t>
  </si>
  <si>
    <t>Other company's economic activity incomes</t>
  </si>
  <si>
    <t>Other company's economic activity costs</t>
  </si>
  <si>
    <t>Incomes from membership in holding company's branch and associated companies capitals</t>
  </si>
  <si>
    <t>Incomes from securities and loans that have formed the long-term investments</t>
  </si>
  <si>
    <t>Other interest incomes and similar incomes</t>
  </si>
  <si>
    <t>Long-term financial investments and write off of short-term securities values</t>
  </si>
  <si>
    <t>Interest payments and similar costs</t>
  </si>
  <si>
    <t>Profit or loss before extraordinary items and taxes</t>
  </si>
  <si>
    <t>Extraordinary incomes</t>
  </si>
  <si>
    <t>Extraordinary costs</t>
  </si>
  <si>
    <t>Profit or loss before taxes</t>
  </si>
  <si>
    <t>Company's income tax for the year of account</t>
  </si>
  <si>
    <t>Deferred tax</t>
  </si>
  <si>
    <t>Other taxes</t>
  </si>
  <si>
    <t>Profit or loss of the year of account</t>
  </si>
  <si>
    <t>ACTIVE</t>
  </si>
  <si>
    <t>Long-term investments</t>
  </si>
  <si>
    <t>I. Intangible investments</t>
  </si>
  <si>
    <t>Company's development costs</t>
  </si>
  <si>
    <t>Concessions, patents, licenses, trade marks and similar rights</t>
  </si>
  <si>
    <t>Other intangible investments</t>
  </si>
  <si>
    <t>Intangible value of the company</t>
  </si>
  <si>
    <t>Advance payments for intangible investments</t>
  </si>
  <si>
    <t>Intangible investments total</t>
  </si>
  <si>
    <t>II. Fixed assets</t>
  </si>
  <si>
    <t>Lands, buildings, constructions, perennial plantations</t>
  </si>
  <si>
    <t>Long-term investments in leased fixed assets</t>
  </si>
  <si>
    <t>Equipment and machines</t>
  </si>
  <si>
    <t>Other fixed assets and inventory</t>
  </si>
  <si>
    <t>Forming of fixed assets and costs of unfinished objects of construction</t>
  </si>
  <si>
    <t>Advance payments for fixed assets</t>
  </si>
  <si>
    <t>Fixes assets total</t>
  </si>
  <si>
    <t>III. Investment property</t>
  </si>
  <si>
    <t>IV. Biological actives</t>
  </si>
  <si>
    <t>V. Long-term financial investments</t>
  </si>
  <si>
    <t>Participation in capital of related companies</t>
  </si>
  <si>
    <t>Loans to related companies</t>
  </si>
  <si>
    <t>Participation in capital of affiliated companies</t>
  </si>
  <si>
    <t>Loans to affiliated companies</t>
  </si>
  <si>
    <t>Other securities and investments</t>
  </si>
  <si>
    <t>Other loans and other long-term debtors</t>
  </si>
  <si>
    <t>Own stocks and shares</t>
  </si>
  <si>
    <t>Loans to shareholders or participants and management</t>
  </si>
  <si>
    <t>Long-term financial investments total</t>
  </si>
  <si>
    <t>Long-term investments total</t>
  </si>
  <si>
    <t>Current assets</t>
  </si>
  <si>
    <t>I. Stocks</t>
  </si>
  <si>
    <t>Row materials, direct materials and auxiliary materials</t>
  </si>
  <si>
    <t>Unfinished products</t>
  </si>
  <si>
    <t>Complete products and goods for sale</t>
  </si>
  <si>
    <t>Unfinished orders</t>
  </si>
  <si>
    <t>Advance payments for goods</t>
  </si>
  <si>
    <t>Stocks totally</t>
  </si>
  <si>
    <t>II. For selling held long-term investments</t>
  </si>
  <si>
    <t>III. Debtors</t>
  </si>
  <si>
    <t>Debts of customers and clients</t>
  </si>
  <si>
    <t>Debts of associated companies</t>
  </si>
  <si>
    <t>Other debtors</t>
  </si>
  <si>
    <t>Undeposited shares in company's capital</t>
  </si>
  <si>
    <t>Short - term loans to joint owners and management</t>
  </si>
  <si>
    <t>Next periods costs</t>
  </si>
  <si>
    <t>Debtors total</t>
  </si>
  <si>
    <t>IV. Short-term financial investments</t>
  </si>
  <si>
    <t>Other securities and participation in capitals</t>
  </si>
  <si>
    <t>Derivative financial instruments</t>
  </si>
  <si>
    <t>Securities and participation in capitals total</t>
  </si>
  <si>
    <t>V. Cash assets</t>
  </si>
  <si>
    <t>Current assets total</t>
  </si>
  <si>
    <t>Actives total</t>
  </si>
  <si>
    <t>PASSIVE</t>
  </si>
  <si>
    <t>I. Equity capital</t>
  </si>
  <si>
    <t>Stock or share capital (equity capital)</t>
  </si>
  <si>
    <t>Stock issue extra charge</t>
  </si>
  <si>
    <t>Long - term investment reestimation reserve</t>
  </si>
  <si>
    <t>Financial instruments reestimantion reserve</t>
  </si>
  <si>
    <t>Reserves:</t>
  </si>
  <si>
    <t>reserves prescribed by law</t>
  </si>
  <si>
    <t>reserves for own stocks and shares</t>
  </si>
  <si>
    <t>reserves prescribed by company's statutes</t>
  </si>
  <si>
    <t>other reserves</t>
  </si>
  <si>
    <t>Retained profit</t>
  </si>
  <si>
    <t xml:space="preserve">  retained profit of previous years</t>
  </si>
  <si>
    <t>retained profit of the year of accountant</t>
  </si>
  <si>
    <t>Equity capital total</t>
  </si>
  <si>
    <t>II. Provisions</t>
  </si>
  <si>
    <t>Provision for pensions and similar obligations</t>
  </si>
  <si>
    <t>Provision for prospective taxes</t>
  </si>
  <si>
    <t>Other provisions</t>
  </si>
  <si>
    <t>Provisions total</t>
  </si>
  <si>
    <t>III. Creditors</t>
  </si>
  <si>
    <t>I. Long-term debts to creditors</t>
  </si>
  <si>
    <t>Borrowings from credit institutions</t>
  </si>
  <si>
    <t>Other borrowings</t>
  </si>
  <si>
    <t>Leasing liabilities</t>
  </si>
  <si>
    <t>From customers received borrowings</t>
  </si>
  <si>
    <t>Debts to suppliers and contractors</t>
  </si>
  <si>
    <t>Debts to related companies</t>
  </si>
  <si>
    <t>Debts to associated companies</t>
  </si>
  <si>
    <t>Tax and social security payments</t>
  </si>
  <si>
    <t>Other creditors</t>
  </si>
  <si>
    <t>Deferred income liabilities</t>
  </si>
  <si>
    <t>Unpaid dividends</t>
  </si>
  <si>
    <t>Next periods incomes</t>
  </si>
  <si>
    <t>Long-term debts to creditors total</t>
  </si>
  <si>
    <t>II. Short-term debts to creditors</t>
  </si>
  <si>
    <t>Accrued liabilities</t>
  </si>
  <si>
    <t>Short-term debts to creditors total:</t>
  </si>
  <si>
    <t>Creditors total:</t>
  </si>
  <si>
    <t>Passives total</t>
  </si>
  <si>
    <t>CASH FLOW STATEMENT</t>
  </si>
  <si>
    <t>I. Cash flow of basic activity</t>
  </si>
  <si>
    <t>Incomes from selling the products and rendering of services</t>
  </si>
  <si>
    <t>Payments to suppliers, employees, other basic activity expenses</t>
  </si>
  <si>
    <t>Other company's basic activity incomes or expenses</t>
  </si>
  <si>
    <t>Gross cash flow of basic activity</t>
  </si>
  <si>
    <t>Expenses for interest payments</t>
  </si>
  <si>
    <t>Expenses for company's income tax payments</t>
  </si>
  <si>
    <t>Cash flow before extraordinary items</t>
  </si>
  <si>
    <t>Cash flow from extraordinary items</t>
  </si>
  <si>
    <t>Net cash flow of basic activity</t>
  </si>
  <si>
    <t>II. Cash flow of investment activity</t>
  </si>
  <si>
    <t>Acquisition of stocks or shares of related or associated companies</t>
  </si>
  <si>
    <t>Incomes from detinue of stocks or shares of related or associated companies</t>
  </si>
  <si>
    <t>Acquisition of fixed assets and intangible investments</t>
  </si>
  <si>
    <t>Incomes from selling fixed assets and intangible investments</t>
  </si>
  <si>
    <t>Issued loans</t>
  </si>
  <si>
    <t>Incomes from repayment of loans</t>
  </si>
  <si>
    <t>Received interests</t>
  </si>
  <si>
    <t>Received dividends</t>
  </si>
  <si>
    <t>Net cash flow of investment action</t>
  </si>
  <si>
    <t>III. Cash flow of financing action</t>
  </si>
  <si>
    <t>Incomes from shares and bonds or capital participation stock investments</t>
  </si>
  <si>
    <t>Received loans</t>
  </si>
  <si>
    <t>Received subsidies, grants, gifts or donations</t>
  </si>
  <si>
    <t>Expenses for repayment of loans</t>
  </si>
  <si>
    <t>Expenses for ransom of leased fixed asset</t>
  </si>
  <si>
    <t>Paid dividends</t>
  </si>
  <si>
    <t>Net cash flow of financing action</t>
  </si>
  <si>
    <t>IV. Result of foreign exchange rate fluctuations</t>
  </si>
  <si>
    <t>Net increase or decrease of cash and its equivalents</t>
  </si>
  <si>
    <t>Cash and its equivalents residue at the beginning of the year of account</t>
  </si>
  <si>
    <t>Cash and its equivalents residue at the end of the year of account</t>
  </si>
  <si>
    <t>EQUITY CAPITAL CHANGE REPORT</t>
  </si>
  <si>
    <t>Stock or share capital</t>
  </si>
  <si>
    <t>Reserves prescribed by law</t>
  </si>
  <si>
    <t>Reestimantion reserve of long-term investments</t>
  </si>
  <si>
    <t>Other reserves</t>
  </si>
  <si>
    <t>Retained profits</t>
  </si>
  <si>
    <t>Total</t>
  </si>
  <si>
    <t>Increase/decrease of stock or share capital</t>
  </si>
  <si>
    <t>Increase of reestimantion reserve</t>
  </si>
  <si>
    <t>Decrease of reestimation reserve</t>
  </si>
  <si>
    <t>Decrease of reestimantion reserve</t>
  </si>
  <si>
    <t>Net profit or loss of accounting period</t>
  </si>
  <si>
    <t>Residue on 31.12.2006</t>
  </si>
  <si>
    <t>APPENDIX</t>
  </si>
  <si>
    <t>ACCOUNTING POLICY</t>
  </si>
  <si>
    <t>Foreign currency's reestimantion in lats</t>
  </si>
  <si>
    <t>Company's income tax</t>
  </si>
  <si>
    <t>Financial statement appendixes</t>
  </si>
  <si>
    <t>Appendixes to profit or loss statement</t>
  </si>
  <si>
    <t>Incomes from ship building</t>
  </si>
  <si>
    <t>Incomes from ship repair services</t>
  </si>
  <si>
    <t>Other incomes</t>
  </si>
  <si>
    <t>Per geographic regions</t>
  </si>
  <si>
    <t>Incomes from service selling in local market</t>
  </si>
  <si>
    <t>Incomes from service selling to</t>
  </si>
  <si>
    <t>Russia</t>
  </si>
  <si>
    <t>Norway</t>
  </si>
  <si>
    <t>Saint Vincent</t>
  </si>
  <si>
    <t>Great Britain</t>
  </si>
  <si>
    <t>Lithuania</t>
  </si>
  <si>
    <t>Netherlands</t>
  </si>
  <si>
    <t>Germany</t>
  </si>
  <si>
    <t>Sweden</t>
  </si>
  <si>
    <t>Production costs of sold goods</t>
  </si>
  <si>
    <t>Material purchase costs</t>
  </si>
  <si>
    <t>Employees salary</t>
  </si>
  <si>
    <t>Social insurance costs</t>
  </si>
  <si>
    <t>Electricity costs</t>
  </si>
  <si>
    <t>Depreciation of fixed assets</t>
  </si>
  <si>
    <t>Contagent's services</t>
  </si>
  <si>
    <t>Lease payment</t>
  </si>
  <si>
    <t>Services from outside</t>
  </si>
  <si>
    <t>Other costs</t>
  </si>
  <si>
    <t>Media advertising expenditures</t>
  </si>
  <si>
    <t>Business trips</t>
  </si>
  <si>
    <t>Other selling costs</t>
  </si>
  <si>
    <t>Appendixes to profit or loss statement (continuation)</t>
  </si>
  <si>
    <r>
      <t xml:space="preserve"> </t>
    </r>
    <r>
      <rPr>
        <b/>
        <sz val="10"/>
        <rFont val="Times New Roman"/>
        <family val="1"/>
      </rPr>
      <t>Administration costs</t>
    </r>
  </si>
  <si>
    <t>Communication costs</t>
  </si>
  <si>
    <t>Administration's salaries</t>
  </si>
  <si>
    <t>Office maintenance costs</t>
  </si>
  <si>
    <t>Stock exchange costs</t>
  </si>
  <si>
    <t>Lawyer's services</t>
  </si>
  <si>
    <t>Transport costs, business trips</t>
  </si>
  <si>
    <t>Bank services</t>
  </si>
  <si>
    <t>Representation expenses</t>
  </si>
  <si>
    <t>Other incomes from company's economic activity</t>
  </si>
  <si>
    <t>Incomes from realization of materials</t>
  </si>
  <si>
    <t>Incomes from rent</t>
  </si>
  <si>
    <t>Incomes from tugboat's services</t>
  </si>
  <si>
    <t>Other expenses from company's economic activity</t>
  </si>
  <si>
    <t>Fixed assets exclusion expenses</t>
  </si>
  <si>
    <t>Material purchase expenses</t>
  </si>
  <si>
    <t>Personnel expenses (material assistance)</t>
  </si>
  <si>
    <t>Net losses from exchange rate fluctuations</t>
  </si>
  <si>
    <t>Maintenance expenses of leased fixed assets</t>
  </si>
  <si>
    <t>Other expenses</t>
  </si>
  <si>
    <t>Bank rates</t>
  </si>
  <si>
    <t>Interest payments and similar expenses</t>
  </si>
  <si>
    <t>Paid interests</t>
  </si>
  <si>
    <t>Paid fines</t>
  </si>
  <si>
    <t>Deferred tax liabilities</t>
  </si>
  <si>
    <t>Immovable property tax for land</t>
  </si>
  <si>
    <t>Immovable property tax for buildings and constructions</t>
  </si>
  <si>
    <t xml:space="preserve"> Intangible investments</t>
  </si>
  <si>
    <t>Research work and company's development expenses</t>
  </si>
  <si>
    <t>Other intangible investments (computer pr.)</t>
  </si>
  <si>
    <t>Company's intangible value</t>
  </si>
  <si>
    <t xml:space="preserve">Advance payments for intangible investments </t>
  </si>
  <si>
    <t>Undepreciated value</t>
  </si>
  <si>
    <t>Purchased</t>
  </si>
  <si>
    <t>Written off</t>
  </si>
  <si>
    <t>Reestimated</t>
  </si>
  <si>
    <t>Depreciation</t>
  </si>
  <si>
    <t>Calculated</t>
  </si>
  <si>
    <t>Fixed assets</t>
  </si>
  <si>
    <t>Land, buildings, constructions</t>
  </si>
  <si>
    <t>Formation of fixed assets</t>
  </si>
  <si>
    <t>Unfinished construction works</t>
  </si>
  <si>
    <t>Appendixes to balance sheet (continuation)</t>
  </si>
  <si>
    <t xml:space="preserve"> Other expenses and other long-term debtors</t>
  </si>
  <si>
    <t>Repaid loan in year 2006</t>
  </si>
  <si>
    <t>Date of the contract</t>
  </si>
  <si>
    <t>Term of payment</t>
  </si>
  <si>
    <t>Raw materials, direct materials and auxiliary materials</t>
  </si>
  <si>
    <t>Metal</t>
  </si>
  <si>
    <t>Abrasive</t>
  </si>
  <si>
    <t>Pipes</t>
  </si>
  <si>
    <t>Non-ferrous metals</t>
  </si>
  <si>
    <t>Products of technical rubber</t>
  </si>
  <si>
    <t>Materials</t>
  </si>
  <si>
    <t>Names of purchasers and customers</t>
  </si>
  <si>
    <t>Accounting value of purchaser's and clients' debts</t>
  </si>
  <si>
    <t>Accruals for doubtful debts of purchasers and clients</t>
  </si>
  <si>
    <t>Net debts of purchasers and clients</t>
  </si>
  <si>
    <t>VAT accepted</t>
  </si>
  <si>
    <t>In budget overpaid taxes or tax advance payments</t>
  </si>
  <si>
    <t>Advance payment persons debts</t>
  </si>
  <si>
    <t>Advance payments for services</t>
  </si>
  <si>
    <t xml:space="preserve"> Expenses of next periods</t>
  </si>
  <si>
    <t>Property insurance</t>
  </si>
  <si>
    <t>Subscription to press</t>
  </si>
  <si>
    <t>Employees insurance</t>
  </si>
  <si>
    <t>Other expenses of next periods(participation in exhibition)</t>
  </si>
  <si>
    <t>Cash</t>
  </si>
  <si>
    <t>Money in cash-desk</t>
  </si>
  <si>
    <t>Money in current accounts</t>
  </si>
  <si>
    <t>Information about company's own shares and total stock</t>
  </si>
  <si>
    <t>Deferred tax liabilities at the beginning of year</t>
  </si>
  <si>
    <t>Deferred tax liability increase in the year of account</t>
  </si>
  <si>
    <t>Loans from credit institutions (short-term)</t>
  </si>
  <si>
    <t xml:space="preserve">Calculated fine and delay payment </t>
  </si>
  <si>
    <t>(Paid)/
repaid</t>
  </si>
  <si>
    <t>Posted to/
(from) other taxes</t>
  </si>
  <si>
    <t>Value added tax</t>
  </si>
  <si>
    <t>Population income tax</t>
  </si>
  <si>
    <t>State social insurance compulsory payments</t>
  </si>
  <si>
    <r>
      <t xml:space="preserve">Immovable property tax </t>
    </r>
    <r>
      <rPr>
        <sz val="8"/>
        <rFont val="Times New Roman"/>
        <family val="1"/>
      </rPr>
      <t>(land)</t>
    </r>
  </si>
  <si>
    <t>Immovable property tax (buildings)</t>
  </si>
  <si>
    <t>Tax of natural resources</t>
  </si>
  <si>
    <t>Risk duty of business</t>
  </si>
  <si>
    <t>incl.:</t>
  </si>
  <si>
    <t xml:space="preserve">Debt to budget </t>
  </si>
  <si>
    <t>Overpayment</t>
  </si>
  <si>
    <t>Salary</t>
  </si>
  <si>
    <t>Deductions from salary</t>
  </si>
  <si>
    <t>Accruals for holiday grants</t>
  </si>
  <si>
    <t>Other accruals</t>
  </si>
  <si>
    <t>LVL</t>
  </si>
  <si>
    <t>Ls</t>
  </si>
  <si>
    <t xml:space="preserve"> </t>
  </si>
  <si>
    <t>1 USD</t>
  </si>
  <si>
    <t>1 EUR</t>
  </si>
  <si>
    <t>-</t>
  </si>
  <si>
    <t xml:space="preserve"> - </t>
  </si>
  <si>
    <t>1.</t>
  </si>
  <si>
    <t>2.</t>
  </si>
  <si>
    <t>3.</t>
  </si>
  <si>
    <t>4.</t>
  </si>
  <si>
    <t>5.</t>
  </si>
  <si>
    <t>6.</t>
  </si>
  <si>
    <t>EUR</t>
  </si>
  <si>
    <t>Igors Komarovs</t>
  </si>
  <si>
    <t>Sergejs Golicin</t>
  </si>
  <si>
    <t>Anatolijs Ustinovs</t>
  </si>
  <si>
    <t>Larisa Artemenko</t>
  </si>
  <si>
    <t>Belize</t>
  </si>
  <si>
    <t>Panama</t>
  </si>
  <si>
    <t>08.08.2002.</t>
  </si>
  <si>
    <t>2022.</t>
  </si>
  <si>
    <r>
      <t xml:space="preserve">All expenses has to be written with </t>
    </r>
    <r>
      <rPr>
        <b/>
        <sz val="10"/>
        <rFont val="Arial"/>
        <family val="2"/>
      </rPr>
      <t>"-" mark</t>
    </r>
  </si>
  <si>
    <t>All the information has to be accomplishet that refers to the Company</t>
  </si>
  <si>
    <t>In order not to mix the numeration of pages, it is desirable not to delete the unnecessary/not filled in information, but to lift the lines up</t>
  </si>
  <si>
    <r>
      <t>It can be done by putting the cursor under the number of unnecessary line, when a cross aprears instead of the arrow, press the left button of the mouse and not releasing it pull it upwards</t>
    </r>
    <r>
      <rPr>
        <sz val="10"/>
        <rFont val="Arial"/>
        <family val="0"/>
      </rPr>
      <t>.</t>
    </r>
  </si>
  <si>
    <r>
      <t xml:space="preserve">To write the name of the company on the upper part of the page, it is necessary to choose command </t>
    </r>
    <r>
      <rPr>
        <b/>
        <sz val="10"/>
        <rFont val="Arial"/>
        <family val="2"/>
      </rPr>
      <t xml:space="preserve"> "File ---&gt; Page Setup... ----&gt; Header/Footer -----&gt; Custom Header.."</t>
    </r>
  </si>
  <si>
    <t>At the beginning appendixes has to be filled in, so that the calculated sumswould appear automatically in balance sheet and profit or loss statement..</t>
  </si>
  <si>
    <t>When pressing the appendix No shown on the margin  (at P/L statement and balance sheet) the decoding of the appendix would automatically open</t>
  </si>
  <si>
    <t>Stock corporation's "Tosmare shipyard"</t>
  </si>
  <si>
    <t>annual report of 2006</t>
  </si>
  <si>
    <t>CONTENTS</t>
  </si>
  <si>
    <t>Information about the Company</t>
  </si>
  <si>
    <t>Profit or loss statement</t>
  </si>
  <si>
    <t>Balance sheet</t>
  </si>
  <si>
    <t>Cash flow statement</t>
  </si>
  <si>
    <t>Equity capital change report</t>
  </si>
  <si>
    <t>Appendixes to annual report</t>
  </si>
  <si>
    <t>Name of the Company</t>
  </si>
  <si>
    <t>Stock company "Tosmare shipyard"</t>
  </si>
  <si>
    <t>Legal status of the Company</t>
  </si>
  <si>
    <t>Stock company</t>
  </si>
  <si>
    <t>Registration number, place and date</t>
  </si>
  <si>
    <t>retained profit, amont</t>
  </si>
  <si>
    <t>A.Sergeev</t>
  </si>
  <si>
    <t>K.Mališenko</t>
  </si>
  <si>
    <t>(14)</t>
  </si>
  <si>
    <t>Reward for the board and council</t>
  </si>
  <si>
    <t>Incomes from exchange rate fluctuations</t>
  </si>
  <si>
    <t>(14)    Unfinished products</t>
  </si>
  <si>
    <t>Ship building</t>
  </si>
  <si>
    <t>Ship repair services</t>
  </si>
  <si>
    <t>Stock exchange expenses</t>
  </si>
  <si>
    <t>The issued and totally paid Company's equity capital consists of  3 203 397  stocks with nominal value LVL 1 for one stock.</t>
  </si>
  <si>
    <t>Period  of account</t>
  </si>
  <si>
    <t>Accounting   policy  have not changed for time of this report.</t>
  </si>
  <si>
    <t>210302283, 3 January 2000, Company register, Liepaja.</t>
  </si>
  <si>
    <t>Residue on 30.06.2007</t>
  </si>
  <si>
    <t>6 m.2007</t>
  </si>
  <si>
    <t>Malta</t>
  </si>
  <si>
    <t>Faros salas</t>
  </si>
  <si>
    <t>Horvātia</t>
  </si>
  <si>
    <t>Kipra</t>
  </si>
  <si>
    <t>6m. 2007</t>
  </si>
  <si>
    <t>Dotations, gifts to employees</t>
  </si>
  <si>
    <t>30.06.2007.</t>
  </si>
  <si>
    <t>Other</t>
  </si>
  <si>
    <t>Menegement's report</t>
  </si>
  <si>
    <t>Calculated dividends for year 2006</t>
  </si>
  <si>
    <t>Appendix from 9. to 15 page is an itegral part of this annual report.</t>
  </si>
  <si>
    <t>Announcement for management's responsibility.</t>
  </si>
  <si>
    <t xml:space="preserve">       Company's  management  is  responsible  for  finance  preparation,  basing  on  the   initial   accounting</t>
  </si>
  <si>
    <t xml:space="preserve">register for each accounting period, that truly reflects the company's financial standing at the end of the year of   </t>
  </si>
  <si>
    <t>account, as well as results of activities and cash flow for this period.</t>
  </si>
  <si>
    <t xml:space="preserve">corresponding  methods of  accounting  were  used, their  application  was  consequent, reasonable and cautious </t>
  </si>
  <si>
    <t xml:space="preserve"> decisions  were  made.  Management   confirms  that  corresponding  International  Accounting  standards were</t>
  </si>
  <si>
    <t>observed, and financial reports were compiled according to activity continuation principle.</t>
  </si>
  <si>
    <t xml:space="preserve">         Management  is  responsible  for  keeping  of  corresponding  accounting  registers,  for company's means </t>
  </si>
  <si>
    <t>maintenance, as well as for prevention of deception and other unfair action.</t>
  </si>
  <si>
    <t xml:space="preserve">                 At   the   first  half of year  2008  in  the  enterprise  Joint   Stock  Company    " Tosmare  Shipyard "   net   </t>
  </si>
  <si>
    <t xml:space="preserve">turnover     was   equel   to   4,556,386.00 LVL  or   134 per cent    of   the   level   of    the   same    period   of   the  </t>
  </si>
  <si>
    <t>previous  year.</t>
  </si>
  <si>
    <t xml:space="preserve">            Moreover ,  net    profit    of   the    enterprise    for    the    first    half   of   year   2008    was  equal  </t>
  </si>
  <si>
    <t>to   122,466.00  LVL   or   76.2   per cent   of   the   profit     indication   level   of   year  2007.</t>
  </si>
  <si>
    <t xml:space="preserve">            In   turnover   of   the   firts    half    of   year   2008   revenue   of   the   enterprise   from   ship"s   repairing  </t>
  </si>
  <si>
    <t xml:space="preserve">services   was   equal   to   4,454,784.00  LVL   or   97.8  per cent .  Increment    of    the  revenue   from   repairing  </t>
  </si>
  <si>
    <t xml:space="preserve">services   has  been   increased    by  1,318,457.00 LVL   or  42  per  cent  in  comparison  with  the   same  period  of  </t>
  </si>
  <si>
    <t>year 2007.</t>
  </si>
  <si>
    <t xml:space="preserve">             Production  costs   in  comparison   with  the   same  period   of  year   2007   were  increased  by   36.3  per cent   </t>
  </si>
  <si>
    <t>and  they  were  equal  to  267,592.00  LVL.</t>
  </si>
  <si>
    <t xml:space="preserve">          In  comparison  with   the  same  period  of   year  2007,  the  number   of  workers   in   the   enterprise   has   not  </t>
  </si>
  <si>
    <t>efficiently  changed  ( 256  persons  at  the  first   half  of  year  2008  and  255  persons  at  the  first  half  at  year  2007).</t>
  </si>
  <si>
    <t xml:space="preserve">         Besides    the    fund    of    wages    is   increased    by   132,515.00  LVL  or  29  per   cent  in   comparison   with  </t>
  </si>
  <si>
    <t xml:space="preserve">the    same  period   of  year  2007.  At  an  average  such  an   increment  of     the   fund   of  wages   in   percentage  </t>
  </si>
  <si>
    <t>has  been  carried   out   for   all  categories   of   working  persons.</t>
  </si>
  <si>
    <t xml:space="preserve">             Average    wages    of    workers    has   been    also    increased    by   29   per   cent    in   comparison   </t>
  </si>
  <si>
    <t>with   the   same   period   of   yeasr  2007.</t>
  </si>
  <si>
    <t xml:space="preserve">             In    the    enterprise    wide    attention    has   been    turned    to   improving    of    working    conditions   </t>
  </si>
  <si>
    <t>conditions   for   employers.</t>
  </si>
  <si>
    <t xml:space="preserve">              At  the  moment  capital   repairs   of   social   premises   of   one   workshop  of  the  enterprise,  as   well  </t>
  </si>
  <si>
    <t xml:space="preserve"> repairs  of   the   roof   of   production   warehouse   have   been  beginning.</t>
  </si>
  <si>
    <t xml:space="preserve">         In   the   enterprise    there    are   always    carried    out    the   current   repairings   to   keep   in    working   order      </t>
  </si>
  <si>
    <t>the    properties.</t>
  </si>
  <si>
    <t>Chairman  of  the  board                                        /Ivica  Galich/</t>
  </si>
  <si>
    <t xml:space="preserve">       Management    confirms    that    for    compiling    this    report    that    ends  at   30. June  2008, </t>
  </si>
  <si>
    <t>/Ivica  Galich/</t>
  </si>
  <si>
    <t>29 August  of year 2008.</t>
  </si>
  <si>
    <t>BALANCE on 30. June  2008 and 2007</t>
  </si>
  <si>
    <t>BALANCE on 30.June  2008 and 2007</t>
  </si>
  <si>
    <t>/Ivica   Galich/</t>
  </si>
  <si>
    <t>for 6 month of  years 2008 and 2007 (according to direct method)</t>
  </si>
  <si>
    <t>for 6 months of years 2008 and 2007</t>
  </si>
  <si>
    <t>Calculated dividends for year 2007</t>
  </si>
  <si>
    <t>Residue on 30.06.2008</t>
  </si>
  <si>
    <t>Residue on 31.12.2007</t>
  </si>
  <si>
    <t>EPS on 30.06.2007. LVL (160776 : 3203397) = 0,0502 LVL or   0,0714 EUR;</t>
  </si>
  <si>
    <t>EPS on 30.06.2008. LVL (122466 : 3203397) =  0,0382 LVL or   0,0544 EUR;</t>
  </si>
  <si>
    <t>30.06.2008.</t>
  </si>
  <si>
    <t>6 m.2008</t>
  </si>
  <si>
    <t>Antiqua Barbuda</t>
  </si>
  <si>
    <t>ASV</t>
  </si>
  <si>
    <t>Liberia</t>
  </si>
  <si>
    <t>St.Kitts @ Nevis</t>
  </si>
  <si>
    <t>6m. 2008</t>
  </si>
  <si>
    <t>Appendixes to balance sheet on 30.06.2008.</t>
  </si>
  <si>
    <t>31.12.2007.</t>
  </si>
  <si>
    <t>Residual value 31.12.2007</t>
  </si>
  <si>
    <t>Residual value 30.06.2008</t>
  </si>
  <si>
    <t>Residual value 31.12.07</t>
  </si>
  <si>
    <t>Residual value 30.06.08.</t>
  </si>
  <si>
    <t>Residual value 31.12.07.</t>
  </si>
  <si>
    <t xml:space="preserve">Residual value 30.06.08. 
</t>
  </si>
  <si>
    <t>Issued loan in 6.m. 2008</t>
  </si>
  <si>
    <t>Repaid loan in 6.m. 2008</t>
  </si>
  <si>
    <t>Posted loan to short-term in year 2008</t>
  </si>
  <si>
    <t>Formed accruals in 6.m. 2008</t>
  </si>
  <si>
    <t>Issued loan in 6 m. 2008</t>
  </si>
  <si>
    <t>Formed accruals in 6m. 2008</t>
  </si>
  <si>
    <t>31.12.2008.</t>
  </si>
  <si>
    <t>Ivica Galich</t>
  </si>
  <si>
    <t>Chairman of the board, Id. No. 190463-14655</t>
  </si>
  <si>
    <t>Member of the board, Id. No. 040756-10902</t>
  </si>
  <si>
    <t>Boris Galkovich</t>
  </si>
  <si>
    <t>Member of the board, Id. No. 020774-12900</t>
  </si>
  <si>
    <t>Aleksander Chernavsky</t>
  </si>
  <si>
    <t>1 January 2008 - 30. June 2008</t>
  </si>
  <si>
    <t>Explanation  notes for  the  first half of year 2008.</t>
  </si>
  <si>
    <t>Movement of tax liabilities for 6.m. 2008</t>
  </si>
  <si>
    <t>01.01.2008.</t>
  </si>
  <si>
    <t>Calculated for 6.m. of  2008</t>
  </si>
  <si>
    <t xml:space="preserve">Calculated for 6m.of 2008. </t>
  </si>
  <si>
    <t>Member of the council, Id. No.230770-10656</t>
  </si>
  <si>
    <t>Other   provisions</t>
  </si>
  <si>
    <t xml:space="preserve"> Reserves  for bad   debitors</t>
  </si>
  <si>
    <t>Holiday reserves</t>
  </si>
  <si>
    <t>Reserves for bad debitors</t>
  </si>
  <si>
    <t>2008.Augusts 29.</t>
  </si>
</sst>
</file>

<file path=xl/styles.xml><?xml version="1.0" encoding="utf-8"?>
<styleSheet xmlns="http://schemas.openxmlformats.org/spreadsheetml/2006/main">
  <numFmts count="4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Ls&quot;\ #,##0_);\(&quot;Ls&quot;\ #,##0\)"/>
    <numFmt numFmtId="181" formatCode="&quot;Ls&quot;\ #,##0_);[Red]\(&quot;Ls&quot;\ #,##0\)"/>
    <numFmt numFmtId="182" formatCode="&quot;Ls&quot;\ #,##0.00_);\(&quot;Ls&quot;\ #,##0.00\)"/>
    <numFmt numFmtId="183" formatCode="&quot;Ls&quot;\ #,##0.00_);[Red]\(&quot;Ls&quot;\ #,##0.00\)"/>
    <numFmt numFmtId="184" formatCode="_(&quot;Ls&quot;\ * #,##0_);_(&quot;Ls&quot;\ * \(#,##0\);_(&quot;Ls&quot;\ * &quot;-&quot;_);_(@_)"/>
    <numFmt numFmtId="185" formatCode="_(* #,##0_);_(* \(#,##0\);_(* &quot;-&quot;_);_(@_)"/>
    <numFmt numFmtId="186" formatCode="_(&quot;Ls&quot;\ * #,##0.00_);_(&quot;Ls&quot;\ * \(#,##0.00\);_(&quot;Ls&quot;\ 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;\(#,##0\)"/>
    <numFmt numFmtId="193" formatCode="dd/mm/yyyy/"/>
    <numFmt numFmtId="194" formatCode="mmm/yyyy"/>
    <numFmt numFmtId="195" formatCode="[$-426]dddd\,\ yyyy&quot;. gada &quot;d\.\ mmmm"/>
    <numFmt numFmtId="196" formatCode="0.0000"/>
    <numFmt numFmtId="197" formatCode="#,##0.0_ ;[Red]\-#,##0.0\ "/>
    <numFmt numFmtId="198" formatCode="#,##0_ ;[Red]\-#,##0\ "/>
    <numFmt numFmtId="199" formatCode="0.0"/>
    <numFmt numFmtId="200" formatCode="0.00000"/>
    <numFmt numFmtId="201" formatCode="0.000000"/>
    <numFmt numFmtId="202" formatCode="[$-F800]dddd\,\ mmmm\ dd\,\ yyyy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.5"/>
      <name val="Times New Roman"/>
      <family val="1"/>
    </font>
    <font>
      <b/>
      <u val="single"/>
      <sz val="12"/>
      <name val="Times New Roman"/>
      <family val="1"/>
    </font>
    <font>
      <b/>
      <sz val="8.5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i/>
      <sz val="16"/>
      <name val="Times New Roman"/>
      <family val="1"/>
    </font>
    <font>
      <b/>
      <i/>
      <sz val="13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sz val="9"/>
      <name val="Arial"/>
      <family val="0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Alignment="1">
      <alignment/>
    </xf>
    <xf numFmtId="192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/>
    </xf>
    <xf numFmtId="0" fontId="6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7" fillId="0" borderId="0" xfId="0" applyFont="1" applyFill="1" applyAlignment="1">
      <alignment vertical="top"/>
    </xf>
    <xf numFmtId="192" fontId="1" fillId="0" borderId="0" xfId="0" applyNumberFormat="1" applyFont="1" applyFill="1" applyAlignment="1">
      <alignment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192" fontId="1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left" indent="4"/>
    </xf>
    <xf numFmtId="192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justify"/>
    </xf>
    <xf numFmtId="192" fontId="1" fillId="0" borderId="0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 vertical="center" wrapText="1"/>
    </xf>
    <xf numFmtId="192" fontId="1" fillId="0" borderId="3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1" fillId="0" borderId="4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 horizontal="justify"/>
    </xf>
    <xf numFmtId="192" fontId="1" fillId="0" borderId="0" xfId="0" applyNumberFormat="1" applyFont="1" applyFill="1" applyAlignment="1">
      <alignment vertical="center" wrapText="1"/>
    </xf>
    <xf numFmtId="192" fontId="1" fillId="0" borderId="0" xfId="0" applyNumberFormat="1" applyFont="1" applyFill="1" applyBorder="1" applyAlignment="1">
      <alignment vertical="center" wrapText="1"/>
    </xf>
    <xf numFmtId="192" fontId="1" fillId="0" borderId="0" xfId="0" applyNumberFormat="1" applyFont="1" applyFill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top"/>
    </xf>
    <xf numFmtId="0" fontId="1" fillId="0" borderId="5" xfId="0" applyFont="1" applyFill="1" applyBorder="1" applyAlignment="1">
      <alignment/>
    </xf>
    <xf numFmtId="0" fontId="5" fillId="0" borderId="5" xfId="0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 applyProtection="1">
      <alignment vertical="top" wrapText="1"/>
      <protection locked="0"/>
    </xf>
    <xf numFmtId="192" fontId="1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left" indent="2"/>
    </xf>
    <xf numFmtId="0" fontId="2" fillId="0" borderId="0" xfId="0" applyFont="1" applyFill="1" applyBorder="1" applyAlignment="1" applyProtection="1">
      <alignment vertical="top"/>
      <protection locked="0"/>
    </xf>
    <xf numFmtId="192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 applyProtection="1">
      <alignment vertical="top"/>
      <protection locked="0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right" vertical="top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1" fillId="0" borderId="6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horizontal="right"/>
    </xf>
    <xf numFmtId="192" fontId="2" fillId="0" borderId="4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left" vertical="center"/>
    </xf>
    <xf numFmtId="192" fontId="2" fillId="0" borderId="0" xfId="0" applyNumberFormat="1" applyFont="1" applyFill="1" applyAlignment="1">
      <alignment horizontal="right"/>
    </xf>
    <xf numFmtId="0" fontId="1" fillId="0" borderId="0" xfId="0" applyFont="1" applyFill="1" applyAlignment="1" applyProtection="1">
      <alignment horizontal="justify" vertical="top" wrapText="1"/>
      <protection locked="0"/>
    </xf>
    <xf numFmtId="0" fontId="8" fillId="0" borderId="0" xfId="0" applyFont="1" applyFill="1" applyAlignment="1">
      <alignment horizontal="right" vertical="center" wrapText="1"/>
    </xf>
    <xf numFmtId="0" fontId="0" fillId="0" borderId="0" xfId="0" applyFill="1" applyAlignment="1" applyProtection="1">
      <alignment horizontal="justify" vertical="top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0" fillId="0" borderId="6" xfId="0" applyFill="1" applyBorder="1" applyAlignment="1">
      <alignment/>
    </xf>
    <xf numFmtId="0" fontId="2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 applyProtection="1">
      <alignment vertical="center" wrapText="1"/>
      <protection locked="0"/>
    </xf>
    <xf numFmtId="192" fontId="2" fillId="0" borderId="4" xfId="0" applyNumberFormat="1" applyFont="1" applyFill="1" applyBorder="1" applyAlignment="1" applyProtection="1">
      <alignment/>
      <protection locked="0"/>
    </xf>
    <xf numFmtId="192" fontId="1" fillId="0" borderId="0" xfId="0" applyNumberFormat="1" applyFont="1" applyFill="1" applyBorder="1" applyAlignment="1" applyProtection="1">
      <alignment/>
      <protection locked="0"/>
    </xf>
    <xf numFmtId="192" fontId="1" fillId="0" borderId="8" xfId="0" applyNumberFormat="1" applyFont="1" applyFill="1" applyBorder="1" applyAlignment="1" applyProtection="1">
      <alignment/>
      <protection locked="0"/>
    </xf>
    <xf numFmtId="192" fontId="2" fillId="0" borderId="8" xfId="0" applyNumberFormat="1" applyFont="1" applyFill="1" applyBorder="1" applyAlignment="1">
      <alignment horizontal="right"/>
    </xf>
    <xf numFmtId="192" fontId="1" fillId="0" borderId="0" xfId="0" applyNumberFormat="1" applyFont="1" applyFill="1" applyAlignment="1" applyProtection="1">
      <alignment/>
      <protection locked="0"/>
    </xf>
    <xf numFmtId="192" fontId="2" fillId="0" borderId="0" xfId="0" applyNumberFormat="1" applyFont="1" applyFill="1" applyAlignment="1">
      <alignment/>
    </xf>
    <xf numFmtId="192" fontId="2" fillId="0" borderId="4" xfId="0" applyNumberFormat="1" applyFont="1" applyFill="1" applyBorder="1" applyAlignment="1">
      <alignment/>
    </xf>
    <xf numFmtId="192" fontId="1" fillId="0" borderId="8" xfId="0" applyNumberFormat="1" applyFont="1" applyFill="1" applyBorder="1" applyAlignment="1">
      <alignment/>
    </xf>
    <xf numFmtId="192" fontId="2" fillId="0" borderId="0" xfId="0" applyNumberFormat="1" applyFont="1" applyFill="1" applyAlignment="1" applyProtection="1">
      <alignment/>
      <protection locked="0"/>
    </xf>
    <xf numFmtId="192" fontId="2" fillId="0" borderId="0" xfId="0" applyNumberFormat="1" applyFont="1" applyFill="1" applyBorder="1" applyAlignment="1" applyProtection="1">
      <alignment/>
      <protection locked="0"/>
    </xf>
    <xf numFmtId="192" fontId="2" fillId="0" borderId="0" xfId="0" applyNumberFormat="1" applyFont="1" applyFill="1" applyBorder="1" applyAlignment="1" applyProtection="1">
      <alignment horizontal="right"/>
      <protection locked="0"/>
    </xf>
    <xf numFmtId="192" fontId="2" fillId="0" borderId="0" xfId="0" applyNumberFormat="1" applyFont="1" applyFill="1" applyBorder="1" applyAlignment="1">
      <alignment horizontal="right" vertical="center" wrapText="1"/>
    </xf>
    <xf numFmtId="192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" fillId="3" borderId="9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3" fontId="15" fillId="0" borderId="0" xfId="0" applyNumberFormat="1" applyFont="1" applyAlignment="1">
      <alignment vertical="center"/>
    </xf>
    <xf numFmtId="192" fontId="5" fillId="0" borderId="0" xfId="0" applyNumberFormat="1" applyFont="1" applyFill="1" applyAlignment="1">
      <alignment vertical="top"/>
    </xf>
    <xf numFmtId="192" fontId="5" fillId="0" borderId="0" xfId="0" applyNumberFormat="1" applyFont="1" applyFill="1" applyBorder="1" applyAlignment="1">
      <alignment vertical="center" wrapText="1"/>
    </xf>
    <xf numFmtId="192" fontId="5" fillId="0" borderId="0" xfId="0" applyNumberFormat="1" applyFont="1" applyFill="1" applyAlignment="1">
      <alignment vertical="center" wrapText="1"/>
    </xf>
    <xf numFmtId="192" fontId="5" fillId="0" borderId="5" xfId="0" applyNumberFormat="1" applyFont="1" applyFill="1" applyBorder="1" applyAlignment="1">
      <alignment vertical="top"/>
    </xf>
    <xf numFmtId="192" fontId="5" fillId="0" borderId="5" xfId="0" applyNumberFormat="1" applyFont="1" applyFill="1" applyBorder="1" applyAlignment="1">
      <alignment vertical="center" wrapText="1"/>
    </xf>
    <xf numFmtId="192" fontId="6" fillId="0" borderId="5" xfId="0" applyNumberFormat="1" applyFont="1" applyFill="1" applyBorder="1" applyAlignment="1">
      <alignment vertical="center" wrapText="1"/>
    </xf>
    <xf numFmtId="192" fontId="6" fillId="0" borderId="1" xfId="0" applyNumberFormat="1" applyFont="1" applyFill="1" applyBorder="1" applyAlignment="1">
      <alignment horizontal="right" vertical="center" wrapText="1"/>
    </xf>
    <xf numFmtId="192" fontId="6" fillId="0" borderId="5" xfId="0" applyNumberFormat="1" applyFont="1" applyFill="1" applyBorder="1" applyAlignment="1">
      <alignment horizontal="right" vertical="center" wrapText="1"/>
    </xf>
    <xf numFmtId="192" fontId="6" fillId="0" borderId="1" xfId="0" applyNumberFormat="1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/>
    </xf>
    <xf numFmtId="0" fontId="16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right"/>
      <protection locked="0"/>
    </xf>
    <xf numFmtId="16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16" fillId="0" borderId="0" xfId="0" applyFont="1" applyFill="1" applyAlignment="1">
      <alignment vertical="center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192" fontId="22" fillId="0" borderId="0" xfId="0" applyNumberFormat="1" applyFont="1" applyFill="1" applyAlignment="1">
      <alignment/>
    </xf>
    <xf numFmtId="0" fontId="21" fillId="0" borderId="0" xfId="0" applyFont="1" applyFill="1" applyAlignment="1">
      <alignment vertical="center"/>
    </xf>
    <xf numFmtId="196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1" fillId="0" borderId="0" xfId="0" applyFont="1" applyAlignment="1">
      <alignment/>
    </xf>
    <xf numFmtId="0" fontId="23" fillId="0" borderId="0" xfId="0" applyFont="1" applyFill="1" applyAlignment="1">
      <alignment horizontal="right"/>
    </xf>
    <xf numFmtId="0" fontId="24" fillId="0" borderId="0" xfId="0" applyFont="1" applyAlignment="1">
      <alignment horizontal="right"/>
    </xf>
    <xf numFmtId="0" fontId="1" fillId="3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5" fillId="0" borderId="6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top"/>
    </xf>
    <xf numFmtId="3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 applyProtection="1">
      <alignment horizontal="left" vertical="top" wrapText="1"/>
      <protection locked="0"/>
    </xf>
    <xf numFmtId="192" fontId="6" fillId="0" borderId="0" xfId="0" applyNumberFormat="1" applyFont="1" applyFill="1" applyBorder="1" applyAlignment="1">
      <alignment horizontal="right" vertical="center" wrapText="1"/>
    </xf>
    <xf numFmtId="192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right"/>
    </xf>
    <xf numFmtId="192" fontId="1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>
      <alignment horizontal="left" vertical="top" wrapText="1"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192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right"/>
    </xf>
    <xf numFmtId="0" fontId="1" fillId="0" borderId="6" xfId="0" applyFont="1" applyFill="1" applyBorder="1" applyAlignment="1" applyProtection="1">
      <alignment vertical="top"/>
      <protection locked="0"/>
    </xf>
    <xf numFmtId="0" fontId="1" fillId="0" borderId="6" xfId="0" applyFont="1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192" fontId="1" fillId="0" borderId="6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/>
    </xf>
    <xf numFmtId="0" fontId="18" fillId="0" borderId="0" xfId="0" applyFont="1" applyFill="1" applyAlignment="1">
      <alignment horizontal="left" wrapText="1"/>
    </xf>
    <xf numFmtId="14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3" fontId="2" fillId="0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93" fontId="6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left" vertical="top"/>
      <protection locked="0"/>
    </xf>
    <xf numFmtId="193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93" fontId="2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92" fontId="2" fillId="0" borderId="6" xfId="0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192" fontId="1" fillId="0" borderId="9" xfId="0" applyNumberFormat="1" applyFont="1" applyFill="1" applyBorder="1" applyAlignment="1" applyProtection="1">
      <alignment/>
      <protection locked="0"/>
    </xf>
    <xf numFmtId="192" fontId="1" fillId="0" borderId="9" xfId="0" applyNumberFormat="1" applyFont="1" applyFill="1" applyBorder="1" applyAlignment="1" applyProtection="1">
      <alignment horizontal="right"/>
      <protection locked="0"/>
    </xf>
    <xf numFmtId="192" fontId="2" fillId="0" borderId="9" xfId="0" applyNumberFormat="1" applyFont="1" applyFill="1" applyBorder="1" applyAlignment="1">
      <alignment/>
    </xf>
    <xf numFmtId="201" fontId="7" fillId="0" borderId="0" xfId="0" applyNumberFormat="1" applyFont="1" applyFill="1" applyAlignment="1">
      <alignment/>
    </xf>
    <xf numFmtId="193" fontId="6" fillId="0" borderId="0" xfId="0" applyNumberFormat="1" applyFont="1" applyFill="1" applyAlignment="1">
      <alignment vertical="center"/>
    </xf>
    <xf numFmtId="3" fontId="1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left" vertical="center" wrapText="1"/>
    </xf>
    <xf numFmtId="0" fontId="20" fillId="0" borderId="0" xfId="0" applyFont="1" applyFill="1" applyAlignment="1">
      <alignment horizontal="left"/>
    </xf>
    <xf numFmtId="0" fontId="1" fillId="0" borderId="0" xfId="0" applyFont="1" applyFill="1" applyAlignment="1">
      <alignment horizontal="justify" vertical="center" wrapText="1"/>
    </xf>
    <xf numFmtId="0" fontId="18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/>
    </xf>
    <xf numFmtId="0" fontId="1" fillId="0" borderId="0" xfId="0" applyNumberFormat="1" applyFont="1" applyFill="1" applyAlignment="1" applyProtection="1">
      <alignment vertical="top"/>
      <protection locked="0"/>
    </xf>
    <xf numFmtId="0" fontId="1" fillId="0" borderId="6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/>
    </xf>
    <xf numFmtId="192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92" fontId="1" fillId="0" borderId="10" xfId="0" applyNumberFormat="1" applyFont="1" applyFill="1" applyBorder="1" applyAlignment="1" applyProtection="1">
      <alignment vertical="center" wrapText="1"/>
      <protection locked="0"/>
    </xf>
    <xf numFmtId="192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/>
    </xf>
    <xf numFmtId="0" fontId="0" fillId="0" borderId="11" xfId="0" applyNumberFormat="1" applyBorder="1" applyAlignment="1">
      <alignment horizontal="right"/>
    </xf>
    <xf numFmtId="3" fontId="1" fillId="0" borderId="0" xfId="0" applyNumberFormat="1" applyFont="1" applyFill="1" applyAlignment="1" applyProtection="1">
      <alignment horizontal="right" vertical="top"/>
      <protection locked="0"/>
    </xf>
    <xf numFmtId="0" fontId="1" fillId="0" borderId="0" xfId="0" applyNumberFormat="1" applyFont="1" applyFill="1" applyAlignment="1" applyProtection="1">
      <alignment horizontal="right" vertical="top"/>
      <protection locked="0"/>
    </xf>
    <xf numFmtId="192" fontId="2" fillId="0" borderId="4" xfId="0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14" fontId="2" fillId="0" borderId="6" xfId="0" applyNumberFormat="1" applyFont="1" applyBorder="1" applyAlignment="1">
      <alignment horizontal="center" vertical="center" wrapText="1"/>
    </xf>
    <xf numFmtId="0" fontId="0" fillId="0" borderId="6" xfId="0" applyNumberFormat="1" applyBorder="1" applyAlignment="1">
      <alignment/>
    </xf>
    <xf numFmtId="185" fontId="2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right" vertical="center" wrapText="1"/>
    </xf>
    <xf numFmtId="0" fontId="2" fillId="0" borderId="12" xfId="0" applyNumberFormat="1" applyFont="1" applyBorder="1" applyAlignment="1">
      <alignment horizontal="right" vertical="center" wrapText="1"/>
    </xf>
    <xf numFmtId="0" fontId="0" fillId="0" borderId="9" xfId="0" applyNumberFormat="1" applyBorder="1" applyAlignment="1">
      <alignment horizontal="right"/>
    </xf>
    <xf numFmtId="192" fontId="1" fillId="0" borderId="6" xfId="0" applyNumberFormat="1" applyFont="1" applyFill="1" applyBorder="1" applyAlignment="1" applyProtection="1">
      <alignment horizontal="right" vertical="center" wrapText="1"/>
      <protection locked="0"/>
    </xf>
    <xf numFmtId="192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92" fontId="2" fillId="0" borderId="0" xfId="0" applyNumberFormat="1" applyFont="1" applyFill="1" applyBorder="1" applyAlignment="1">
      <alignment horizontal="right" vertical="center" wrapText="1"/>
    </xf>
    <xf numFmtId="192" fontId="2" fillId="4" borderId="0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3" fontId="1" fillId="0" borderId="14" xfId="0" applyNumberFormat="1" applyFont="1" applyFill="1" applyBorder="1" applyAlignment="1">
      <alignment horizontal="right" vertical="top"/>
    </xf>
    <xf numFmtId="192" fontId="1" fillId="0" borderId="0" xfId="0" applyNumberFormat="1" applyFont="1" applyFill="1" applyAlignment="1">
      <alignment horizontal="right" vertical="center" wrapText="1"/>
    </xf>
    <xf numFmtId="192" fontId="1" fillId="0" borderId="6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vertical="top"/>
    </xf>
    <xf numFmtId="3" fontId="17" fillId="0" borderId="2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1" fillId="0" borderId="0" xfId="0" applyNumberFormat="1" applyFont="1" applyFill="1" applyAlignment="1" applyProtection="1">
      <alignment horizontal="center" vertical="top"/>
      <protection locked="0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16" fontId="6" fillId="0" borderId="0" xfId="0" applyNumberFormat="1" applyFont="1" applyFill="1" applyAlignment="1">
      <alignment horizontal="left" vertical="top"/>
    </xf>
    <xf numFmtId="0" fontId="1" fillId="0" borderId="0" xfId="0" applyFont="1" applyFill="1" applyAlignment="1">
      <alignment horizontal="right"/>
    </xf>
    <xf numFmtId="0" fontId="1" fillId="0" borderId="0" xfId="0" applyNumberFormat="1" applyFont="1" applyFill="1" applyAlignment="1" applyProtection="1">
      <alignment horizontal="left" vertical="top"/>
      <protection locked="0"/>
    </xf>
    <xf numFmtId="202" fontId="20" fillId="0" borderId="0" xfId="0" applyNumberFormat="1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/>
    </xf>
    <xf numFmtId="192" fontId="1" fillId="0" borderId="0" xfId="0" applyNumberFormat="1" applyFont="1" applyFill="1" applyBorder="1" applyAlignment="1" applyProtection="1">
      <alignment horizontal="right" vertical="center"/>
      <protection locked="0"/>
    </xf>
    <xf numFmtId="192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left" vertical="top"/>
    </xf>
    <xf numFmtId="192" fontId="1" fillId="0" borderId="0" xfId="0" applyNumberFormat="1" applyFont="1" applyFill="1" applyAlignment="1" applyProtection="1">
      <alignment horizontal="right" vertical="center"/>
      <protection locked="0"/>
    </xf>
    <xf numFmtId="192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 vertical="top"/>
    </xf>
    <xf numFmtId="0" fontId="0" fillId="0" borderId="0" xfId="0" applyBorder="1" applyAlignment="1">
      <alignment/>
    </xf>
    <xf numFmtId="192" fontId="1" fillId="0" borderId="15" xfId="0" applyNumberFormat="1" applyFont="1" applyFill="1" applyBorder="1" applyAlignment="1" applyProtection="1">
      <alignment horizontal="right" vertical="center"/>
      <protection locked="0"/>
    </xf>
    <xf numFmtId="192" fontId="1" fillId="0" borderId="6" xfId="0" applyNumberFormat="1" applyFont="1" applyFill="1" applyBorder="1" applyAlignment="1" applyProtection="1">
      <alignment horizontal="right" vertical="center"/>
      <protection locked="0"/>
    </xf>
    <xf numFmtId="192" fontId="2" fillId="0" borderId="16" xfId="0" applyNumberFormat="1" applyFont="1" applyFill="1" applyBorder="1" applyAlignment="1">
      <alignment horizontal="right" vertical="top"/>
    </xf>
    <xf numFmtId="192" fontId="2" fillId="0" borderId="4" xfId="0" applyNumberFormat="1" applyFont="1" applyFill="1" applyBorder="1" applyAlignment="1">
      <alignment horizontal="right" vertical="top"/>
    </xf>
    <xf numFmtId="192" fontId="1" fillId="0" borderId="0" xfId="0" applyNumberFormat="1" applyFont="1" applyFill="1" applyAlignment="1" applyProtection="1">
      <alignment horizontal="right" vertical="center" wrapText="1"/>
      <protection locked="0"/>
    </xf>
    <xf numFmtId="0" fontId="0" fillId="0" borderId="0" xfId="0" applyAlignment="1">
      <alignment/>
    </xf>
    <xf numFmtId="192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192" fontId="1" fillId="0" borderId="0" xfId="0" applyNumberFormat="1" applyFont="1" applyFill="1" applyBorder="1" applyAlignment="1" applyProtection="1">
      <alignment vertical="center"/>
      <protection locked="0"/>
    </xf>
    <xf numFmtId="0" fontId="0" fillId="2" borderId="17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 readingOrder="1"/>
    </xf>
    <xf numFmtId="192" fontId="2" fillId="0" borderId="4" xfId="0" applyNumberFormat="1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192" fontId="2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>
      <alignment/>
    </xf>
    <xf numFmtId="192" fontId="1" fillId="0" borderId="6" xfId="0" applyNumberFormat="1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0" fillId="0" borderId="18" xfId="0" applyBorder="1" applyAlignment="1">
      <alignment horizontal="right"/>
    </xf>
    <xf numFmtId="0" fontId="2" fillId="0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92" fontId="2" fillId="3" borderId="9" xfId="0" applyNumberFormat="1" applyFont="1" applyFill="1" applyBorder="1" applyAlignment="1">
      <alignment vertical="center"/>
    </xf>
    <xf numFmtId="192" fontId="1" fillId="0" borderId="7" xfId="0" applyNumberFormat="1" applyFont="1" applyFill="1" applyBorder="1" applyAlignment="1" applyProtection="1">
      <alignment horizontal="right" vertical="center"/>
      <protection locked="0"/>
    </xf>
    <xf numFmtId="0" fontId="1" fillId="0" borderId="7" xfId="0" applyFont="1" applyFill="1" applyBorder="1" applyAlignment="1" applyProtection="1">
      <alignment horizontal="right" vertical="center"/>
      <protection locked="0"/>
    </xf>
    <xf numFmtId="0" fontId="0" fillId="0" borderId="7" xfId="0" applyBorder="1" applyAlignment="1">
      <alignment horizontal="right" vertical="center"/>
    </xf>
    <xf numFmtId="0" fontId="1" fillId="0" borderId="0" xfId="0" applyFont="1" applyFill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 applyProtection="1">
      <alignment horizontal="right" vertical="center"/>
      <protection locked="0"/>
    </xf>
    <xf numFmtId="192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92" fontId="2" fillId="3" borderId="9" xfId="0" applyNumberFormat="1" applyFont="1" applyFill="1" applyBorder="1" applyAlignment="1">
      <alignment vertical="top"/>
    </xf>
    <xf numFmtId="0" fontId="0" fillId="0" borderId="9" xfId="0" applyBorder="1" applyAlignment="1">
      <alignment/>
    </xf>
    <xf numFmtId="0" fontId="0" fillId="0" borderId="19" xfId="0" applyBorder="1" applyAlignment="1">
      <alignment horizontal="right" vertical="center"/>
    </xf>
    <xf numFmtId="0" fontId="0" fillId="2" borderId="11" xfId="0" applyFill="1" applyBorder="1" applyAlignment="1">
      <alignment vertical="center"/>
    </xf>
    <xf numFmtId="0" fontId="2" fillId="0" borderId="8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 vertical="center"/>
    </xf>
    <xf numFmtId="192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top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92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92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192" fontId="2" fillId="3" borderId="4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192" fontId="1" fillId="0" borderId="6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2" borderId="17" xfId="0" applyFill="1" applyBorder="1" applyAlignment="1">
      <alignment horizontal="right" vertical="center"/>
    </xf>
    <xf numFmtId="192" fontId="2" fillId="0" borderId="20" xfId="0" applyNumberFormat="1" applyFont="1" applyFill="1" applyBorder="1" applyAlignment="1">
      <alignment horizontal="right" vertical="top"/>
    </xf>
    <xf numFmtId="0" fontId="0" fillId="0" borderId="4" xfId="0" applyBorder="1" applyAlignment="1">
      <alignment/>
    </xf>
    <xf numFmtId="192" fontId="2" fillId="0" borderId="4" xfId="0" applyNumberFormat="1" applyFont="1" applyFill="1" applyBorder="1" applyAlignment="1">
      <alignment horizontal="right" vertical="center" wrapText="1"/>
    </xf>
    <xf numFmtId="192" fontId="1" fillId="0" borderId="8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/>
    </xf>
    <xf numFmtId="0" fontId="0" fillId="0" borderId="7" xfId="0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192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Alignment="1">
      <alignment horizontal="left" vertical="center" wrapText="1"/>
    </xf>
    <xf numFmtId="192" fontId="1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right" vertical="center" wrapText="1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3" fontId="1" fillId="0" borderId="10" xfId="0" applyNumberFormat="1" applyFont="1" applyFill="1" applyBorder="1" applyAlignment="1">
      <alignment horizontal="right"/>
    </xf>
    <xf numFmtId="192" fontId="6" fillId="0" borderId="4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1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 applyAlignment="1">
      <alignment horizontal="left" vertical="top" wrapText="1"/>
    </xf>
    <xf numFmtId="192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>
      <alignment horizontal="left" vertical="top"/>
    </xf>
    <xf numFmtId="3" fontId="1" fillId="0" borderId="1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192" fontId="2" fillId="0" borderId="21" xfId="0" applyNumberFormat="1" applyFont="1" applyFill="1" applyBorder="1" applyAlignment="1" applyProtection="1">
      <alignment horizontal="right" vertical="center"/>
      <protection locked="0"/>
    </xf>
    <xf numFmtId="192" fontId="2" fillId="0" borderId="1" xfId="0" applyNumberFormat="1" applyFont="1" applyFill="1" applyBorder="1" applyAlignment="1">
      <alignment vertical="center"/>
    </xf>
    <xf numFmtId="0" fontId="14" fillId="0" borderId="1" xfId="0" applyFont="1" applyBorder="1" applyAlignment="1">
      <alignment/>
    </xf>
    <xf numFmtId="0" fontId="1" fillId="0" borderId="1" xfId="0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right" vertical="center"/>
    </xf>
    <xf numFmtId="192" fontId="1" fillId="0" borderId="0" xfId="0" applyNumberFormat="1" applyFont="1" applyFill="1" applyAlignment="1" applyProtection="1">
      <alignment horizontal="right"/>
      <protection locked="0"/>
    </xf>
    <xf numFmtId="192" fontId="2" fillId="0" borderId="4" xfId="0" applyNumberFormat="1" applyFont="1" applyFill="1" applyBorder="1" applyAlignment="1">
      <alignment horizontal="right"/>
    </xf>
    <xf numFmtId="192" fontId="1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192" fontId="1" fillId="0" borderId="3" xfId="0" applyNumberFormat="1" applyFont="1" applyFill="1" applyBorder="1" applyAlignment="1" applyProtection="1">
      <alignment horizontal="right" vertical="center"/>
      <protection locked="0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192" fontId="1" fillId="0" borderId="17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92" fontId="1" fillId="0" borderId="19" xfId="0" applyNumberFormat="1" applyFont="1" applyFill="1" applyBorder="1" applyAlignment="1" applyProtection="1">
      <alignment horizontal="right"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0" fontId="0" fillId="2" borderId="11" xfId="0" applyFill="1" applyBorder="1" applyAlignment="1">
      <alignment vertical="top"/>
    </xf>
    <xf numFmtId="0" fontId="0" fillId="2" borderId="13" xfId="0" applyFill="1" applyBorder="1" applyAlignment="1">
      <alignment horizontal="right" vertical="center"/>
    </xf>
    <xf numFmtId="3" fontId="2" fillId="3" borderId="9" xfId="0" applyNumberFormat="1" applyFont="1" applyFill="1" applyBorder="1" applyAlignment="1" quotePrefix="1">
      <alignment horizontal="right" vertical="top"/>
    </xf>
    <xf numFmtId="0" fontId="0" fillId="0" borderId="9" xfId="0" applyBorder="1" applyAlignment="1">
      <alignment horizontal="right" vertical="top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3" fontId="1" fillId="0" borderId="7" xfId="0" applyNumberFormat="1" applyFont="1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3" fontId="1" fillId="0" borderId="0" xfId="0" applyNumberFormat="1" applyFont="1" applyAlignment="1">
      <alignment horizontal="left" vertical="center"/>
    </xf>
    <xf numFmtId="0" fontId="2" fillId="0" borderId="1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0" fillId="0" borderId="6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Alignment="1">
      <alignment/>
    </xf>
    <xf numFmtId="14" fontId="2" fillId="0" borderId="12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/>
    </xf>
    <xf numFmtId="192" fontId="1" fillId="0" borderId="6" xfId="0" applyNumberFormat="1" applyFont="1" applyFill="1" applyBorder="1" applyAlignment="1" applyProtection="1">
      <alignment vertical="center" wrapText="1"/>
      <protection locked="0"/>
    </xf>
    <xf numFmtId="192" fontId="1" fillId="0" borderId="13" xfId="0" applyNumberFormat="1" applyFont="1" applyFill="1" applyBorder="1" applyAlignment="1" applyProtection="1">
      <alignment vertical="center" wrapText="1"/>
      <protection locked="0"/>
    </xf>
    <xf numFmtId="192" fontId="2" fillId="0" borderId="4" xfId="0" applyNumberFormat="1" applyFont="1" applyFill="1" applyBorder="1" applyAlignment="1">
      <alignment vertical="top"/>
    </xf>
    <xf numFmtId="192" fontId="1" fillId="0" borderId="0" xfId="0" applyNumberFormat="1" applyFont="1" applyFill="1" applyAlignment="1" applyProtection="1">
      <alignment vertical="center" wrapText="1"/>
      <protection locked="0"/>
    </xf>
    <xf numFmtId="192" fontId="1" fillId="0" borderId="17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right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>
      <alignment horizontal="left" vertical="top" wrapText="1"/>
    </xf>
    <xf numFmtId="3" fontId="1" fillId="0" borderId="0" xfId="0" applyNumberFormat="1" applyFont="1" applyFill="1" applyBorder="1" applyAlignment="1" applyProtection="1">
      <alignment horizontal="right" vertical="top"/>
      <protection locked="0"/>
    </xf>
    <xf numFmtId="3" fontId="17" fillId="0" borderId="2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/>
    </xf>
    <xf numFmtId="192" fontId="5" fillId="0" borderId="0" xfId="0" applyNumberFormat="1" applyFont="1" applyFill="1" applyAlignment="1">
      <alignment horizontal="right" vertical="top"/>
    </xf>
    <xf numFmtId="0" fontId="8" fillId="0" borderId="1" xfId="0" applyFont="1" applyFill="1" applyBorder="1" applyAlignment="1">
      <alignment horizontal="left" vertical="top" wrapText="1"/>
    </xf>
    <xf numFmtId="192" fontId="6" fillId="0" borderId="1" xfId="0" applyNumberFormat="1" applyFont="1" applyFill="1" applyBorder="1" applyAlignment="1">
      <alignment horizontal="right" vertical="center" wrapText="1"/>
    </xf>
    <xf numFmtId="14" fontId="6" fillId="0" borderId="0" xfId="0" applyNumberFormat="1" applyFont="1" applyFill="1" applyAlignment="1">
      <alignment horizontal="left" vertical="top"/>
    </xf>
    <xf numFmtId="192" fontId="6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right"/>
    </xf>
    <xf numFmtId="192" fontId="2" fillId="0" borderId="16" xfId="0" applyNumberFormat="1" applyFont="1" applyFill="1" applyBorder="1" applyAlignment="1">
      <alignment vertical="top"/>
    </xf>
    <xf numFmtId="0" fontId="1" fillId="0" borderId="17" xfId="0" applyFont="1" applyFill="1" applyBorder="1" applyAlignment="1">
      <alignment horizontal="right"/>
    </xf>
    <xf numFmtId="192" fontId="5" fillId="0" borderId="0" xfId="0" applyNumberFormat="1" applyFont="1" applyFill="1" applyAlignment="1">
      <alignment horizontal="right" vertical="top"/>
    </xf>
    <xf numFmtId="0" fontId="1" fillId="0" borderId="8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192" fontId="1" fillId="0" borderId="6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 applyProtection="1">
      <alignment horizontal="left" vertical="center" wrapText="1"/>
      <protection locked="0"/>
    </xf>
    <xf numFmtId="192" fontId="5" fillId="0" borderId="0" xfId="0" applyNumberFormat="1" applyFont="1" applyFill="1" applyAlignment="1" applyProtection="1">
      <alignment horizontal="right" vertical="center" wrapText="1"/>
      <protection locked="0"/>
    </xf>
    <xf numFmtId="0" fontId="0" fillId="0" borderId="0" xfId="0" applyBorder="1" applyAlignment="1">
      <alignment horizontal="right"/>
    </xf>
    <xf numFmtId="0" fontId="20" fillId="0" borderId="0" xfId="0" applyFont="1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left" vertical="top"/>
      <protection locked="0"/>
    </xf>
    <xf numFmtId="0" fontId="18" fillId="0" borderId="0" xfId="0" applyFont="1" applyFill="1" applyAlignment="1">
      <alignment horizontal="left" wrapText="1"/>
    </xf>
    <xf numFmtId="0" fontId="1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192" fontId="1" fillId="0" borderId="8" xfId="0" applyNumberFormat="1" applyFont="1" applyFill="1" applyBorder="1" applyAlignment="1">
      <alignment vertical="center"/>
    </xf>
    <xf numFmtId="193" fontId="2" fillId="0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192" fontId="1" fillId="0" borderId="0" xfId="0" applyNumberFormat="1" applyFont="1" applyFill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192" fontId="1" fillId="0" borderId="8" xfId="0" applyNumberFormat="1" applyFont="1" applyFill="1" applyBorder="1" applyAlignment="1">
      <alignment horizontal="right"/>
    </xf>
    <xf numFmtId="192" fontId="2" fillId="0" borderId="0" xfId="0" applyNumberFormat="1" applyFont="1" applyFill="1" applyBorder="1" applyAlignment="1" applyProtection="1">
      <alignment horizontal="right"/>
      <protection locked="0"/>
    </xf>
    <xf numFmtId="192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Fill="1" applyBorder="1" applyAlignment="1" applyProtection="1">
      <alignment horizontal="right" vertical="top"/>
      <protection locked="0"/>
    </xf>
    <xf numFmtId="1" fontId="2" fillId="0" borderId="4" xfId="0" applyNumberFormat="1" applyFont="1" applyFill="1" applyBorder="1" applyAlignment="1">
      <alignment horizontal="right" vertical="center"/>
    </xf>
    <xf numFmtId="1" fontId="0" fillId="2" borderId="4" xfId="0" applyNumberFormat="1" applyFill="1" applyBorder="1" applyAlignment="1">
      <alignment horizontal="right" vertical="center"/>
    </xf>
    <xf numFmtId="19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1" fillId="0" borderId="0" xfId="0" applyNumberFormat="1" applyFont="1" applyFill="1" applyAlignment="1" applyProtection="1">
      <alignment horizontal="right" vertical="top"/>
      <protection locked="0"/>
    </xf>
    <xf numFmtId="1" fontId="0" fillId="0" borderId="0" xfId="0" applyNumberFormat="1" applyAlignment="1">
      <alignment horizontal="right"/>
    </xf>
    <xf numFmtId="192" fontId="2" fillId="0" borderId="0" xfId="0" applyNumberFormat="1" applyFont="1" applyFill="1" applyBorder="1" applyAlignment="1">
      <alignment horizontal="right"/>
    </xf>
    <xf numFmtId="192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top"/>
    </xf>
    <xf numFmtId="0" fontId="6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center" wrapText="1"/>
    </xf>
    <xf numFmtId="192" fontId="1" fillId="0" borderId="0" xfId="0" applyNumberFormat="1" applyFont="1" applyFill="1" applyBorder="1" applyAlignment="1">
      <alignment horizontal="right"/>
    </xf>
    <xf numFmtId="1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top" wrapText="1"/>
    </xf>
    <xf numFmtId="192" fontId="6" fillId="0" borderId="0" xfId="0" applyNumberFormat="1" applyFont="1" applyFill="1" applyAlignment="1">
      <alignment horizontal="right" vertical="top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92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92" fontId="6" fillId="0" borderId="0" xfId="0" applyNumberFormat="1" applyFont="1" applyFill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192" fontId="1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0" borderId="6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Border="1" applyAlignment="1">
      <alignment vertical="center"/>
    </xf>
    <xf numFmtId="1" fontId="2" fillId="0" borderId="1" xfId="0" applyNumberFormat="1" applyFont="1" applyFill="1" applyBorder="1" applyAlignment="1" applyProtection="1">
      <alignment vertical="center"/>
      <protection locked="0"/>
    </xf>
    <xf numFmtId="192" fontId="2" fillId="0" borderId="4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92" fontId="1" fillId="0" borderId="0" xfId="0" applyNumberFormat="1" applyFont="1" applyFill="1" applyBorder="1" applyAlignment="1">
      <alignment vertical="center"/>
    </xf>
    <xf numFmtId="192" fontId="1" fillId="0" borderId="17" xfId="0" applyNumberFormat="1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192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192" fontId="2" fillId="0" borderId="9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92" fontId="2" fillId="0" borderId="7" xfId="0" applyNumberFormat="1" applyFont="1" applyFill="1" applyBorder="1" applyAlignment="1">
      <alignment horizontal="right" vertical="center"/>
    </xf>
    <xf numFmtId="192" fontId="2" fillId="0" borderId="19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center" vertical="center"/>
    </xf>
    <xf numFmtId="192" fontId="1" fillId="0" borderId="22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192" fontId="1" fillId="0" borderId="17" xfId="0" applyNumberFormat="1" applyFont="1" applyFill="1" applyBorder="1" applyAlignment="1" applyProtection="1">
      <alignment vertical="center"/>
      <protection locked="0"/>
    </xf>
    <xf numFmtId="0" fontId="0" fillId="0" borderId="9" xfId="0" applyFont="1" applyBorder="1" applyAlignment="1">
      <alignment/>
    </xf>
    <xf numFmtId="0" fontId="2" fillId="0" borderId="8" xfId="0" applyFont="1" applyFill="1" applyBorder="1" applyAlignment="1">
      <alignment vertical="center"/>
    </xf>
    <xf numFmtId="1" fontId="2" fillId="0" borderId="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92" fontId="2" fillId="0" borderId="17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/>
    </xf>
    <xf numFmtId="0" fontId="7" fillId="0" borderId="0" xfId="0" applyFont="1" applyFill="1" applyAlignment="1">
      <alignment horizontal="right" vertical="center"/>
    </xf>
    <xf numFmtId="0" fontId="0" fillId="2" borderId="17" xfId="0" applyFont="1" applyFill="1" applyBorder="1" applyAlignment="1">
      <alignment horizontal="right" vertical="center"/>
    </xf>
    <xf numFmtId="192" fontId="1" fillId="0" borderId="8" xfId="0" applyNumberFormat="1" applyFont="1" applyFill="1" applyBorder="1" applyAlignment="1">
      <alignment horizontal="left" vertical="center"/>
    </xf>
    <xf numFmtId="3" fontId="2" fillId="3" borderId="4" xfId="0" applyNumberFormat="1" applyFont="1" applyFill="1" applyBorder="1" applyAlignment="1" quotePrefix="1">
      <alignment horizontal="right" vertical="center"/>
    </xf>
    <xf numFmtId="0" fontId="0" fillId="0" borderId="4" xfId="0" applyBorder="1" applyAlignment="1">
      <alignment horizontal="right" vertical="center"/>
    </xf>
    <xf numFmtId="0" fontId="0" fillId="2" borderId="20" xfId="0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193" fontId="6" fillId="0" borderId="0" xfId="0" applyNumberFormat="1" applyFont="1" applyFill="1" applyAlignment="1">
      <alignment horizontal="center" vertical="center"/>
    </xf>
    <xf numFmtId="0" fontId="0" fillId="0" borderId="20" xfId="0" applyFont="1" applyBorder="1" applyAlignment="1">
      <alignment/>
    </xf>
    <xf numFmtId="0" fontId="0" fillId="2" borderId="13" xfId="0" applyFont="1" applyFill="1" applyBorder="1" applyAlignment="1">
      <alignment horizontal="right" vertical="center"/>
    </xf>
    <xf numFmtId="192" fontId="2" fillId="0" borderId="8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/>
    </xf>
    <xf numFmtId="0" fontId="0" fillId="0" borderId="1" xfId="0" applyBorder="1" applyAlignment="1">
      <alignment/>
    </xf>
    <xf numFmtId="192" fontId="2" fillId="3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3" borderId="1" xfId="0" applyFont="1" applyFill="1" applyBorder="1" applyAlignment="1" applyProtection="1">
      <alignment vertical="center"/>
      <protection locked="0"/>
    </xf>
    <xf numFmtId="0" fontId="14" fillId="0" borderId="2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49" fontId="8" fillId="0" borderId="0" xfId="0" applyNumberFormat="1" applyFont="1" applyFill="1" applyAlignment="1" applyProtection="1">
      <alignment horizontal="left" vertical="center" wrapText="1" readingOrder="1"/>
      <protection/>
    </xf>
    <xf numFmtId="0" fontId="0" fillId="0" borderId="21" xfId="0" applyBorder="1" applyAlignment="1">
      <alignment/>
    </xf>
    <xf numFmtId="192" fontId="2" fillId="3" borderId="1" xfId="0" applyNumberFormat="1" applyFont="1" applyFill="1" applyBorder="1" applyAlignment="1" applyProtection="1">
      <alignment vertical="center"/>
      <protection locked="0"/>
    </xf>
    <xf numFmtId="192" fontId="1" fillId="0" borderId="18" xfId="0" applyNumberFormat="1" applyFont="1" applyFill="1" applyBorder="1" applyAlignment="1" applyProtection="1">
      <alignment horizontal="right" vertical="center"/>
      <protection locked="0"/>
    </xf>
    <xf numFmtId="192" fontId="1" fillId="0" borderId="23" xfId="0" applyNumberFormat="1" applyFont="1" applyFill="1" applyBorder="1" applyAlignment="1" applyProtection="1">
      <alignment horizontal="right" vertical="center"/>
      <protection locked="0"/>
    </xf>
    <xf numFmtId="192" fontId="1" fillId="0" borderId="8" xfId="0" applyNumberFormat="1" applyFont="1" applyFill="1" applyBorder="1" applyAlignment="1" applyProtection="1">
      <alignment vertical="center"/>
      <protection locked="0"/>
    </xf>
    <xf numFmtId="192" fontId="1" fillId="0" borderId="22" xfId="0" applyNumberFormat="1" applyFont="1" applyFill="1" applyBorder="1" applyAlignment="1" applyProtection="1">
      <alignment vertical="center"/>
      <protection locked="0"/>
    </xf>
    <xf numFmtId="192" fontId="2" fillId="0" borderId="4" xfId="0" applyNumberFormat="1" applyFont="1" applyFill="1" applyBorder="1" applyAlignment="1" applyProtection="1">
      <alignment vertical="center"/>
      <protection locked="0"/>
    </xf>
    <xf numFmtId="0" fontId="0" fillId="0" borderId="20" xfId="0" applyBorder="1" applyAlignment="1">
      <alignment/>
    </xf>
    <xf numFmtId="192" fontId="1" fillId="0" borderId="13" xfId="0" applyNumberFormat="1" applyFont="1" applyFill="1" applyBorder="1" applyAlignment="1" applyProtection="1">
      <alignment vertical="center"/>
      <protection locked="0"/>
    </xf>
    <xf numFmtId="0" fontId="0" fillId="2" borderId="4" xfId="0" applyFill="1" applyBorder="1" applyAlignment="1">
      <alignment vertical="center"/>
    </xf>
    <xf numFmtId="3" fontId="1" fillId="0" borderId="8" xfId="0" applyNumberFormat="1" applyFont="1" applyFill="1" applyBorder="1" applyAlignment="1">
      <alignment/>
    </xf>
    <xf numFmtId="0" fontId="0" fillId="0" borderId="8" xfId="0" applyBorder="1" applyAlignment="1">
      <alignment/>
    </xf>
    <xf numFmtId="0" fontId="0" fillId="2" borderId="2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193" fontId="2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93" fontId="2" fillId="0" borderId="17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top"/>
    </xf>
    <xf numFmtId="0" fontId="2" fillId="0" borderId="24" xfId="0" applyFont="1" applyFill="1" applyBorder="1" applyAlignment="1">
      <alignment horizontal="right" vertical="top"/>
    </xf>
    <xf numFmtId="201" fontId="7" fillId="0" borderId="0" xfId="0" applyNumberFormat="1" applyFont="1" applyFill="1" applyAlignment="1">
      <alignment horizontal="center"/>
    </xf>
    <xf numFmtId="0" fontId="22" fillId="0" borderId="2" xfId="0" applyFont="1" applyFill="1" applyBorder="1" applyAlignment="1">
      <alignment horizontal="center" vertical="center"/>
    </xf>
    <xf numFmtId="196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0" fillId="2" borderId="21" xfId="0" applyFill="1" applyBorder="1" applyAlignment="1">
      <alignment vertical="center"/>
    </xf>
    <xf numFmtId="196" fontId="21" fillId="0" borderId="0" xfId="0" applyNumberFormat="1" applyFont="1" applyFill="1" applyAlignment="1">
      <alignment horizontal="right"/>
    </xf>
    <xf numFmtId="14" fontId="2" fillId="0" borderId="9" xfId="0" applyNumberFormat="1" applyFont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right" vertical="top" wrapText="1"/>
    </xf>
    <xf numFmtId="192" fontId="2" fillId="0" borderId="4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192" fontId="2" fillId="3" borderId="4" xfId="0" applyNumberFormat="1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6" xfId="0" applyFont="1" applyFill="1" applyBorder="1" applyAlignment="1">
      <alignment/>
    </xf>
    <xf numFmtId="0" fontId="0" fillId="0" borderId="6" xfId="0" applyBorder="1" applyAlignment="1">
      <alignment/>
    </xf>
    <xf numFmtId="0" fontId="1" fillId="0" borderId="15" xfId="0" applyFont="1" applyFill="1" applyBorder="1" applyAlignment="1" quotePrefix="1">
      <alignment horizontal="right"/>
    </xf>
    <xf numFmtId="192" fontId="6" fillId="0" borderId="4" xfId="0" applyNumberFormat="1" applyFont="1" applyFill="1" applyBorder="1" applyAlignment="1" applyProtection="1">
      <alignment vertical="center"/>
      <protection locked="0"/>
    </xf>
    <xf numFmtId="0" fontId="27" fillId="2" borderId="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192" fontId="1" fillId="0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indent="1"/>
    </xf>
    <xf numFmtId="0" fontId="0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/>
    </xf>
    <xf numFmtId="0" fontId="0" fillId="0" borderId="17" xfId="0" applyBorder="1" applyAlignment="1">
      <alignment vertical="center"/>
    </xf>
    <xf numFmtId="0" fontId="1" fillId="0" borderId="6" xfId="0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192" fontId="2" fillId="0" borderId="0" xfId="0" applyNumberFormat="1" applyFont="1" applyFill="1" applyAlignment="1" applyProtection="1">
      <alignment horizontal="right"/>
      <protection locked="0"/>
    </xf>
    <xf numFmtId="193" fontId="2" fillId="0" borderId="4" xfId="0" applyNumberFormat="1" applyFont="1" applyFill="1" applyBorder="1" applyAlignment="1">
      <alignment horizontal="left" vertical="top"/>
    </xf>
    <xf numFmtId="192" fontId="2" fillId="0" borderId="9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Alignment="1">
      <alignment horizontal="left"/>
    </xf>
    <xf numFmtId="201" fontId="7" fillId="0" borderId="0" xfId="0" applyNumberFormat="1" applyFont="1" applyFill="1" applyAlignment="1">
      <alignment horizontal="right"/>
    </xf>
    <xf numFmtId="192" fontId="1" fillId="0" borderId="8" xfId="0" applyNumberFormat="1" applyFont="1" applyFill="1" applyBorder="1" applyAlignment="1" applyProtection="1">
      <alignment horizontal="right"/>
      <protection locked="0"/>
    </xf>
    <xf numFmtId="192" fontId="2" fillId="0" borderId="1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>
      <alignment horizontal="right" vertical="top"/>
    </xf>
    <xf numFmtId="0" fontId="1" fillId="0" borderId="4" xfId="0" applyFont="1" applyBorder="1" applyAlignment="1">
      <alignment/>
    </xf>
    <xf numFmtId="0" fontId="1" fillId="0" borderId="10" xfId="0" applyFont="1" applyFill="1" applyBorder="1" applyAlignment="1">
      <alignment horizontal="right" vertical="top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right" vertical="center" wrapText="1"/>
      <protection locked="0"/>
    </xf>
    <xf numFmtId="0" fontId="8" fillId="0" borderId="0" xfId="0" applyFont="1" applyFill="1" applyAlignment="1">
      <alignment horizontal="center" vertical="center" wrapText="1"/>
    </xf>
    <xf numFmtId="3" fontId="1" fillId="0" borderId="7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192" fontId="1" fillId="0" borderId="15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3" fontId="1" fillId="0" borderId="0" xfId="0" applyNumberFormat="1" applyFont="1" applyAlignment="1">
      <alignment horizontal="left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left"/>
      <protection locked="0"/>
    </xf>
    <xf numFmtId="193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92" fontId="1" fillId="0" borderId="13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center" wrapText="1"/>
    </xf>
    <xf numFmtId="0" fontId="2" fillId="0" borderId="9" xfId="0" applyFont="1" applyFill="1" applyBorder="1" applyAlignment="1">
      <alignment horizontal="left" vertical="center"/>
    </xf>
    <xf numFmtId="192" fontId="7" fillId="0" borderId="0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horizontal="right" vertical="center"/>
    </xf>
    <xf numFmtId="192" fontId="2" fillId="0" borderId="0" xfId="0" applyNumberFormat="1" applyFont="1" applyFill="1" applyAlignment="1">
      <alignment horizontal="right"/>
    </xf>
    <xf numFmtId="0" fontId="0" fillId="0" borderId="6" xfId="0" applyFont="1" applyBorder="1" applyAlignment="1">
      <alignment horizontal="right" vertical="center"/>
    </xf>
    <xf numFmtId="0" fontId="0" fillId="0" borderId="4" xfId="0" applyFont="1" applyBorder="1" applyAlignment="1">
      <alignment/>
    </xf>
    <xf numFmtId="192" fontId="1" fillId="0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Fill="1" applyAlignment="1" applyProtection="1">
      <alignment horizontal="justify" vertical="top" wrapText="1"/>
      <protection locked="0"/>
    </xf>
    <xf numFmtId="192" fontId="1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7" xfId="0" applyFont="1" applyFill="1" applyBorder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92" fontId="2" fillId="0" borderId="1" xfId="0" applyNumberFormat="1" applyFont="1" applyFill="1" applyBorder="1" applyAlignment="1" applyProtection="1">
      <alignment horizontal="right" vertical="center"/>
      <protection locked="0"/>
    </xf>
    <xf numFmtId="0" fontId="0" fillId="2" borderId="21" xfId="0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192" fontId="2" fillId="0" borderId="8" xfId="0" applyNumberFormat="1" applyFont="1" applyFill="1" applyBorder="1" applyAlignment="1">
      <alignment vertical="center"/>
    </xf>
    <xf numFmtId="0" fontId="8" fillId="0" borderId="0" xfId="0" applyFont="1" applyFill="1" applyAlignment="1" applyProtection="1">
      <alignment horizontal="right" vertical="center" wrapText="1"/>
      <protection locked="0"/>
    </xf>
    <xf numFmtId="192" fontId="1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center"/>
    </xf>
    <xf numFmtId="0" fontId="2" fillId="0" borderId="0" xfId="0" applyFont="1" applyFill="1" applyAlignment="1">
      <alignment horizontal="left" indent="4"/>
    </xf>
    <xf numFmtId="0" fontId="1" fillId="0" borderId="0" xfId="0" applyFont="1" applyAlignment="1">
      <alignment horizontal="right"/>
    </xf>
    <xf numFmtId="193" fontId="6" fillId="0" borderId="0" xfId="0" applyNumberFormat="1" applyFont="1" applyFill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0" borderId="0" xfId="0" applyFont="1" applyFill="1" applyAlignment="1" quotePrefix="1">
      <alignment horizontal="center" vertical="center"/>
    </xf>
    <xf numFmtId="192" fontId="1" fillId="0" borderId="0" xfId="0" applyNumberFormat="1" applyFont="1" applyFill="1" applyAlignment="1" applyProtection="1">
      <alignment horizontal="center" vertical="center"/>
      <protection/>
    </xf>
    <xf numFmtId="192" fontId="1" fillId="0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92" fontId="2" fillId="0" borderId="22" xfId="0" applyNumberFormat="1" applyFont="1" applyFill="1" applyBorder="1" applyAlignment="1">
      <alignment horizontal="right" vertical="center"/>
    </xf>
    <xf numFmtId="1" fontId="0" fillId="0" borderId="4" xfId="0" applyNumberFormat="1" applyFont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quotePrefix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 quotePrefix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192" fontId="1" fillId="0" borderId="9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2" borderId="20" xfId="0" applyFont="1" applyFill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top" wrapText="1"/>
    </xf>
    <xf numFmtId="192" fontId="6" fillId="0" borderId="5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 vertical="center"/>
    </xf>
    <xf numFmtId="0" fontId="1" fillId="0" borderId="0" xfId="0" applyNumberFormat="1" applyFont="1" applyFill="1" applyAlignment="1" applyProtection="1">
      <alignment horizontal="left" vertical="top" wrapText="1"/>
      <protection locked="0"/>
    </xf>
    <xf numFmtId="192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left"/>
    </xf>
    <xf numFmtId="192" fontId="1" fillId="0" borderId="9" xfId="0" applyNumberFormat="1" applyFont="1" applyFill="1" applyBorder="1" applyAlignment="1">
      <alignment horizontal="right"/>
    </xf>
    <xf numFmtId="192" fontId="2" fillId="0" borderId="9" xfId="0" applyNumberFormat="1" applyFont="1" applyFill="1" applyBorder="1" applyAlignment="1" applyProtection="1">
      <alignment horizontal="right"/>
      <protection locked="0"/>
    </xf>
    <xf numFmtId="0" fontId="1" fillId="0" borderId="1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192" fontId="2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D52"/>
  <sheetViews>
    <sheetView workbookViewId="0" topLeftCell="A1">
      <selection activeCell="B29" sqref="B29"/>
    </sheetView>
  </sheetViews>
  <sheetFormatPr defaultColWidth="9.140625" defaultRowHeight="12.75"/>
  <cols>
    <col min="2" max="2" width="49.140625" style="0" customWidth="1"/>
    <col min="4" max="4" width="18.8515625" style="0" customWidth="1"/>
  </cols>
  <sheetData>
    <row r="13" ht="20.25">
      <c r="C13" s="210"/>
    </row>
    <row r="14" spans="2:4" ht="21" customHeight="1">
      <c r="B14" s="210" t="s">
        <v>338</v>
      </c>
      <c r="D14" s="161"/>
    </row>
    <row r="15" spans="2:4" ht="18.75">
      <c r="B15" s="211" t="s">
        <v>339</v>
      </c>
      <c r="C15" s="160"/>
      <c r="D15" s="162"/>
    </row>
    <row r="16" ht="7.5" customHeight="1"/>
    <row r="17" ht="7.5" customHeight="1">
      <c r="D17" s="10"/>
    </row>
    <row r="18" ht="16.5" customHeight="1">
      <c r="D18" s="11"/>
    </row>
    <row r="52" spans="2:3" ht="12.75">
      <c r="B52" s="1"/>
      <c r="C52" s="2"/>
    </row>
  </sheetData>
  <printOptions/>
  <pageMargins left="0.7480314960629921" right="0.3937007874015748" top="2.2440944881889764" bottom="0.984251968503937" header="0.629921259842519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63"/>
  <sheetViews>
    <sheetView tabSelected="1" view="pageBreakPreview" zoomScaleSheetLayoutView="100" workbookViewId="0" topLeftCell="A337">
      <selection activeCell="H176" sqref="H176"/>
    </sheetView>
  </sheetViews>
  <sheetFormatPr defaultColWidth="9.140625" defaultRowHeight="12.75"/>
  <cols>
    <col min="1" max="1" width="0.2890625" style="17" customWidth="1"/>
    <col min="2" max="2" width="5.28125" style="17" customWidth="1"/>
    <col min="3" max="3" width="5.140625" style="17" customWidth="1"/>
    <col min="4" max="4" width="3.421875" style="17" customWidth="1"/>
    <col min="5" max="5" width="6.00390625" style="17" customWidth="1"/>
    <col min="6" max="6" width="4.140625" style="17" customWidth="1"/>
    <col min="7" max="7" width="3.140625" style="17" customWidth="1"/>
    <col min="8" max="8" width="3.57421875" style="17" customWidth="1"/>
    <col min="9" max="9" width="3.140625" style="17" customWidth="1"/>
    <col min="10" max="10" width="4.28125" style="17" customWidth="1"/>
    <col min="11" max="12" width="3.140625" style="17" customWidth="1"/>
    <col min="13" max="13" width="3.57421875" style="17" customWidth="1"/>
    <col min="14" max="15" width="3.140625" style="17" customWidth="1"/>
    <col min="16" max="16" width="1.8515625" style="17" customWidth="1"/>
    <col min="17" max="17" width="3.140625" style="17" customWidth="1"/>
    <col min="18" max="18" width="4.57421875" style="17" customWidth="1"/>
    <col min="19" max="19" width="3.7109375" style="17" customWidth="1"/>
    <col min="20" max="20" width="4.421875" style="17" customWidth="1"/>
    <col min="21" max="21" width="4.57421875" style="17" customWidth="1"/>
    <col min="22" max="22" width="6.421875" style="17" customWidth="1"/>
    <col min="23" max="23" width="4.57421875" style="17" customWidth="1"/>
    <col min="24" max="24" width="6.28125" style="17" customWidth="1"/>
    <col min="25" max="25" width="3.57421875" style="17" customWidth="1"/>
    <col min="26" max="26" width="5.8515625" style="17" customWidth="1"/>
    <col min="27" max="27" width="5.7109375" style="17" customWidth="1"/>
    <col min="28" max="28" width="8.57421875" style="17" customWidth="1"/>
  </cols>
  <sheetData>
    <row r="1" spans="1:28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15.75">
      <c r="A6" s="6"/>
      <c r="B6" s="141" t="s">
        <v>340</v>
      </c>
      <c r="C6" s="142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6"/>
      <c r="Y6" s="6"/>
      <c r="Z6" s="6"/>
      <c r="AA6" s="6"/>
      <c r="AB6" s="6"/>
    </row>
    <row r="7" spans="1:28" ht="15.75">
      <c r="A7" s="6"/>
      <c r="B7" s="142"/>
      <c r="C7" s="142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6"/>
      <c r="Y7" s="6"/>
      <c r="Z7" s="6"/>
      <c r="AA7" s="6"/>
      <c r="AB7" s="6"/>
    </row>
    <row r="8" spans="1:28" ht="15.75">
      <c r="A8" s="6"/>
      <c r="B8" s="142"/>
      <c r="C8" s="142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6"/>
      <c r="Y8" s="6"/>
      <c r="Z8" s="6"/>
      <c r="AA8" s="6"/>
      <c r="AB8" s="6"/>
    </row>
    <row r="9" spans="1:28" ht="15.75">
      <c r="A9" s="6"/>
      <c r="B9" s="142"/>
      <c r="C9" s="142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6"/>
      <c r="Y9" s="6"/>
      <c r="Z9" s="6"/>
      <c r="AA9" s="6"/>
      <c r="AB9" s="6"/>
    </row>
    <row r="10" spans="1:28" ht="15.75">
      <c r="A10" s="6"/>
      <c r="B10" s="142" t="s">
        <v>341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4"/>
      <c r="Q10" s="144"/>
      <c r="R10" s="144"/>
      <c r="S10" s="659">
        <v>2</v>
      </c>
      <c r="T10" s="659"/>
      <c r="U10" s="659"/>
      <c r="V10" s="143"/>
      <c r="W10" s="143"/>
      <c r="X10" s="6"/>
      <c r="Y10" s="6"/>
      <c r="Z10" s="6"/>
      <c r="AA10" s="6"/>
      <c r="AB10" s="6"/>
    </row>
    <row r="11" spans="1:28" ht="15.75">
      <c r="A11" s="6"/>
      <c r="B11" s="142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4"/>
      <c r="Q11" s="144"/>
      <c r="R11" s="144"/>
      <c r="S11" s="146"/>
      <c r="T11" s="145"/>
      <c r="U11" s="146"/>
      <c r="V11" s="143"/>
      <c r="W11" s="143"/>
      <c r="X11" s="6"/>
      <c r="Y11" s="6"/>
      <c r="Z11" s="6"/>
      <c r="AA11" s="6"/>
      <c r="AB11" s="6"/>
    </row>
    <row r="12" spans="1:28" ht="15.75">
      <c r="A12" s="6"/>
      <c r="B12" s="275" t="s">
        <v>376</v>
      </c>
      <c r="C12" s="275"/>
      <c r="D12" s="275"/>
      <c r="E12" s="275"/>
      <c r="F12" s="275"/>
      <c r="G12" s="275"/>
      <c r="H12" s="275"/>
      <c r="I12" s="143"/>
      <c r="J12" s="143"/>
      <c r="K12" s="143"/>
      <c r="L12" s="143"/>
      <c r="M12" s="143"/>
      <c r="N12" s="143"/>
      <c r="O12" s="143"/>
      <c r="P12" s="144"/>
      <c r="Q12" s="144"/>
      <c r="R12" s="144"/>
      <c r="S12" s="146"/>
      <c r="T12" s="145">
        <v>3</v>
      </c>
      <c r="U12" s="146"/>
      <c r="V12" s="143"/>
      <c r="W12" s="143"/>
      <c r="X12" s="6"/>
      <c r="Y12" s="6"/>
      <c r="Z12" s="6"/>
      <c r="AA12" s="6"/>
      <c r="AB12" s="6"/>
    </row>
    <row r="13" spans="1:28" ht="15.75">
      <c r="A13" s="6"/>
      <c r="B13" s="142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4"/>
      <c r="Q13" s="144"/>
      <c r="R13" s="144"/>
      <c r="S13" s="146"/>
      <c r="T13" s="145"/>
      <c r="U13" s="146"/>
      <c r="V13" s="143"/>
      <c r="W13" s="143"/>
      <c r="X13" s="6"/>
      <c r="Y13" s="6"/>
      <c r="Z13" s="6"/>
      <c r="AA13" s="6"/>
      <c r="AB13" s="6"/>
    </row>
    <row r="14" spans="1:28" ht="15.75">
      <c r="A14" s="6"/>
      <c r="B14" s="275" t="s">
        <v>379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143"/>
      <c r="N14" s="143"/>
      <c r="O14" s="143"/>
      <c r="P14" s="144"/>
      <c r="Q14" s="144"/>
      <c r="R14" s="144"/>
      <c r="S14" s="146"/>
      <c r="T14" s="145">
        <v>4</v>
      </c>
      <c r="U14" s="146"/>
      <c r="V14" s="143"/>
      <c r="W14" s="143"/>
      <c r="X14" s="6"/>
      <c r="Y14" s="6"/>
      <c r="Z14" s="6"/>
      <c r="AA14" s="6"/>
      <c r="AB14" s="6"/>
    </row>
    <row r="15" spans="1:28" ht="15.75">
      <c r="A15" s="6"/>
      <c r="B15" s="142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4"/>
      <c r="Q15" s="144"/>
      <c r="R15" s="144"/>
      <c r="S15" s="146"/>
      <c r="T15" s="145"/>
      <c r="U15" s="146"/>
      <c r="V15" s="143"/>
      <c r="W15" s="143"/>
      <c r="X15" s="6"/>
      <c r="Y15" s="6"/>
      <c r="Z15" s="6"/>
      <c r="AA15" s="6"/>
      <c r="AB15" s="6"/>
    </row>
    <row r="16" spans="1:28" ht="15.75">
      <c r="A16" s="6"/>
      <c r="B16" s="142" t="s">
        <v>342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4"/>
      <c r="Q16" s="144"/>
      <c r="R16" s="144"/>
      <c r="S16" s="659">
        <v>5</v>
      </c>
      <c r="T16" s="659"/>
      <c r="U16" s="659"/>
      <c r="V16" s="143"/>
      <c r="W16" s="143"/>
      <c r="X16" s="6"/>
      <c r="Y16" s="6"/>
      <c r="Z16" s="6"/>
      <c r="AA16" s="6"/>
      <c r="AB16" s="6"/>
    </row>
    <row r="17" spans="1:28" ht="15.75">
      <c r="A17" s="6"/>
      <c r="B17" s="142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4"/>
      <c r="Q17" s="144"/>
      <c r="R17" s="144"/>
      <c r="S17" s="146"/>
      <c r="T17" s="145"/>
      <c r="U17" s="146"/>
      <c r="V17" s="143"/>
      <c r="W17" s="143"/>
      <c r="X17" s="6"/>
      <c r="Y17" s="6"/>
      <c r="Z17" s="6"/>
      <c r="AA17" s="6"/>
      <c r="AB17" s="6"/>
    </row>
    <row r="18" spans="1:28" ht="15.75">
      <c r="A18" s="6"/>
      <c r="B18" s="142" t="s">
        <v>343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4"/>
      <c r="Q18" s="144"/>
      <c r="R18" s="144"/>
      <c r="S18" s="147">
        <v>6</v>
      </c>
      <c r="T18" s="148" t="s">
        <v>315</v>
      </c>
      <c r="U18" s="149">
        <v>7</v>
      </c>
      <c r="V18" s="143"/>
      <c r="W18" s="143"/>
      <c r="X18" s="6"/>
      <c r="Y18" s="6"/>
      <c r="Z18" s="6"/>
      <c r="AA18" s="6"/>
      <c r="AB18" s="6"/>
    </row>
    <row r="19" spans="1:28" ht="15.75">
      <c r="A19" s="6"/>
      <c r="B19" s="142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4"/>
      <c r="Q19" s="144"/>
      <c r="R19" s="144"/>
      <c r="S19" s="147"/>
      <c r="T19" s="145"/>
      <c r="U19" s="149"/>
      <c r="V19" s="143"/>
      <c r="W19" s="143"/>
      <c r="X19" s="6"/>
      <c r="Y19" s="6"/>
      <c r="Z19" s="6"/>
      <c r="AA19" s="6"/>
      <c r="AB19" s="6"/>
    </row>
    <row r="20" spans="1:28" ht="15.75">
      <c r="A20" s="6"/>
      <c r="B20" s="142" t="s">
        <v>344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4"/>
      <c r="Q20" s="144"/>
      <c r="R20" s="144"/>
      <c r="S20" s="659">
        <v>8</v>
      </c>
      <c r="T20" s="659"/>
      <c r="U20" s="659"/>
      <c r="V20" s="143"/>
      <c r="W20" s="143"/>
      <c r="X20" s="6"/>
      <c r="Y20" s="6"/>
      <c r="Z20" s="6"/>
      <c r="AA20" s="6"/>
      <c r="AB20" s="6"/>
    </row>
    <row r="21" spans="1:28" ht="15.75">
      <c r="A21" s="6"/>
      <c r="B21" s="144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4"/>
      <c r="Q21" s="144"/>
      <c r="R21" s="144"/>
      <c r="S21" s="147"/>
      <c r="T21" s="145"/>
      <c r="U21" s="149"/>
      <c r="V21" s="143"/>
      <c r="W21" s="143"/>
      <c r="X21" s="6"/>
      <c r="Y21" s="6"/>
      <c r="Z21" s="6"/>
      <c r="AA21" s="6"/>
      <c r="AB21" s="6"/>
    </row>
    <row r="22" spans="1:28" ht="15.75">
      <c r="A22" s="6"/>
      <c r="B22" s="142" t="s">
        <v>345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4"/>
      <c r="Q22" s="144"/>
      <c r="R22" s="144"/>
      <c r="S22" s="659">
        <v>9</v>
      </c>
      <c r="T22" s="659"/>
      <c r="U22" s="659"/>
      <c r="V22" s="143"/>
      <c r="W22" s="143"/>
      <c r="X22" s="6"/>
      <c r="Y22" s="6"/>
      <c r="Z22" s="6"/>
      <c r="AA22" s="6"/>
      <c r="AB22" s="6"/>
    </row>
    <row r="23" spans="1:28" ht="15.75">
      <c r="A23" s="6"/>
      <c r="B23" s="142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4"/>
      <c r="Q23" s="144"/>
      <c r="R23" s="144"/>
      <c r="S23" s="147"/>
      <c r="T23" s="145"/>
      <c r="U23" s="149"/>
      <c r="V23" s="143"/>
      <c r="W23" s="143"/>
      <c r="X23" s="6"/>
      <c r="Y23" s="6"/>
      <c r="Z23" s="6"/>
      <c r="AA23" s="6"/>
      <c r="AB23" s="6"/>
    </row>
    <row r="24" spans="1:28" ht="15.75">
      <c r="A24" s="6"/>
      <c r="B24" s="142" t="s">
        <v>346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4"/>
      <c r="Q24" s="144"/>
      <c r="R24" s="144"/>
      <c r="S24" s="147">
        <v>10</v>
      </c>
      <c r="T24" s="145" t="s">
        <v>314</v>
      </c>
      <c r="U24" s="149">
        <v>16</v>
      </c>
      <c r="V24" s="143"/>
      <c r="W24" s="143"/>
      <c r="X24" s="6"/>
      <c r="Y24" s="6"/>
      <c r="Z24" s="6"/>
      <c r="AA24" s="6"/>
      <c r="AB24" s="6"/>
    </row>
    <row r="25" spans="1:28" ht="15.75">
      <c r="A25" s="6"/>
      <c r="B25" s="142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4"/>
      <c r="Q25" s="144"/>
      <c r="R25" s="144"/>
      <c r="S25" s="146"/>
      <c r="T25" s="145"/>
      <c r="U25" s="146"/>
      <c r="V25" s="143"/>
      <c r="W25" s="143"/>
      <c r="X25" s="6"/>
      <c r="Y25" s="6"/>
      <c r="Z25" s="6"/>
      <c r="AA25" s="6"/>
      <c r="AB25" s="6"/>
    </row>
    <row r="26" spans="1:28" ht="12.75">
      <c r="A26" s="6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15"/>
      <c r="Q26" s="15"/>
      <c r="R26" s="15"/>
      <c r="S26" s="653"/>
      <c r="T26" s="653"/>
      <c r="U26" s="653"/>
      <c r="V26" s="6"/>
      <c r="W26" s="6"/>
      <c r="X26" s="6"/>
      <c r="Y26" s="6"/>
      <c r="Z26" s="6"/>
      <c r="AA26" s="6"/>
      <c r="AB26" s="6"/>
    </row>
    <row r="27" spans="1:28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ht="15.75">
      <c r="A28" s="6"/>
      <c r="B28" s="150" t="s">
        <v>341</v>
      </c>
      <c r="C28" s="142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</row>
    <row r="29" spans="1:28" ht="15.75">
      <c r="A29" s="6"/>
      <c r="B29" s="142"/>
      <c r="C29" s="142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</row>
    <row r="30" spans="1:28" ht="15.75">
      <c r="A30" s="6"/>
      <c r="B30" s="142" t="s">
        <v>347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461" t="s">
        <v>348</v>
      </c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461"/>
    </row>
    <row r="31" spans="1:28" ht="15.75">
      <c r="A31" s="6"/>
      <c r="B31" s="142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2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</row>
    <row r="32" spans="1:28" ht="15.75">
      <c r="A32" s="6"/>
      <c r="B32" s="142" t="s">
        <v>349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461" t="s">
        <v>350</v>
      </c>
      <c r="P32" s="461"/>
      <c r="Q32" s="461"/>
      <c r="R32" s="461"/>
      <c r="S32" s="461"/>
      <c r="T32" s="461"/>
      <c r="U32" s="461"/>
      <c r="V32" s="461"/>
      <c r="W32" s="461"/>
      <c r="X32" s="461"/>
      <c r="Y32" s="461"/>
      <c r="Z32" s="461"/>
      <c r="AA32" s="461"/>
      <c r="AB32" s="461"/>
    </row>
    <row r="33" spans="1:28" ht="15.75">
      <c r="A33" s="6"/>
      <c r="B33" s="142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2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</row>
    <row r="34" spans="1:28" ht="15.75">
      <c r="A34" s="6"/>
      <c r="B34" s="142" t="s">
        <v>351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654" t="s">
        <v>365</v>
      </c>
      <c r="P34" s="654"/>
      <c r="Q34" s="654"/>
      <c r="R34" s="654"/>
      <c r="S34" s="654"/>
      <c r="T34" s="654"/>
      <c r="U34" s="654"/>
      <c r="V34" s="654"/>
      <c r="W34" s="654"/>
      <c r="X34" s="654"/>
      <c r="Y34" s="654"/>
      <c r="Z34" s="654"/>
      <c r="AA34" s="654"/>
      <c r="AB34" s="654"/>
    </row>
    <row r="35" spans="1:28" ht="15.75">
      <c r="A35" s="6"/>
      <c r="B35" s="142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461" t="s">
        <v>0</v>
      </c>
      <c r="P35" s="461"/>
      <c r="Q35" s="461"/>
      <c r="R35" s="461"/>
      <c r="S35" s="461"/>
      <c r="T35" s="461"/>
      <c r="U35" s="461"/>
      <c r="V35" s="461"/>
      <c r="W35" s="461"/>
      <c r="X35" s="461"/>
      <c r="Y35" s="461"/>
      <c r="Z35" s="461"/>
      <c r="AA35" s="461"/>
      <c r="AB35" s="461"/>
    </row>
    <row r="36" spans="1:28" ht="15.75">
      <c r="A36" s="6"/>
      <c r="B36" s="142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461"/>
      <c r="R36" s="461"/>
      <c r="S36" s="461"/>
      <c r="T36" s="461"/>
      <c r="U36" s="461"/>
      <c r="V36" s="461"/>
      <c r="W36" s="461"/>
      <c r="X36" s="461"/>
      <c r="Y36" s="461"/>
      <c r="Z36" s="461"/>
      <c r="AA36" s="461"/>
      <c r="AB36" s="461"/>
    </row>
    <row r="37" spans="1:28" ht="14.25" customHeight="1">
      <c r="A37" s="6"/>
      <c r="B37" s="142" t="s">
        <v>1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267" t="s">
        <v>2</v>
      </c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</row>
    <row r="38" spans="1:28" ht="15" customHeight="1">
      <c r="A38" s="6"/>
      <c r="B38" s="142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461"/>
      <c r="R38" s="461"/>
      <c r="S38" s="461"/>
      <c r="T38" s="461"/>
      <c r="U38" s="461"/>
      <c r="V38" s="461"/>
      <c r="W38" s="461"/>
      <c r="X38" s="461"/>
      <c r="Y38" s="461"/>
      <c r="Z38" s="461"/>
      <c r="AA38" s="461"/>
      <c r="AB38" s="461"/>
    </row>
    <row r="39" spans="1:28" ht="15" customHeight="1">
      <c r="A39" s="6"/>
      <c r="B39" s="142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461"/>
      <c r="R39" s="461"/>
      <c r="S39" s="461"/>
      <c r="T39" s="461"/>
      <c r="U39" s="461"/>
      <c r="V39" s="461"/>
      <c r="W39" s="461"/>
      <c r="X39" s="461"/>
      <c r="Y39" s="461"/>
      <c r="Z39" s="461"/>
      <c r="AA39" s="461"/>
      <c r="AB39" s="461"/>
    </row>
    <row r="40" spans="1:28" ht="15.75">
      <c r="A40" s="6"/>
      <c r="B40" s="142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2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</row>
    <row r="41" spans="1:28" ht="12.75" customHeight="1">
      <c r="A41" s="6"/>
      <c r="B41" s="144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462"/>
      <c r="R41" s="462"/>
      <c r="S41" s="462"/>
      <c r="T41" s="462"/>
      <c r="U41" s="462"/>
      <c r="V41" s="462"/>
      <c r="W41" s="462"/>
      <c r="X41" s="462"/>
      <c r="Y41" s="462"/>
      <c r="Z41" s="462"/>
      <c r="AA41" s="462"/>
      <c r="AB41" s="462"/>
    </row>
    <row r="42" spans="1:28" ht="15.75" customHeight="1">
      <c r="A42" s="6"/>
      <c r="B42" s="275" t="s">
        <v>3</v>
      </c>
      <c r="C42" s="275"/>
      <c r="D42" s="275"/>
      <c r="E42" s="275"/>
      <c r="F42" s="275"/>
      <c r="G42" s="275"/>
      <c r="H42" s="275"/>
      <c r="I42" s="275"/>
      <c r="J42" s="275"/>
      <c r="K42" s="275"/>
      <c r="L42" s="143"/>
      <c r="M42" s="143"/>
      <c r="N42" s="143"/>
      <c r="O42" s="463" t="s">
        <v>4</v>
      </c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63"/>
      <c r="AB42" s="463"/>
    </row>
    <row r="43" spans="1:28" ht="18" customHeight="1">
      <c r="A43" s="6"/>
      <c r="B43" s="142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463"/>
      <c r="P43" s="463"/>
      <c r="Q43" s="463"/>
      <c r="R43" s="463"/>
      <c r="S43" s="463"/>
      <c r="T43" s="463"/>
      <c r="U43" s="463"/>
      <c r="V43" s="463"/>
      <c r="W43" s="463"/>
      <c r="X43" s="463"/>
      <c r="Y43" s="463"/>
      <c r="Z43" s="463"/>
      <c r="AA43" s="463"/>
      <c r="AB43" s="463"/>
    </row>
    <row r="44" spans="1:28" ht="15.75">
      <c r="A44" s="6"/>
      <c r="B44" s="142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267" t="s">
        <v>5</v>
      </c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</row>
    <row r="45" spans="1:28" ht="15.75">
      <c r="A45" s="6"/>
      <c r="B45" s="142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</row>
    <row r="46" spans="1:28" ht="15.75">
      <c r="A46" s="6"/>
      <c r="B46" s="142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</row>
    <row r="47" spans="1:28" ht="12.75" customHeight="1">
      <c r="A47" s="6"/>
      <c r="B47" s="459" t="s">
        <v>6</v>
      </c>
      <c r="C47" s="459"/>
      <c r="D47" s="459"/>
      <c r="E47" s="459"/>
      <c r="F47" s="459"/>
      <c r="G47" s="459"/>
      <c r="H47" s="459"/>
      <c r="I47" s="459"/>
      <c r="J47" s="459"/>
      <c r="K47" s="459"/>
      <c r="L47" s="152"/>
      <c r="M47" s="152"/>
      <c r="N47" s="152"/>
      <c r="O47" s="660"/>
      <c r="P47" s="660"/>
      <c r="Q47" s="660"/>
      <c r="R47" s="660"/>
      <c r="S47" s="660"/>
      <c r="T47" s="660"/>
      <c r="U47" s="660"/>
      <c r="V47" s="660"/>
      <c r="W47" s="660"/>
      <c r="X47" s="660"/>
      <c r="Y47" s="660"/>
      <c r="Z47" s="660"/>
      <c r="AA47" s="660"/>
      <c r="AB47" s="660"/>
    </row>
    <row r="48" spans="1:28" ht="15.75">
      <c r="A48" s="6"/>
      <c r="B48" s="459"/>
      <c r="C48" s="459"/>
      <c r="D48" s="459"/>
      <c r="E48" s="459"/>
      <c r="F48" s="459"/>
      <c r="G48" s="459"/>
      <c r="H48" s="459"/>
      <c r="I48" s="459"/>
      <c r="J48" s="459"/>
      <c r="K48" s="459"/>
      <c r="L48" s="143"/>
      <c r="M48" s="143"/>
      <c r="N48" s="143"/>
      <c r="O48" s="143"/>
      <c r="P48" s="143"/>
      <c r="Q48" s="462"/>
      <c r="R48" s="462"/>
      <c r="S48" s="462"/>
      <c r="T48" s="462"/>
      <c r="U48" s="462"/>
      <c r="V48" s="462"/>
      <c r="W48" s="462"/>
      <c r="X48" s="462"/>
      <c r="Y48" s="462"/>
      <c r="Z48" s="462"/>
      <c r="AA48" s="462"/>
      <c r="AB48" s="462"/>
    </row>
    <row r="49" spans="1:28" ht="15.75">
      <c r="A49" s="6"/>
      <c r="B49" s="192"/>
      <c r="C49" s="459" t="s">
        <v>448</v>
      </c>
      <c r="D49" s="459"/>
      <c r="E49" s="459"/>
      <c r="F49" s="459"/>
      <c r="G49" s="459"/>
      <c r="H49" s="192"/>
      <c r="I49" s="192"/>
      <c r="J49" s="192"/>
      <c r="K49" s="192"/>
      <c r="L49" s="143"/>
      <c r="M49" s="143"/>
      <c r="N49" s="143"/>
      <c r="O49" s="661" t="s">
        <v>449</v>
      </c>
      <c r="P49" s="661"/>
      <c r="Q49" s="661"/>
      <c r="R49" s="661"/>
      <c r="S49" s="661"/>
      <c r="T49" s="661"/>
      <c r="U49" s="661"/>
      <c r="V49" s="661"/>
      <c r="W49" s="661"/>
      <c r="X49" s="661"/>
      <c r="Y49" s="661"/>
      <c r="Z49" s="661"/>
      <c r="AA49" s="661"/>
      <c r="AB49" s="661"/>
    </row>
    <row r="50" spans="1:28" ht="15.75">
      <c r="A50" s="6"/>
      <c r="B50" s="142"/>
      <c r="C50" s="267" t="s">
        <v>323</v>
      </c>
      <c r="D50" s="267"/>
      <c r="E50" s="267"/>
      <c r="F50" s="267"/>
      <c r="G50" s="267"/>
      <c r="H50" s="143"/>
      <c r="I50" s="143"/>
      <c r="J50" s="143"/>
      <c r="K50" s="143"/>
      <c r="L50" s="143"/>
      <c r="M50" s="143"/>
      <c r="N50" s="143"/>
      <c r="O50" s="661" t="s">
        <v>450</v>
      </c>
      <c r="P50" s="661"/>
      <c r="Q50" s="661"/>
      <c r="R50" s="661"/>
      <c r="S50" s="661"/>
      <c r="T50" s="661"/>
      <c r="U50" s="661"/>
      <c r="V50" s="661"/>
      <c r="W50" s="661"/>
      <c r="X50" s="661"/>
      <c r="Y50" s="661"/>
      <c r="Z50" s="661"/>
      <c r="AA50" s="661"/>
      <c r="AB50" s="661"/>
    </row>
    <row r="51" spans="1:28" ht="15.75" customHeight="1">
      <c r="A51" s="6"/>
      <c r="B51" s="142"/>
      <c r="C51" s="267" t="s">
        <v>451</v>
      </c>
      <c r="D51" s="267"/>
      <c r="E51" s="267"/>
      <c r="F51" s="267"/>
      <c r="G51" s="267"/>
      <c r="H51" s="143"/>
      <c r="I51" s="143"/>
      <c r="J51" s="143"/>
      <c r="K51" s="143"/>
      <c r="L51" s="143"/>
      <c r="M51" s="143"/>
      <c r="N51" s="143"/>
      <c r="O51" s="661" t="s">
        <v>452</v>
      </c>
      <c r="P51" s="661"/>
      <c r="Q51" s="661"/>
      <c r="R51" s="661"/>
      <c r="S51" s="661"/>
      <c r="T51" s="661"/>
      <c r="U51" s="661"/>
      <c r="V51" s="661"/>
      <c r="W51" s="661"/>
      <c r="X51" s="661"/>
      <c r="Y51" s="661"/>
      <c r="Z51" s="661"/>
      <c r="AA51" s="661"/>
      <c r="AB51" s="661"/>
    </row>
    <row r="52" spans="1:28" ht="16.5" customHeight="1">
      <c r="A52" s="6"/>
      <c r="B52" s="142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462"/>
      <c r="R52" s="462"/>
      <c r="S52" s="462"/>
      <c r="T52" s="462"/>
      <c r="U52" s="462"/>
      <c r="V52" s="462"/>
      <c r="W52" s="462"/>
      <c r="X52" s="462"/>
      <c r="Y52" s="462"/>
      <c r="Z52" s="462"/>
      <c r="AA52" s="462"/>
      <c r="AB52" s="462"/>
    </row>
    <row r="53" spans="1:28" ht="14.25" customHeight="1">
      <c r="A53" s="6"/>
      <c r="B53" s="459" t="s">
        <v>7</v>
      </c>
      <c r="C53" s="459"/>
      <c r="D53" s="459"/>
      <c r="E53" s="459"/>
      <c r="F53" s="459"/>
      <c r="G53" s="459"/>
      <c r="H53" s="459"/>
      <c r="I53" s="459"/>
      <c r="J53" s="459"/>
      <c r="K53" s="459"/>
      <c r="L53" s="143"/>
      <c r="M53" s="143"/>
      <c r="N53" s="143"/>
      <c r="O53" s="143"/>
      <c r="P53" s="143"/>
      <c r="Q53" s="462"/>
      <c r="R53" s="462"/>
      <c r="S53" s="462"/>
      <c r="T53" s="462"/>
      <c r="U53" s="462"/>
      <c r="V53" s="462"/>
      <c r="W53" s="462"/>
      <c r="X53" s="462"/>
      <c r="Y53" s="462"/>
      <c r="Z53" s="462"/>
      <c r="AA53" s="462"/>
      <c r="AB53" s="462"/>
    </row>
    <row r="54" spans="1:28" ht="15.75" customHeight="1">
      <c r="A54" s="6"/>
      <c r="B54" s="459"/>
      <c r="C54" s="459"/>
      <c r="D54" s="459"/>
      <c r="E54" s="459"/>
      <c r="F54" s="459"/>
      <c r="G54" s="459"/>
      <c r="H54" s="459"/>
      <c r="I54" s="459"/>
      <c r="J54" s="459"/>
      <c r="K54" s="459"/>
      <c r="L54" s="143"/>
      <c r="M54" s="143"/>
      <c r="N54" s="143"/>
      <c r="O54" s="143"/>
      <c r="P54" s="143"/>
      <c r="Q54" s="462"/>
      <c r="R54" s="462"/>
      <c r="S54" s="462"/>
      <c r="T54" s="462"/>
      <c r="U54" s="462"/>
      <c r="V54" s="462"/>
      <c r="W54" s="462"/>
      <c r="X54" s="462"/>
      <c r="Y54" s="462"/>
      <c r="Z54" s="462"/>
      <c r="AA54" s="462"/>
      <c r="AB54" s="462"/>
    </row>
    <row r="55" spans="1:28" ht="15.75" customHeight="1">
      <c r="A55" s="6"/>
      <c r="B55" s="192"/>
      <c r="C55" s="459" t="s">
        <v>8</v>
      </c>
      <c r="D55" s="459"/>
      <c r="E55" s="459"/>
      <c r="F55" s="459"/>
      <c r="G55" s="459"/>
      <c r="H55" s="192"/>
      <c r="I55" s="192"/>
      <c r="J55" s="192"/>
      <c r="K55" s="192"/>
      <c r="L55" s="143"/>
      <c r="M55" s="143"/>
      <c r="N55" s="143"/>
      <c r="O55" s="458" t="s">
        <v>9</v>
      </c>
      <c r="P55" s="458"/>
      <c r="Q55" s="458"/>
      <c r="R55" s="458"/>
      <c r="S55" s="458"/>
      <c r="T55" s="458"/>
      <c r="U55" s="458"/>
      <c r="V55" s="458"/>
      <c r="W55" s="458"/>
      <c r="X55" s="458"/>
      <c r="Y55" s="458"/>
      <c r="Z55" s="458"/>
      <c r="AA55" s="458"/>
      <c r="AB55" s="458"/>
    </row>
    <row r="56" spans="1:28" ht="15.75" customHeight="1">
      <c r="A56" s="6"/>
      <c r="B56" s="192"/>
      <c r="C56" s="459" t="s">
        <v>324</v>
      </c>
      <c r="D56" s="459"/>
      <c r="E56" s="459"/>
      <c r="F56" s="459"/>
      <c r="G56" s="459"/>
      <c r="H56" s="192"/>
      <c r="I56" s="192"/>
      <c r="J56" s="192"/>
      <c r="K56" s="192"/>
      <c r="L56" s="143"/>
      <c r="M56" s="143"/>
      <c r="N56" s="143"/>
      <c r="O56" s="458" t="s">
        <v>10</v>
      </c>
      <c r="P56" s="458"/>
      <c r="Q56" s="458"/>
      <c r="R56" s="458"/>
      <c r="S56" s="458"/>
      <c r="T56" s="458"/>
      <c r="U56" s="458"/>
      <c r="V56" s="458"/>
      <c r="W56" s="458"/>
      <c r="X56" s="458"/>
      <c r="Y56" s="458"/>
      <c r="Z56" s="458"/>
      <c r="AA56" s="458"/>
      <c r="AB56" s="458"/>
    </row>
    <row r="57" spans="1:28" ht="15.75" customHeight="1">
      <c r="A57" s="6"/>
      <c r="B57" s="192"/>
      <c r="C57" s="459" t="s">
        <v>325</v>
      </c>
      <c r="D57" s="459"/>
      <c r="E57" s="459"/>
      <c r="F57" s="459"/>
      <c r="G57" s="459"/>
      <c r="H57" s="192"/>
      <c r="I57" s="192"/>
      <c r="J57" s="192"/>
      <c r="K57" s="192"/>
      <c r="L57" s="143"/>
      <c r="M57" s="143"/>
      <c r="N57" s="143"/>
      <c r="O57" s="267" t="s">
        <v>11</v>
      </c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</row>
    <row r="58" spans="1:28" ht="15.75">
      <c r="A58" s="6"/>
      <c r="B58" s="142"/>
      <c r="C58" s="267" t="s">
        <v>326</v>
      </c>
      <c r="D58" s="267"/>
      <c r="E58" s="267"/>
      <c r="F58" s="267"/>
      <c r="G58" s="267"/>
      <c r="H58" s="143"/>
      <c r="I58" s="143"/>
      <c r="J58" s="143"/>
      <c r="K58" s="143"/>
      <c r="L58" s="143"/>
      <c r="M58" s="143"/>
      <c r="N58" s="143"/>
      <c r="O58" s="267" t="s">
        <v>12</v>
      </c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</row>
    <row r="59" spans="1:28" ht="15" customHeight="1">
      <c r="A59" s="6"/>
      <c r="B59" s="142"/>
      <c r="C59" s="267" t="s">
        <v>453</v>
      </c>
      <c r="D59" s="267"/>
      <c r="E59" s="267"/>
      <c r="F59" s="267"/>
      <c r="G59" s="267"/>
      <c r="H59" s="143"/>
      <c r="I59" s="143"/>
      <c r="J59" s="143"/>
      <c r="K59" s="143"/>
      <c r="L59" s="143"/>
      <c r="M59" s="143"/>
      <c r="N59" s="143"/>
      <c r="O59" s="267" t="s">
        <v>460</v>
      </c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</row>
    <row r="60" spans="1:28" ht="15.75">
      <c r="A60" s="6"/>
      <c r="B60" s="142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2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</row>
    <row r="61" spans="1:28" ht="15.75">
      <c r="A61" s="6"/>
      <c r="B61" s="142" t="s">
        <v>363</v>
      </c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461" t="s">
        <v>454</v>
      </c>
      <c r="P61" s="461"/>
      <c r="Q61" s="461"/>
      <c r="R61" s="461"/>
      <c r="S61" s="461"/>
      <c r="T61" s="461"/>
      <c r="U61" s="461"/>
      <c r="V61" s="461"/>
      <c r="W61" s="461"/>
      <c r="X61" s="461"/>
      <c r="Y61" s="461"/>
      <c r="Z61" s="461"/>
      <c r="AA61" s="461"/>
      <c r="AB61" s="461"/>
    </row>
    <row r="62" spans="1:28" ht="15.75">
      <c r="A62" s="6"/>
      <c r="B62" s="142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2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</row>
    <row r="63" spans="1:28" ht="15.75">
      <c r="A63" s="6"/>
      <c r="B63" s="142" t="s">
        <v>13</v>
      </c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460" t="s">
        <v>14</v>
      </c>
      <c r="P63" s="460"/>
      <c r="Q63" s="460"/>
      <c r="R63" s="460"/>
      <c r="S63" s="460"/>
      <c r="T63" s="460"/>
      <c r="U63" s="460"/>
      <c r="V63" s="460"/>
      <c r="W63" s="460"/>
      <c r="X63" s="460"/>
      <c r="Y63" s="460"/>
      <c r="Z63" s="460"/>
      <c r="AA63" s="460"/>
      <c r="AB63" s="460"/>
    </row>
    <row r="64" spans="1:28" ht="15.75">
      <c r="A64" s="6"/>
      <c r="B64" s="142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460" t="s">
        <v>15</v>
      </c>
      <c r="P64" s="460"/>
      <c r="Q64" s="460"/>
      <c r="R64" s="460"/>
      <c r="S64" s="460"/>
      <c r="T64" s="460"/>
      <c r="U64" s="460"/>
      <c r="V64" s="460"/>
      <c r="W64" s="460"/>
      <c r="X64" s="460"/>
      <c r="Y64" s="460"/>
      <c r="Z64" s="460"/>
      <c r="AA64" s="460"/>
      <c r="AB64" s="460"/>
    </row>
    <row r="65" spans="1:28" ht="15.75">
      <c r="A65" s="6"/>
      <c r="B65" s="142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460" t="s">
        <v>16</v>
      </c>
      <c r="P65" s="460"/>
      <c r="Q65" s="460"/>
      <c r="R65" s="460"/>
      <c r="S65" s="460"/>
      <c r="T65" s="460"/>
      <c r="U65" s="460"/>
      <c r="V65" s="460"/>
      <c r="W65" s="460"/>
      <c r="X65" s="460"/>
      <c r="Y65" s="460"/>
      <c r="Z65" s="460"/>
      <c r="AA65" s="460"/>
      <c r="AB65" s="460"/>
    </row>
    <row r="66" spans="1:28" ht="15.75">
      <c r="A66" s="6"/>
      <c r="B66" s="142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4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</row>
    <row r="67" spans="1:28" ht="15.75">
      <c r="A67" s="6"/>
      <c r="B67" s="142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275" t="s">
        <v>17</v>
      </c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</row>
    <row r="68" spans="1:28" ht="15.75">
      <c r="A68" s="6"/>
      <c r="B68" s="142"/>
      <c r="C68" s="143"/>
      <c r="D68" s="143"/>
      <c r="E68" s="143"/>
      <c r="F68" s="143"/>
      <c r="G68" s="143"/>
      <c r="H68" s="144"/>
      <c r="I68" s="143"/>
      <c r="J68" s="143"/>
      <c r="K68" s="143"/>
      <c r="L68" s="143"/>
      <c r="M68" s="143"/>
      <c r="N68" s="143"/>
      <c r="O68" s="460" t="s">
        <v>18</v>
      </c>
      <c r="P68" s="460"/>
      <c r="Q68" s="460"/>
      <c r="R68" s="460"/>
      <c r="S68" s="460"/>
      <c r="T68" s="460"/>
      <c r="U68" s="460"/>
      <c r="V68" s="460"/>
      <c r="W68" s="460"/>
      <c r="X68" s="460"/>
      <c r="Y68" s="460"/>
      <c r="Z68" s="460"/>
      <c r="AA68" s="460"/>
      <c r="AB68" s="460"/>
    </row>
    <row r="69" spans="1:28" ht="15.75">
      <c r="A69" s="6"/>
      <c r="B69" s="142"/>
      <c r="C69" s="143"/>
      <c r="D69" s="143"/>
      <c r="E69" s="143"/>
      <c r="F69" s="143"/>
      <c r="G69" s="143"/>
      <c r="H69" s="144"/>
      <c r="I69" s="143"/>
      <c r="J69" s="143"/>
      <c r="K69" s="143"/>
      <c r="L69" s="143"/>
      <c r="M69" s="143"/>
      <c r="N69" s="143"/>
      <c r="O69" s="460" t="s">
        <v>19</v>
      </c>
      <c r="P69" s="460"/>
      <c r="Q69" s="460"/>
      <c r="R69" s="460"/>
      <c r="S69" s="460"/>
      <c r="T69" s="460"/>
      <c r="U69" s="460"/>
      <c r="V69" s="460"/>
      <c r="W69" s="460"/>
      <c r="X69" s="460"/>
      <c r="Y69" s="460"/>
      <c r="Z69" s="460"/>
      <c r="AA69" s="460"/>
      <c r="AB69" s="460"/>
    </row>
    <row r="70" spans="1:28" ht="15.75">
      <c r="A70" s="6"/>
      <c r="B70" s="142"/>
      <c r="C70" s="143"/>
      <c r="D70" s="143"/>
      <c r="E70" s="143"/>
      <c r="F70" s="143"/>
      <c r="G70" s="143"/>
      <c r="H70" s="144"/>
      <c r="I70" s="143"/>
      <c r="J70" s="143"/>
      <c r="K70" s="143"/>
      <c r="L70" s="143"/>
      <c r="M70" s="143"/>
      <c r="N70" s="143"/>
      <c r="O70" s="275" t="s">
        <v>20</v>
      </c>
      <c r="P70" s="275"/>
      <c r="Q70" s="275"/>
      <c r="R70" s="275"/>
      <c r="S70" s="275"/>
      <c r="T70" s="275"/>
      <c r="U70" s="275"/>
      <c r="V70" s="275"/>
      <c r="W70" s="275"/>
      <c r="X70" s="275"/>
      <c r="Y70" s="275"/>
      <c r="Z70" s="275"/>
      <c r="AA70" s="275"/>
      <c r="AB70" s="275"/>
    </row>
    <row r="71" spans="1:28" ht="15.75">
      <c r="A71" s="6"/>
      <c r="B71" s="142"/>
      <c r="C71" s="143"/>
      <c r="D71" s="143"/>
      <c r="E71" s="143"/>
      <c r="F71" s="143"/>
      <c r="G71" s="143"/>
      <c r="H71" s="144"/>
      <c r="I71" s="143"/>
      <c r="J71" s="143"/>
      <c r="K71" s="143"/>
      <c r="L71" s="143"/>
      <c r="M71" s="143"/>
      <c r="N71" s="143"/>
      <c r="O71" s="143"/>
      <c r="P71" s="143"/>
      <c r="Q71" s="142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</row>
    <row r="72" spans="1:28" ht="12.75">
      <c r="A72" s="6"/>
      <c r="B72" s="6"/>
      <c r="C72" s="6"/>
      <c r="D72" s="6"/>
      <c r="E72" s="6"/>
      <c r="F72" s="6"/>
      <c r="G72" s="6"/>
      <c r="H72" s="15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2.75">
      <c r="A73" s="6"/>
      <c r="B73" s="6"/>
      <c r="C73" s="6"/>
      <c r="D73" s="6"/>
      <c r="E73" s="6"/>
      <c r="F73" s="6"/>
      <c r="G73" s="6"/>
      <c r="H73" s="15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2.75">
      <c r="A74" s="6"/>
      <c r="B74" s="6"/>
      <c r="C74" s="6"/>
      <c r="D74" s="6"/>
      <c r="E74" s="6"/>
      <c r="F74" s="6"/>
      <c r="G74" s="6"/>
      <c r="H74" s="15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2.75">
      <c r="A75" s="6"/>
      <c r="B75" s="6"/>
      <c r="C75" s="6"/>
      <c r="D75" s="6"/>
      <c r="E75" s="6"/>
      <c r="F75" s="6"/>
      <c r="G75" s="6"/>
      <c r="H75" s="15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2.75">
      <c r="A76" s="6"/>
      <c r="B76" s="6"/>
      <c r="C76" s="6"/>
      <c r="D76" s="6"/>
      <c r="E76" s="6"/>
      <c r="F76" s="6"/>
      <c r="G76" s="6"/>
      <c r="H76" s="15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2.75">
      <c r="A77" s="6"/>
      <c r="B77" s="6"/>
      <c r="C77" s="6"/>
      <c r="D77" s="6"/>
      <c r="E77" s="6"/>
      <c r="F77" s="6"/>
      <c r="G77" s="6"/>
      <c r="H77" s="15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2.75">
      <c r="A78" s="6"/>
      <c r="B78" s="6"/>
      <c r="C78" s="6"/>
      <c r="D78" s="6"/>
      <c r="E78" s="6"/>
      <c r="F78" s="6"/>
      <c r="G78" s="6"/>
      <c r="H78" s="15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s="15" customFormat="1" ht="12.75">
      <c r="A79" s="18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s="15" customFormat="1" ht="12.75">
      <c r="A80" s="18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s="15" customFormat="1" ht="12.75">
      <c r="A81" s="18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s="15" customFormat="1" ht="12.75">
      <c r="A82" s="18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s="15" customFormat="1" ht="12.75">
      <c r="A83" s="18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s="15" customFormat="1" ht="12.75">
      <c r="A84" s="18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s="15" customFormat="1" ht="14.25">
      <c r="A85" s="18"/>
      <c r="B85" s="6"/>
      <c r="C85" s="6"/>
      <c r="D85" s="6"/>
      <c r="E85" s="6"/>
      <c r="F85" s="6"/>
      <c r="G85" s="738" t="s">
        <v>455</v>
      </c>
      <c r="H85" s="738"/>
      <c r="I85" s="738"/>
      <c r="J85" s="738"/>
      <c r="K85" s="738"/>
      <c r="L85" s="738"/>
      <c r="M85" s="738"/>
      <c r="N85" s="738"/>
      <c r="O85" s="738"/>
      <c r="P85" s="738"/>
      <c r="Q85" s="738"/>
      <c r="R85" s="738"/>
      <c r="S85" s="738"/>
      <c r="T85" s="738"/>
      <c r="U85" s="738"/>
      <c r="V85" s="738"/>
      <c r="W85" s="6"/>
      <c r="X85" s="6"/>
      <c r="Y85" s="6"/>
      <c r="Z85" s="6"/>
      <c r="AA85" s="6"/>
      <c r="AB85" s="6"/>
    </row>
    <row r="86" spans="1:28" s="15" customFormat="1" ht="12.75">
      <c r="A86" s="18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s="15" customFormat="1" ht="15">
      <c r="A87" s="18"/>
      <c r="B87" s="6"/>
      <c r="C87" s="739" t="s">
        <v>388</v>
      </c>
      <c r="D87" s="739"/>
      <c r="E87" s="739"/>
      <c r="F87" s="739"/>
      <c r="G87" s="739"/>
      <c r="H87" s="739"/>
      <c r="I87" s="739"/>
      <c r="J87" s="739"/>
      <c r="K87" s="739"/>
      <c r="L87" s="739"/>
      <c r="M87" s="739"/>
      <c r="N87" s="739"/>
      <c r="O87" s="739"/>
      <c r="P87" s="739"/>
      <c r="Q87" s="739"/>
      <c r="R87" s="739"/>
      <c r="S87" s="739"/>
      <c r="T87" s="739"/>
      <c r="U87" s="739"/>
      <c r="V87" s="739"/>
      <c r="W87" s="739"/>
      <c r="X87" s="739"/>
      <c r="Y87" s="739"/>
      <c r="Z87" s="739"/>
      <c r="AA87" s="739"/>
      <c r="AB87" s="6"/>
    </row>
    <row r="88" spans="1:28" s="15" customFormat="1" ht="12.75">
      <c r="A88" s="18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s="15" customFormat="1" ht="15">
      <c r="A89" s="18"/>
      <c r="B89" s="6"/>
      <c r="C89" s="458" t="s">
        <v>389</v>
      </c>
      <c r="D89" s="458"/>
      <c r="E89" s="458"/>
      <c r="F89" s="458"/>
      <c r="G89" s="458"/>
      <c r="H89" s="458"/>
      <c r="I89" s="458"/>
      <c r="J89" s="458"/>
      <c r="K89" s="458"/>
      <c r="L89" s="458"/>
      <c r="M89" s="458"/>
      <c r="N89" s="458"/>
      <c r="O89" s="458"/>
      <c r="P89" s="458"/>
      <c r="Q89" s="458"/>
      <c r="R89" s="458"/>
      <c r="S89" s="458"/>
      <c r="T89" s="458"/>
      <c r="U89" s="458"/>
      <c r="V89" s="458"/>
      <c r="W89" s="458"/>
      <c r="X89" s="458"/>
      <c r="Y89" s="458"/>
      <c r="Z89" s="458"/>
      <c r="AA89" s="458"/>
      <c r="AB89" s="6"/>
    </row>
    <row r="90" spans="1:28" s="15" customFormat="1" ht="12.75">
      <c r="A90" s="18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:28" s="15" customFormat="1" ht="15">
      <c r="A91" s="18"/>
      <c r="B91" s="6"/>
      <c r="C91" s="458" t="s">
        <v>390</v>
      </c>
      <c r="D91" s="458"/>
      <c r="E91" s="458"/>
      <c r="F91" s="458"/>
      <c r="G91" s="458"/>
      <c r="H91" s="458"/>
      <c r="I91" s="458"/>
      <c r="J91" s="458"/>
      <c r="K91" s="458"/>
      <c r="L91" s="458"/>
      <c r="M91" s="458"/>
      <c r="N91" s="458"/>
      <c r="O91" s="458"/>
      <c r="P91" s="458"/>
      <c r="Q91" s="458"/>
      <c r="R91" s="458"/>
      <c r="S91" s="458"/>
      <c r="T91" s="458"/>
      <c r="U91" s="458"/>
      <c r="V91" s="458"/>
      <c r="W91" s="458"/>
      <c r="X91" s="458"/>
      <c r="Y91" s="458"/>
      <c r="Z91" s="458"/>
      <c r="AA91" s="458"/>
      <c r="AB91" s="6"/>
    </row>
    <row r="92" spans="1:28" s="15" customFormat="1" ht="12.75">
      <c r="A92" s="18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:28" s="15" customFormat="1" ht="15">
      <c r="A93" s="18"/>
      <c r="B93" s="6"/>
      <c r="C93" s="458" t="s">
        <v>391</v>
      </c>
      <c r="D93" s="458"/>
      <c r="E93" s="458"/>
      <c r="F93" s="458"/>
      <c r="G93" s="458"/>
      <c r="H93" s="458"/>
      <c r="I93" s="458"/>
      <c r="J93" s="458"/>
      <c r="K93" s="458"/>
      <c r="L93" s="458"/>
      <c r="M93" s="458"/>
      <c r="N93" s="458"/>
      <c r="O93" s="458"/>
      <c r="P93" s="458"/>
      <c r="Q93" s="458"/>
      <c r="R93" s="458"/>
      <c r="S93" s="458"/>
      <c r="T93" s="458"/>
      <c r="U93" s="458"/>
      <c r="V93" s="458"/>
      <c r="W93" s="458"/>
      <c r="X93" s="458"/>
      <c r="Y93" s="458"/>
      <c r="Z93" s="458"/>
      <c r="AA93" s="458"/>
      <c r="AB93" s="6"/>
    </row>
    <row r="94" spans="1:28" s="15" customFormat="1" ht="12.75">
      <c r="A94" s="18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</row>
    <row r="95" spans="1:28" s="15" customFormat="1" ht="15">
      <c r="A95" s="18"/>
      <c r="B95" s="6"/>
      <c r="C95" s="458" t="s">
        <v>392</v>
      </c>
      <c r="D95" s="458"/>
      <c r="E95" s="458"/>
      <c r="F95" s="458"/>
      <c r="G95" s="458"/>
      <c r="H95" s="458"/>
      <c r="I95" s="458"/>
      <c r="J95" s="458"/>
      <c r="K95" s="458"/>
      <c r="L95" s="458"/>
      <c r="M95" s="458"/>
      <c r="N95" s="458"/>
      <c r="O95" s="458"/>
      <c r="P95" s="458"/>
      <c r="Q95" s="458"/>
      <c r="R95" s="458"/>
      <c r="S95" s="458"/>
      <c r="T95" s="458"/>
      <c r="U95" s="458"/>
      <c r="V95" s="458"/>
      <c r="W95" s="458"/>
      <c r="X95" s="458"/>
      <c r="Y95" s="458"/>
      <c r="Z95" s="458"/>
      <c r="AA95" s="458"/>
      <c r="AB95" s="6"/>
    </row>
    <row r="96" spans="1:28" s="15" customFormat="1" ht="12.75">
      <c r="A96" s="18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</row>
    <row r="97" spans="1:28" s="15" customFormat="1" ht="15">
      <c r="A97" s="18"/>
      <c r="B97" s="6"/>
      <c r="C97" s="458" t="s">
        <v>393</v>
      </c>
      <c r="D97" s="458"/>
      <c r="E97" s="458"/>
      <c r="F97" s="458"/>
      <c r="G97" s="458"/>
      <c r="H97" s="458"/>
      <c r="I97" s="458"/>
      <c r="J97" s="458"/>
      <c r="K97" s="458"/>
      <c r="L97" s="458"/>
      <c r="M97" s="458"/>
      <c r="N97" s="458"/>
      <c r="O97" s="458"/>
      <c r="P97" s="458"/>
      <c r="Q97" s="458"/>
      <c r="R97" s="458"/>
      <c r="S97" s="458"/>
      <c r="T97" s="458"/>
      <c r="U97" s="458"/>
      <c r="V97" s="458"/>
      <c r="W97" s="458"/>
      <c r="X97" s="458"/>
      <c r="Y97" s="458"/>
      <c r="Z97" s="458"/>
      <c r="AA97" s="458"/>
      <c r="AB97" s="6"/>
    </row>
    <row r="98" spans="1:28" s="15" customFormat="1" ht="12.75">
      <c r="A98" s="18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</row>
    <row r="99" spans="1:28" s="15" customFormat="1" ht="15">
      <c r="A99" s="18"/>
      <c r="B99" s="6"/>
      <c r="C99" s="458" t="s">
        <v>394</v>
      </c>
      <c r="D99" s="458"/>
      <c r="E99" s="458"/>
      <c r="F99" s="458"/>
      <c r="G99" s="458"/>
      <c r="H99" s="458"/>
      <c r="I99" s="458"/>
      <c r="J99" s="458"/>
      <c r="K99" s="458"/>
      <c r="L99" s="458"/>
      <c r="M99" s="458"/>
      <c r="N99" s="458"/>
      <c r="O99" s="458"/>
      <c r="P99" s="458"/>
      <c r="Q99" s="458"/>
      <c r="R99" s="458"/>
      <c r="S99" s="458"/>
      <c r="T99" s="458"/>
      <c r="U99" s="458"/>
      <c r="V99" s="458"/>
      <c r="W99" s="458"/>
      <c r="X99" s="458"/>
      <c r="Y99" s="458"/>
      <c r="Z99" s="458"/>
      <c r="AA99" s="458"/>
      <c r="AB99" s="6"/>
    </row>
    <row r="100" spans="1:28" s="15" customFormat="1" ht="12.75">
      <c r="A100" s="18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</row>
    <row r="101" spans="1:28" s="15" customFormat="1" ht="15">
      <c r="A101" s="18"/>
      <c r="B101" s="6"/>
      <c r="C101" s="458" t="s">
        <v>395</v>
      </c>
      <c r="D101" s="458"/>
      <c r="E101" s="458"/>
      <c r="F101" s="458"/>
      <c r="G101" s="458"/>
      <c r="H101" s="458"/>
      <c r="I101" s="458"/>
      <c r="J101" s="458"/>
      <c r="K101" s="458"/>
      <c r="L101" s="458"/>
      <c r="M101" s="458"/>
      <c r="N101" s="458"/>
      <c r="O101" s="458"/>
      <c r="P101" s="458"/>
      <c r="Q101" s="458"/>
      <c r="R101" s="458"/>
      <c r="S101" s="458"/>
      <c r="T101" s="458"/>
      <c r="U101" s="458"/>
      <c r="V101" s="458"/>
      <c r="W101" s="458"/>
      <c r="X101" s="458"/>
      <c r="Y101" s="458"/>
      <c r="Z101" s="458"/>
      <c r="AA101" s="458"/>
      <c r="AB101" s="6"/>
    </row>
    <row r="102" spans="1:28" s="15" customFormat="1" ht="12.75">
      <c r="A102" s="18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</row>
    <row r="103" spans="1:28" s="15" customFormat="1" ht="15">
      <c r="A103" s="18"/>
      <c r="B103" s="6"/>
      <c r="C103" s="458" t="s">
        <v>396</v>
      </c>
      <c r="D103" s="458"/>
      <c r="E103" s="458"/>
      <c r="F103" s="458"/>
      <c r="G103" s="458"/>
      <c r="H103" s="458"/>
      <c r="I103" s="458"/>
      <c r="J103" s="458"/>
      <c r="K103" s="458"/>
      <c r="L103" s="458"/>
      <c r="M103" s="458"/>
      <c r="N103" s="458"/>
      <c r="O103" s="458"/>
      <c r="P103" s="458"/>
      <c r="Q103" s="458"/>
      <c r="R103" s="458"/>
      <c r="S103" s="458"/>
      <c r="T103" s="458"/>
      <c r="U103" s="458"/>
      <c r="V103" s="458"/>
      <c r="W103" s="458"/>
      <c r="X103" s="458"/>
      <c r="Y103" s="458"/>
      <c r="Z103" s="458"/>
      <c r="AA103" s="458"/>
      <c r="AB103" s="6"/>
    </row>
    <row r="104" spans="1:28" s="15" customFormat="1" ht="12.75">
      <c r="A104" s="18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</row>
    <row r="105" spans="1:28" s="15" customFormat="1" ht="15">
      <c r="A105" s="18"/>
      <c r="B105" s="6"/>
      <c r="C105" s="458" t="s">
        <v>397</v>
      </c>
      <c r="D105" s="458"/>
      <c r="E105" s="458"/>
      <c r="F105" s="458"/>
      <c r="G105" s="458"/>
      <c r="H105" s="458"/>
      <c r="I105" s="458"/>
      <c r="J105" s="458"/>
      <c r="K105" s="458"/>
      <c r="L105" s="458"/>
      <c r="M105" s="458"/>
      <c r="N105" s="458"/>
      <c r="O105" s="458"/>
      <c r="P105" s="458"/>
      <c r="Q105" s="458"/>
      <c r="R105" s="458"/>
      <c r="S105" s="458"/>
      <c r="T105" s="458"/>
      <c r="U105" s="458"/>
      <c r="V105" s="458"/>
      <c r="W105" s="458"/>
      <c r="X105" s="458"/>
      <c r="Y105" s="458"/>
      <c r="Z105" s="458"/>
      <c r="AA105" s="458"/>
      <c r="AB105" s="6"/>
    </row>
    <row r="106" spans="1:28" s="15" customFormat="1" ht="15">
      <c r="A106" s="18"/>
      <c r="B106" s="6"/>
      <c r="C106" s="221"/>
      <c r="D106" s="221"/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  <c r="Y106" s="221"/>
      <c r="Z106" s="221"/>
      <c r="AA106" s="221"/>
      <c r="AB106" s="6"/>
    </row>
    <row r="107" spans="1:28" s="15" customFormat="1" ht="15">
      <c r="A107" s="18"/>
      <c r="B107" s="6"/>
      <c r="C107" s="740" t="s">
        <v>398</v>
      </c>
      <c r="D107" s="740"/>
      <c r="E107" s="740"/>
      <c r="F107" s="740"/>
      <c r="G107" s="740"/>
      <c r="H107" s="740"/>
      <c r="I107" s="740"/>
      <c r="J107" s="740"/>
      <c r="K107" s="740"/>
      <c r="L107" s="740"/>
      <c r="M107" s="740"/>
      <c r="N107" s="740"/>
      <c r="O107" s="740"/>
      <c r="P107" s="740"/>
      <c r="Q107" s="740"/>
      <c r="R107" s="740"/>
      <c r="S107" s="740"/>
      <c r="T107" s="740"/>
      <c r="U107" s="740"/>
      <c r="V107" s="740"/>
      <c r="W107" s="740"/>
      <c r="X107" s="740"/>
      <c r="Y107" s="740"/>
      <c r="Z107" s="740"/>
      <c r="AA107" s="740"/>
      <c r="AB107" s="6"/>
    </row>
    <row r="108" spans="1:28" s="15" customFormat="1" ht="15">
      <c r="A108" s="18"/>
      <c r="B108" s="6"/>
      <c r="C108" s="221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  <c r="V108" s="221"/>
      <c r="W108" s="221"/>
      <c r="X108" s="221"/>
      <c r="Y108" s="221"/>
      <c r="Z108" s="221"/>
      <c r="AA108" s="221"/>
      <c r="AB108" s="6"/>
    </row>
    <row r="109" spans="1:28" s="15" customFormat="1" ht="15">
      <c r="A109" s="18"/>
      <c r="B109" s="6"/>
      <c r="C109" s="739" t="s">
        <v>399</v>
      </c>
      <c r="D109" s="739"/>
      <c r="E109" s="739"/>
      <c r="F109" s="739"/>
      <c r="G109" s="739"/>
      <c r="H109" s="739"/>
      <c r="I109" s="739"/>
      <c r="J109" s="739"/>
      <c r="K109" s="739"/>
      <c r="L109" s="739"/>
      <c r="M109" s="739"/>
      <c r="N109" s="739"/>
      <c r="O109" s="739"/>
      <c r="P109" s="739"/>
      <c r="Q109" s="739"/>
      <c r="R109" s="739"/>
      <c r="S109" s="739"/>
      <c r="T109" s="739"/>
      <c r="U109" s="739"/>
      <c r="V109" s="739"/>
      <c r="W109" s="739"/>
      <c r="X109" s="739"/>
      <c r="Y109" s="739"/>
      <c r="Z109" s="739"/>
      <c r="AA109" s="739"/>
      <c r="AB109" s="6"/>
    </row>
    <row r="110" spans="1:28" s="15" customFormat="1" ht="15">
      <c r="A110" s="18"/>
      <c r="B110" s="6"/>
      <c r="C110" s="221"/>
      <c r="D110" s="221"/>
      <c r="E110" s="221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1"/>
      <c r="Z110" s="221"/>
      <c r="AA110" s="221"/>
      <c r="AB110" s="6"/>
    </row>
    <row r="111" spans="1:28" s="15" customFormat="1" ht="15">
      <c r="A111" s="18"/>
      <c r="B111" s="6"/>
      <c r="C111" s="458" t="s">
        <v>400</v>
      </c>
      <c r="D111" s="458"/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458"/>
      <c r="R111" s="458"/>
      <c r="S111" s="458"/>
      <c r="T111" s="458"/>
      <c r="U111" s="458"/>
      <c r="V111" s="458"/>
      <c r="W111" s="458"/>
      <c r="X111" s="458"/>
      <c r="Y111" s="458"/>
      <c r="Z111" s="458"/>
      <c r="AA111" s="458"/>
      <c r="AB111" s="6"/>
    </row>
    <row r="112" spans="1:28" s="15" customFormat="1" ht="15">
      <c r="A112" s="18"/>
      <c r="B112" s="6"/>
      <c r="C112" s="221"/>
      <c r="D112" s="221"/>
      <c r="E112" s="221"/>
      <c r="F112" s="221"/>
      <c r="G112" s="221"/>
      <c r="H112" s="221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221"/>
      <c r="T112" s="221"/>
      <c r="U112" s="221"/>
      <c r="V112" s="221"/>
      <c r="W112" s="221"/>
      <c r="X112" s="221"/>
      <c r="Y112" s="221"/>
      <c r="Z112" s="221"/>
      <c r="AA112" s="221"/>
      <c r="AB112" s="6"/>
    </row>
    <row r="113" spans="1:28" s="15" customFormat="1" ht="15">
      <c r="A113" s="18"/>
      <c r="B113" s="6"/>
      <c r="C113" s="458" t="s">
        <v>401</v>
      </c>
      <c r="D113" s="458"/>
      <c r="E113" s="458"/>
      <c r="F113" s="458"/>
      <c r="G113" s="458"/>
      <c r="H113" s="458"/>
      <c r="I113" s="458"/>
      <c r="J113" s="458"/>
      <c r="K113" s="458"/>
      <c r="L113" s="458"/>
      <c r="M113" s="458"/>
      <c r="N113" s="458"/>
      <c r="O113" s="458"/>
      <c r="P113" s="458"/>
      <c r="Q113" s="458"/>
      <c r="R113" s="458"/>
      <c r="S113" s="458"/>
      <c r="T113" s="458"/>
      <c r="U113" s="458"/>
      <c r="V113" s="458"/>
      <c r="W113" s="458"/>
      <c r="X113" s="458"/>
      <c r="Y113" s="458"/>
      <c r="Z113" s="458"/>
      <c r="AA113" s="458"/>
      <c r="AB113" s="6"/>
    </row>
    <row r="114" spans="1:28" s="15" customFormat="1" ht="15">
      <c r="A114" s="18"/>
      <c r="B114" s="6"/>
      <c r="C114" s="221"/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221"/>
      <c r="U114" s="221"/>
      <c r="V114" s="221"/>
      <c r="W114" s="221"/>
      <c r="X114" s="221"/>
      <c r="Y114" s="221"/>
      <c r="Z114" s="221"/>
      <c r="AA114" s="221"/>
      <c r="AB114" s="6"/>
    </row>
    <row r="115" spans="1:28" s="15" customFormat="1" ht="15">
      <c r="A115" s="18"/>
      <c r="B115" s="6"/>
      <c r="C115" s="458" t="s">
        <v>402</v>
      </c>
      <c r="D115" s="458"/>
      <c r="E115" s="458"/>
      <c r="F115" s="458"/>
      <c r="G115" s="458"/>
      <c r="H115" s="458"/>
      <c r="I115" s="458"/>
      <c r="J115" s="458"/>
      <c r="K115" s="458"/>
      <c r="L115" s="458"/>
      <c r="M115" s="458"/>
      <c r="N115" s="458"/>
      <c r="O115" s="458"/>
      <c r="P115" s="458"/>
      <c r="Q115" s="458"/>
      <c r="R115" s="458"/>
      <c r="S115" s="458"/>
      <c r="T115" s="458"/>
      <c r="U115" s="458"/>
      <c r="V115" s="458"/>
      <c r="W115" s="458"/>
      <c r="X115" s="458"/>
      <c r="Y115" s="458"/>
      <c r="Z115" s="458"/>
      <c r="AA115" s="458"/>
      <c r="AB115" s="6"/>
    </row>
    <row r="116" spans="1:28" s="15" customFormat="1" ht="15">
      <c r="A116" s="18"/>
      <c r="B116" s="6"/>
      <c r="C116" s="221"/>
      <c r="D116" s="221"/>
      <c r="E116" s="221"/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221"/>
      <c r="T116" s="221"/>
      <c r="U116" s="221"/>
      <c r="V116" s="221"/>
      <c r="W116" s="221"/>
      <c r="X116" s="221"/>
      <c r="Y116" s="221"/>
      <c r="Z116" s="221"/>
      <c r="AA116" s="221"/>
      <c r="AB116" s="6"/>
    </row>
    <row r="117" spans="1:28" s="15" customFormat="1" ht="15">
      <c r="A117" s="18"/>
      <c r="B117" s="6"/>
      <c r="C117" s="458" t="s">
        <v>403</v>
      </c>
      <c r="D117" s="458"/>
      <c r="E117" s="458"/>
      <c r="F117" s="458"/>
      <c r="G117" s="458"/>
      <c r="H117" s="458"/>
      <c r="I117" s="458"/>
      <c r="J117" s="458"/>
      <c r="K117" s="458"/>
      <c r="L117" s="458"/>
      <c r="M117" s="458"/>
      <c r="N117" s="458"/>
      <c r="O117" s="458"/>
      <c r="P117" s="458"/>
      <c r="Q117" s="458"/>
      <c r="R117" s="458"/>
      <c r="S117" s="458"/>
      <c r="T117" s="458"/>
      <c r="U117" s="458"/>
      <c r="V117" s="458"/>
      <c r="W117" s="458"/>
      <c r="X117" s="458"/>
      <c r="Y117" s="458"/>
      <c r="Z117" s="458"/>
      <c r="AA117" s="458"/>
      <c r="AB117" s="6"/>
    </row>
    <row r="118" spans="1:28" s="15" customFormat="1" ht="15">
      <c r="A118" s="18"/>
      <c r="B118" s="6"/>
      <c r="C118" s="221"/>
      <c r="D118" s="221"/>
      <c r="E118" s="221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  <c r="Y118" s="221"/>
      <c r="Z118" s="221"/>
      <c r="AA118" s="221"/>
      <c r="AB118" s="6"/>
    </row>
    <row r="119" spans="1:28" s="15" customFormat="1" ht="15">
      <c r="A119" s="18"/>
      <c r="B119" s="6"/>
      <c r="C119" s="739" t="s">
        <v>404</v>
      </c>
      <c r="D119" s="739"/>
      <c r="E119" s="739"/>
      <c r="F119" s="739"/>
      <c r="G119" s="739"/>
      <c r="H119" s="739"/>
      <c r="I119" s="739"/>
      <c r="J119" s="739"/>
      <c r="K119" s="739"/>
      <c r="L119" s="739"/>
      <c r="M119" s="739"/>
      <c r="N119" s="739"/>
      <c r="O119" s="739"/>
      <c r="P119" s="739"/>
      <c r="Q119" s="739"/>
      <c r="R119" s="739"/>
      <c r="S119" s="739"/>
      <c r="T119" s="739"/>
      <c r="U119" s="739"/>
      <c r="V119" s="739"/>
      <c r="W119" s="739"/>
      <c r="X119" s="739"/>
      <c r="Y119" s="739"/>
      <c r="Z119" s="739"/>
      <c r="AA119" s="739"/>
      <c r="AB119" s="6"/>
    </row>
    <row r="120" spans="1:28" s="15" customFormat="1" ht="15">
      <c r="A120" s="18"/>
      <c r="B120" s="6"/>
      <c r="C120" s="221"/>
      <c r="D120" s="221"/>
      <c r="E120" s="221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21"/>
      <c r="Z120" s="221"/>
      <c r="AA120" s="221"/>
      <c r="AB120" s="6"/>
    </row>
    <row r="121" spans="1:28" s="15" customFormat="1" ht="15">
      <c r="A121" s="18"/>
      <c r="B121" s="6"/>
      <c r="C121" s="458" t="s">
        <v>405</v>
      </c>
      <c r="D121" s="458"/>
      <c r="E121" s="458"/>
      <c r="F121" s="458"/>
      <c r="G121" s="458"/>
      <c r="H121" s="458"/>
      <c r="I121" s="458"/>
      <c r="J121" s="458"/>
      <c r="K121" s="458"/>
      <c r="L121" s="458"/>
      <c r="M121" s="458"/>
      <c r="N121" s="458"/>
      <c r="O121" s="458"/>
      <c r="P121" s="458"/>
      <c r="Q121" s="458"/>
      <c r="R121" s="458"/>
      <c r="S121" s="458"/>
      <c r="T121" s="458"/>
      <c r="U121" s="458"/>
      <c r="V121" s="458"/>
      <c r="W121" s="458"/>
      <c r="X121" s="458"/>
      <c r="Y121" s="458"/>
      <c r="Z121" s="458"/>
      <c r="AA121" s="458"/>
      <c r="AB121" s="6"/>
    </row>
    <row r="122" spans="1:28" s="15" customFormat="1" ht="15">
      <c r="A122" s="18"/>
      <c r="B122" s="6"/>
      <c r="C122" s="221"/>
      <c r="D122" s="221"/>
      <c r="E122" s="221"/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Z122" s="221"/>
      <c r="AA122" s="221"/>
      <c r="AB122" s="6"/>
    </row>
    <row r="123" spans="1:28" s="15" customFormat="1" ht="15">
      <c r="A123" s="18"/>
      <c r="B123" s="6"/>
      <c r="C123" s="458" t="s">
        <v>406</v>
      </c>
      <c r="D123" s="458"/>
      <c r="E123" s="458"/>
      <c r="F123" s="458"/>
      <c r="G123" s="458"/>
      <c r="H123" s="458"/>
      <c r="I123" s="458"/>
      <c r="J123" s="458"/>
      <c r="K123" s="458"/>
      <c r="L123" s="458"/>
      <c r="M123" s="458"/>
      <c r="N123" s="458"/>
      <c r="O123" s="458"/>
      <c r="P123" s="458"/>
      <c r="Q123" s="458"/>
      <c r="R123" s="458"/>
      <c r="S123" s="458"/>
      <c r="T123" s="458"/>
      <c r="U123" s="458"/>
      <c r="V123" s="458"/>
      <c r="W123" s="458"/>
      <c r="X123" s="458"/>
      <c r="Y123" s="458"/>
      <c r="Z123" s="458"/>
      <c r="AA123" s="458"/>
      <c r="AB123" s="6"/>
    </row>
    <row r="124" spans="1:28" s="15" customFormat="1" ht="15">
      <c r="A124" s="18"/>
      <c r="B124" s="6"/>
      <c r="C124" s="221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  <c r="S124" s="221"/>
      <c r="T124" s="221"/>
      <c r="U124" s="221"/>
      <c r="V124" s="221"/>
      <c r="W124" s="221"/>
      <c r="X124" s="221"/>
      <c r="Y124" s="221"/>
      <c r="Z124" s="221"/>
      <c r="AA124" s="221"/>
      <c r="AB124" s="6"/>
    </row>
    <row r="125" spans="1:28" s="15" customFormat="1" ht="15">
      <c r="A125" s="18"/>
      <c r="B125" s="6"/>
      <c r="C125" s="458" t="s">
        <v>407</v>
      </c>
      <c r="D125" s="458"/>
      <c r="E125" s="458"/>
      <c r="F125" s="458"/>
      <c r="G125" s="458"/>
      <c r="H125" s="458"/>
      <c r="I125" s="458"/>
      <c r="J125" s="458"/>
      <c r="K125" s="458"/>
      <c r="L125" s="458"/>
      <c r="M125" s="458"/>
      <c r="N125" s="458"/>
      <c r="O125" s="458"/>
      <c r="P125" s="458"/>
      <c r="Q125" s="458"/>
      <c r="R125" s="458"/>
      <c r="S125" s="458"/>
      <c r="T125" s="458"/>
      <c r="U125" s="458"/>
      <c r="V125" s="458"/>
      <c r="W125" s="458"/>
      <c r="X125" s="458"/>
      <c r="Y125" s="458"/>
      <c r="Z125" s="458"/>
      <c r="AA125" s="458"/>
      <c r="AB125" s="6"/>
    </row>
    <row r="126" spans="1:28" s="15" customFormat="1" ht="15">
      <c r="A126" s="18"/>
      <c r="B126" s="6"/>
      <c r="C126" s="221"/>
      <c r="D126" s="221"/>
      <c r="E126" s="221"/>
      <c r="F126" s="221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221"/>
      <c r="Y126" s="221"/>
      <c r="Z126" s="221"/>
      <c r="AA126" s="221"/>
      <c r="AB126" s="6"/>
    </row>
    <row r="127" spans="1:28" s="15" customFormat="1" ht="15">
      <c r="A127" s="18"/>
      <c r="B127" s="6"/>
      <c r="C127" s="458" t="s">
        <v>408</v>
      </c>
      <c r="D127" s="458"/>
      <c r="E127" s="458"/>
      <c r="F127" s="458"/>
      <c r="G127" s="458"/>
      <c r="H127" s="458"/>
      <c r="I127" s="458"/>
      <c r="J127" s="458"/>
      <c r="K127" s="458"/>
      <c r="L127" s="458"/>
      <c r="M127" s="458"/>
      <c r="N127" s="458"/>
      <c r="O127" s="458"/>
      <c r="P127" s="458"/>
      <c r="Q127" s="458"/>
      <c r="R127" s="458"/>
      <c r="S127" s="458"/>
      <c r="T127" s="458"/>
      <c r="U127" s="458"/>
      <c r="V127" s="458"/>
      <c r="W127" s="458"/>
      <c r="X127" s="458"/>
      <c r="Y127" s="458"/>
      <c r="Z127" s="458"/>
      <c r="AA127" s="458"/>
      <c r="AB127" s="6"/>
    </row>
    <row r="128" spans="1:28" s="15" customFormat="1" ht="15">
      <c r="A128" s="18"/>
      <c r="B128" s="6"/>
      <c r="C128" s="221"/>
      <c r="D128" s="221"/>
      <c r="E128" s="221"/>
      <c r="F128" s="221"/>
      <c r="G128" s="221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221"/>
      <c r="T128" s="221"/>
      <c r="U128" s="221"/>
      <c r="V128" s="221"/>
      <c r="W128" s="221"/>
      <c r="X128" s="221"/>
      <c r="Y128" s="221"/>
      <c r="Z128" s="221"/>
      <c r="AA128" s="221"/>
      <c r="AB128" s="6"/>
    </row>
    <row r="129" spans="1:28" s="15" customFormat="1" ht="15">
      <c r="A129" s="18"/>
      <c r="B129" s="6"/>
      <c r="C129" s="458" t="s">
        <v>409</v>
      </c>
      <c r="D129" s="458"/>
      <c r="E129" s="458"/>
      <c r="F129" s="458"/>
      <c r="G129" s="458"/>
      <c r="H129" s="458"/>
      <c r="I129" s="458"/>
      <c r="J129" s="458"/>
      <c r="K129" s="458"/>
      <c r="L129" s="458"/>
      <c r="M129" s="458"/>
      <c r="N129" s="458"/>
      <c r="O129" s="458"/>
      <c r="P129" s="458"/>
      <c r="Q129" s="458"/>
      <c r="R129" s="458"/>
      <c r="S129" s="458"/>
      <c r="T129" s="458"/>
      <c r="U129" s="458"/>
      <c r="V129" s="458"/>
      <c r="W129" s="458"/>
      <c r="X129" s="458"/>
      <c r="Y129" s="458"/>
      <c r="Z129" s="458"/>
      <c r="AA129" s="458"/>
      <c r="AB129" s="6"/>
    </row>
    <row r="130" spans="1:28" s="15" customFormat="1" ht="15">
      <c r="A130" s="18"/>
      <c r="B130" s="6"/>
      <c r="C130" s="221"/>
      <c r="D130" s="221"/>
      <c r="E130" s="221"/>
      <c r="F130" s="221"/>
      <c r="G130" s="221"/>
      <c r="H130" s="221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221"/>
      <c r="T130" s="221"/>
      <c r="U130" s="221"/>
      <c r="V130" s="221"/>
      <c r="W130" s="221"/>
      <c r="X130" s="221"/>
      <c r="Y130" s="221"/>
      <c r="Z130" s="221"/>
      <c r="AA130" s="221"/>
      <c r="AB130" s="6"/>
    </row>
    <row r="131" spans="1:28" s="15" customFormat="1" ht="15">
      <c r="A131" s="18"/>
      <c r="B131" s="6"/>
      <c r="C131" s="739" t="s">
        <v>410</v>
      </c>
      <c r="D131" s="739"/>
      <c r="E131" s="739"/>
      <c r="F131" s="739"/>
      <c r="G131" s="739"/>
      <c r="H131" s="739"/>
      <c r="I131" s="739"/>
      <c r="J131" s="739"/>
      <c r="K131" s="739"/>
      <c r="L131" s="739"/>
      <c r="M131" s="739"/>
      <c r="N131" s="739"/>
      <c r="O131" s="739"/>
      <c r="P131" s="739"/>
      <c r="Q131" s="739"/>
      <c r="R131" s="739"/>
      <c r="S131" s="739"/>
      <c r="T131" s="739"/>
      <c r="U131" s="739"/>
      <c r="V131" s="739"/>
      <c r="W131" s="739"/>
      <c r="X131" s="739"/>
      <c r="Y131" s="739"/>
      <c r="Z131" s="739"/>
      <c r="AA131" s="739"/>
      <c r="AB131" s="6"/>
    </row>
    <row r="132" spans="1:28" s="15" customFormat="1" ht="15">
      <c r="A132" s="18"/>
      <c r="B132" s="6"/>
      <c r="C132" s="224"/>
      <c r="D132" s="224"/>
      <c r="E132" s="224"/>
      <c r="F132" s="224"/>
      <c r="G132" s="224"/>
      <c r="H132" s="224"/>
      <c r="I132" s="224"/>
      <c r="J132" s="224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4"/>
      <c r="W132" s="224"/>
      <c r="X132" s="224"/>
      <c r="Y132" s="224"/>
      <c r="Z132" s="224"/>
      <c r="AA132" s="224"/>
      <c r="AB132" s="6"/>
    </row>
    <row r="133" spans="1:28" s="15" customFormat="1" ht="15">
      <c r="A133" s="18"/>
      <c r="B133" s="6"/>
      <c r="C133" s="458" t="s">
        <v>411</v>
      </c>
      <c r="D133" s="458"/>
      <c r="E133" s="458"/>
      <c r="F133" s="458"/>
      <c r="G133" s="458"/>
      <c r="H133" s="458"/>
      <c r="I133" s="458"/>
      <c r="J133" s="458"/>
      <c r="K133" s="458"/>
      <c r="L133" s="458"/>
      <c r="M133" s="458"/>
      <c r="N133" s="458"/>
      <c r="O133" s="458"/>
      <c r="P133" s="458"/>
      <c r="Q133" s="458"/>
      <c r="R133" s="458"/>
      <c r="S133" s="458"/>
      <c r="T133" s="458"/>
      <c r="U133" s="458"/>
      <c r="V133" s="458"/>
      <c r="W133" s="458"/>
      <c r="X133" s="458"/>
      <c r="Y133" s="458"/>
      <c r="Z133" s="458"/>
      <c r="AA133" s="458"/>
      <c r="AB133" s="6"/>
    </row>
    <row r="134" spans="1:28" s="15" customFormat="1" ht="15">
      <c r="A134" s="18"/>
      <c r="B134" s="6"/>
      <c r="C134" s="224"/>
      <c r="D134" s="224"/>
      <c r="E134" s="224"/>
      <c r="F134" s="224"/>
      <c r="G134" s="224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24"/>
      <c r="Z134" s="224"/>
      <c r="AA134" s="224"/>
      <c r="AB134" s="6"/>
    </row>
    <row r="135" spans="1:28" s="15" customFormat="1" ht="15">
      <c r="A135" s="18"/>
      <c r="B135" s="6"/>
      <c r="C135" s="221"/>
      <c r="D135" s="221"/>
      <c r="E135" s="221"/>
      <c r="F135" s="221"/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1"/>
      <c r="U135" s="221"/>
      <c r="V135" s="221"/>
      <c r="W135" s="221"/>
      <c r="X135" s="221"/>
      <c r="Y135" s="221"/>
      <c r="Z135" s="221"/>
      <c r="AA135" s="221"/>
      <c r="AB135" s="6"/>
    </row>
    <row r="136" spans="1:28" s="15" customFormat="1" ht="15">
      <c r="A136" s="18"/>
      <c r="B136" s="6"/>
      <c r="C136" s="221"/>
      <c r="D136" s="458" t="s">
        <v>412</v>
      </c>
      <c r="E136" s="458"/>
      <c r="F136" s="458"/>
      <c r="G136" s="458"/>
      <c r="H136" s="458"/>
      <c r="I136" s="458"/>
      <c r="J136" s="458"/>
      <c r="K136" s="458"/>
      <c r="L136" s="458"/>
      <c r="M136" s="458"/>
      <c r="N136" s="458"/>
      <c r="O136" s="458"/>
      <c r="P136" s="458"/>
      <c r="Q136" s="458"/>
      <c r="R136" s="458"/>
      <c r="S136" s="458"/>
      <c r="T136" s="458"/>
      <c r="U136" s="221"/>
      <c r="V136" s="221"/>
      <c r="W136" s="221"/>
      <c r="X136" s="221"/>
      <c r="Y136" s="221"/>
      <c r="Z136" s="221"/>
      <c r="AA136" s="221"/>
      <c r="AB136" s="6"/>
    </row>
    <row r="137" spans="1:28" s="15" customFormat="1" ht="15">
      <c r="A137" s="18"/>
      <c r="B137" s="6"/>
      <c r="C137" s="221"/>
      <c r="D137" s="221"/>
      <c r="E137" s="221"/>
      <c r="F137" s="221"/>
      <c r="G137" s="221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21"/>
      <c r="U137" s="221"/>
      <c r="V137" s="221"/>
      <c r="W137" s="221"/>
      <c r="X137" s="221"/>
      <c r="Y137" s="221"/>
      <c r="Z137" s="221"/>
      <c r="AA137" s="221"/>
      <c r="AB137" s="6"/>
    </row>
    <row r="138" spans="1:28" s="15" customFormat="1" ht="15">
      <c r="A138" s="18"/>
      <c r="B138" s="6"/>
      <c r="C138" s="739" t="s">
        <v>465</v>
      </c>
      <c r="D138" s="739"/>
      <c r="E138" s="739"/>
      <c r="F138" s="739"/>
      <c r="G138" s="739"/>
      <c r="H138" s="739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1"/>
      <c r="W138" s="221"/>
      <c r="X138" s="221"/>
      <c r="Y138" s="221"/>
      <c r="Z138" s="221"/>
      <c r="AA138" s="221"/>
      <c r="AB138" s="6"/>
    </row>
    <row r="139" spans="1:28" s="15" customFormat="1" ht="12.75">
      <c r="A139" s="18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</row>
    <row r="140" spans="1:28" s="15" customFormat="1" ht="12.75">
      <c r="A140" s="18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</row>
    <row r="141" spans="1:28" s="15" customFormat="1" ht="12.75">
      <c r="A141" s="18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</row>
    <row r="142" spans="1:28" s="15" customFormat="1" ht="12.75">
      <c r="A142" s="18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</row>
    <row r="143" spans="1:28" s="15" customFormat="1" ht="12.75">
      <c r="A143" s="18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</row>
    <row r="144" spans="1:28" s="15" customFormat="1" ht="12.75">
      <c r="A144" s="18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</row>
    <row r="145" spans="1:28" s="15" customFormat="1" ht="12.75">
      <c r="A145" s="18"/>
      <c r="B145" s="222"/>
      <c r="C145" s="222"/>
      <c r="D145" s="222"/>
      <c r="E145" s="222"/>
      <c r="F145" s="222"/>
      <c r="G145" s="222"/>
      <c r="H145" s="222"/>
      <c r="I145" s="222"/>
      <c r="J145" s="222"/>
      <c r="K145" s="222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2"/>
      <c r="W145" s="222"/>
      <c r="X145" s="222"/>
      <c r="Y145" s="222"/>
      <c r="Z145" s="222"/>
      <c r="AA145" s="6"/>
      <c r="AB145" s="6"/>
    </row>
    <row r="146" spans="1:28" s="15" customFormat="1" ht="15.75">
      <c r="A146" s="18"/>
      <c r="B146" s="222"/>
      <c r="C146" s="270" t="s">
        <v>379</v>
      </c>
      <c r="D146" s="270"/>
      <c r="E146" s="270"/>
      <c r="F146" s="270"/>
      <c r="G146" s="270"/>
      <c r="H146" s="270"/>
      <c r="I146" s="270"/>
      <c r="J146" s="270"/>
      <c r="K146" s="270"/>
      <c r="L146" s="270"/>
      <c r="M146" s="270"/>
      <c r="N146" s="270"/>
      <c r="O146" s="270"/>
      <c r="P146" s="270"/>
      <c r="Q146" s="270"/>
      <c r="R146" s="270"/>
      <c r="S146" s="222"/>
      <c r="T146" s="222"/>
      <c r="U146" s="222"/>
      <c r="V146" s="222"/>
      <c r="W146" s="222"/>
      <c r="X146" s="222"/>
      <c r="Y146" s="222"/>
      <c r="Z146" s="222"/>
      <c r="AA146" s="6"/>
      <c r="AB146" s="6"/>
    </row>
    <row r="147" spans="1:28" s="15" customFormat="1" ht="12.75">
      <c r="A147" s="18"/>
      <c r="B147" s="222"/>
      <c r="C147" s="222"/>
      <c r="D147" s="222"/>
      <c r="E147" s="222"/>
      <c r="F147" s="222"/>
      <c r="G147" s="222"/>
      <c r="H147" s="222"/>
      <c r="I147" s="222"/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22"/>
      <c r="X147" s="222"/>
      <c r="Y147" s="222"/>
      <c r="Z147" s="222"/>
      <c r="AA147" s="6"/>
      <c r="AB147" s="6"/>
    </row>
    <row r="148" spans="1:28" s="15" customFormat="1" ht="15.75">
      <c r="A148" s="18"/>
      <c r="B148" s="222"/>
      <c r="C148" s="269" t="s">
        <v>380</v>
      </c>
      <c r="D148" s="269"/>
      <c r="E148" s="269"/>
      <c r="F148" s="269"/>
      <c r="G148" s="269"/>
      <c r="H148" s="269"/>
      <c r="I148" s="269"/>
      <c r="J148" s="269"/>
      <c r="K148" s="269"/>
      <c r="L148" s="269"/>
      <c r="M148" s="269"/>
      <c r="N148" s="269"/>
      <c r="O148" s="269"/>
      <c r="P148" s="269"/>
      <c r="Q148" s="269"/>
      <c r="R148" s="269"/>
      <c r="S148" s="269"/>
      <c r="T148" s="269"/>
      <c r="U148" s="269"/>
      <c r="V148" s="269"/>
      <c r="W148" s="269"/>
      <c r="X148" s="269"/>
      <c r="Y148" s="269"/>
      <c r="Z148" s="269"/>
      <c r="AA148" s="269"/>
      <c r="AB148" s="6"/>
    </row>
    <row r="149" spans="1:28" s="15" customFormat="1" ht="15.75">
      <c r="A149" s="18"/>
      <c r="B149" s="222"/>
      <c r="C149" s="268" t="s">
        <v>381</v>
      </c>
      <c r="D149" s="268"/>
      <c r="E149" s="268"/>
      <c r="F149" s="268"/>
      <c r="G149" s="268"/>
      <c r="H149" s="268"/>
      <c r="I149" s="268"/>
      <c r="J149" s="268"/>
      <c r="K149" s="268"/>
      <c r="L149" s="268"/>
      <c r="M149" s="268"/>
      <c r="N149" s="268"/>
      <c r="O149" s="268"/>
      <c r="P149" s="268"/>
      <c r="Q149" s="268"/>
      <c r="R149" s="268"/>
      <c r="S149" s="268"/>
      <c r="T149" s="268"/>
      <c r="U149" s="268"/>
      <c r="V149" s="268"/>
      <c r="W149" s="268"/>
      <c r="X149" s="268"/>
      <c r="Y149" s="268"/>
      <c r="Z149" s="268"/>
      <c r="AA149" s="268"/>
      <c r="AB149" s="6"/>
    </row>
    <row r="150" spans="1:28" s="15" customFormat="1" ht="15.75">
      <c r="A150" s="18"/>
      <c r="B150" s="222"/>
      <c r="C150" s="268" t="s">
        <v>382</v>
      </c>
      <c r="D150" s="268"/>
      <c r="E150" s="268"/>
      <c r="F150" s="268"/>
      <c r="G150" s="268"/>
      <c r="H150" s="268"/>
      <c r="I150" s="268"/>
      <c r="J150" s="268"/>
      <c r="K150" s="268"/>
      <c r="L150" s="268"/>
      <c r="M150" s="268"/>
      <c r="N150" s="268"/>
      <c r="O150" s="268"/>
      <c r="P150" s="268"/>
      <c r="Q150" s="268"/>
      <c r="R150" s="268"/>
      <c r="S150" s="268"/>
      <c r="T150" s="268"/>
      <c r="U150" s="268"/>
      <c r="V150" s="268"/>
      <c r="W150" s="268"/>
      <c r="X150" s="268"/>
      <c r="Y150" s="268"/>
      <c r="Z150" s="268"/>
      <c r="AA150" s="268"/>
      <c r="AB150" s="6"/>
    </row>
    <row r="151" spans="1:28" s="15" customFormat="1" ht="15.75">
      <c r="A151" s="18"/>
      <c r="B151" s="222"/>
      <c r="C151" s="223"/>
      <c r="D151" s="223"/>
      <c r="E151" s="223"/>
      <c r="F151" s="223"/>
      <c r="G151" s="223"/>
      <c r="H151" s="223"/>
      <c r="I151" s="223"/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23"/>
      <c r="U151" s="223"/>
      <c r="V151" s="223"/>
      <c r="W151" s="223"/>
      <c r="X151" s="223"/>
      <c r="Y151" s="223"/>
      <c r="Z151" s="223"/>
      <c r="AA151" s="223"/>
      <c r="AB151" s="6"/>
    </row>
    <row r="152" spans="1:28" s="15" customFormat="1" ht="15.75">
      <c r="A152" s="18"/>
      <c r="B152" s="222"/>
      <c r="C152" s="268" t="s">
        <v>413</v>
      </c>
      <c r="D152" s="268"/>
      <c r="E152" s="268"/>
      <c r="F152" s="268"/>
      <c r="G152" s="268"/>
      <c r="H152" s="268"/>
      <c r="I152" s="268"/>
      <c r="J152" s="268"/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268"/>
      <c r="V152" s="268"/>
      <c r="W152" s="268"/>
      <c r="X152" s="268"/>
      <c r="Y152" s="268"/>
      <c r="Z152" s="268"/>
      <c r="AA152" s="268"/>
      <c r="AB152" s="6"/>
    </row>
    <row r="153" spans="1:28" s="15" customFormat="1" ht="15.75">
      <c r="A153" s="18"/>
      <c r="B153" s="222"/>
      <c r="C153" s="268" t="s">
        <v>383</v>
      </c>
      <c r="D153" s="268"/>
      <c r="E153" s="268"/>
      <c r="F153" s="268"/>
      <c r="G153" s="268"/>
      <c r="H153" s="268"/>
      <c r="I153" s="268"/>
      <c r="J153" s="268"/>
      <c r="K153" s="268"/>
      <c r="L153" s="268"/>
      <c r="M153" s="268"/>
      <c r="N153" s="268"/>
      <c r="O153" s="268"/>
      <c r="P153" s="268"/>
      <c r="Q153" s="268"/>
      <c r="R153" s="268"/>
      <c r="S153" s="268"/>
      <c r="T153" s="268"/>
      <c r="U153" s="268"/>
      <c r="V153" s="268"/>
      <c r="W153" s="268"/>
      <c r="X153" s="268"/>
      <c r="Y153" s="268"/>
      <c r="Z153" s="268"/>
      <c r="AA153" s="268"/>
      <c r="AB153" s="6"/>
    </row>
    <row r="154" spans="1:28" s="15" customFormat="1" ht="15.75">
      <c r="A154" s="18"/>
      <c r="B154" s="222"/>
      <c r="C154" s="268" t="s">
        <v>384</v>
      </c>
      <c r="D154" s="268"/>
      <c r="E154" s="268"/>
      <c r="F154" s="268"/>
      <c r="G154" s="268"/>
      <c r="H154" s="268"/>
      <c r="I154" s="268"/>
      <c r="J154" s="268"/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  <c r="X154" s="268"/>
      <c r="Y154" s="268"/>
      <c r="Z154" s="268"/>
      <c r="AA154" s="268"/>
      <c r="AB154" s="6"/>
    </row>
    <row r="155" spans="1:28" s="15" customFormat="1" ht="15.75">
      <c r="A155" s="18"/>
      <c r="B155" s="222"/>
      <c r="C155" s="268" t="s">
        <v>385</v>
      </c>
      <c r="D155" s="268"/>
      <c r="E155" s="268"/>
      <c r="F155" s="268"/>
      <c r="G155" s="268"/>
      <c r="H155" s="268"/>
      <c r="I155" s="268"/>
      <c r="J155" s="268"/>
      <c r="K155" s="268"/>
      <c r="L155" s="268"/>
      <c r="M155" s="268"/>
      <c r="N155" s="268"/>
      <c r="O155" s="268"/>
      <c r="P155" s="268"/>
      <c r="Q155" s="268"/>
      <c r="R155" s="268"/>
      <c r="S155" s="268"/>
      <c r="T155" s="268"/>
      <c r="U155" s="268"/>
      <c r="V155" s="268"/>
      <c r="W155" s="268"/>
      <c r="X155" s="268"/>
      <c r="Y155" s="268"/>
      <c r="Z155" s="268"/>
      <c r="AA155" s="268"/>
      <c r="AB155" s="6"/>
    </row>
    <row r="156" spans="1:28" s="15" customFormat="1" ht="15.75">
      <c r="A156" s="18"/>
      <c r="B156" s="222"/>
      <c r="C156" s="268"/>
      <c r="D156" s="268"/>
      <c r="E156" s="268"/>
      <c r="F156" s="268"/>
      <c r="G156" s="268"/>
      <c r="H156" s="268"/>
      <c r="I156" s="268"/>
      <c r="J156" s="268"/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  <c r="U156" s="268"/>
      <c r="V156" s="268"/>
      <c r="W156" s="268"/>
      <c r="X156" s="268"/>
      <c r="Y156" s="268"/>
      <c r="Z156" s="268"/>
      <c r="AA156" s="268"/>
      <c r="AB156" s="6"/>
    </row>
    <row r="157" spans="1:28" s="15" customFormat="1" ht="15.75">
      <c r="A157" s="18"/>
      <c r="B157" s="222"/>
      <c r="C157" s="268" t="s">
        <v>386</v>
      </c>
      <c r="D157" s="268"/>
      <c r="E157" s="268"/>
      <c r="F157" s="268"/>
      <c r="G157" s="268"/>
      <c r="H157" s="268"/>
      <c r="I157" s="268"/>
      <c r="J157" s="268"/>
      <c r="K157" s="268"/>
      <c r="L157" s="268"/>
      <c r="M157" s="268"/>
      <c r="N157" s="268"/>
      <c r="O157" s="268"/>
      <c r="P157" s="268"/>
      <c r="Q157" s="268"/>
      <c r="R157" s="268"/>
      <c r="S157" s="268"/>
      <c r="T157" s="268"/>
      <c r="U157" s="268"/>
      <c r="V157" s="268"/>
      <c r="W157" s="268"/>
      <c r="X157" s="268"/>
      <c r="Y157" s="268"/>
      <c r="Z157" s="268"/>
      <c r="AA157" s="268"/>
      <c r="AB157" s="6"/>
    </row>
    <row r="158" spans="1:28" s="15" customFormat="1" ht="15.75">
      <c r="A158" s="18"/>
      <c r="B158" s="222"/>
      <c r="C158" s="268" t="s">
        <v>387</v>
      </c>
      <c r="D158" s="268"/>
      <c r="E158" s="268"/>
      <c r="F158" s="268"/>
      <c r="G158" s="268"/>
      <c r="H158" s="268"/>
      <c r="I158" s="268"/>
      <c r="J158" s="268"/>
      <c r="K158" s="268"/>
      <c r="L158" s="268"/>
      <c r="M158" s="268"/>
      <c r="N158" s="268"/>
      <c r="O158" s="268"/>
      <c r="P158" s="268"/>
      <c r="Q158" s="268"/>
      <c r="R158" s="268"/>
      <c r="S158" s="268"/>
      <c r="T158" s="268"/>
      <c r="U158" s="268"/>
      <c r="V158" s="268"/>
      <c r="W158" s="268"/>
      <c r="X158" s="268"/>
      <c r="Y158" s="268"/>
      <c r="Z158" s="268"/>
      <c r="AA158" s="268"/>
      <c r="AB158" s="6"/>
    </row>
    <row r="159" spans="1:28" s="15" customFormat="1" ht="15.75">
      <c r="A159" s="18"/>
      <c r="B159" s="222"/>
      <c r="C159" s="223"/>
      <c r="D159" s="223"/>
      <c r="E159" s="223"/>
      <c r="F159" s="223"/>
      <c r="G159" s="223"/>
      <c r="H159" s="223"/>
      <c r="I159" s="223"/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23"/>
      <c r="U159" s="223"/>
      <c r="V159" s="223"/>
      <c r="W159" s="223"/>
      <c r="X159" s="223"/>
      <c r="Y159" s="223"/>
      <c r="Z159" s="223"/>
      <c r="AA159" s="223"/>
      <c r="AB159" s="6"/>
    </row>
    <row r="160" spans="1:28" s="15" customFormat="1" ht="15.75">
      <c r="A160" s="18"/>
      <c r="B160" s="222"/>
      <c r="C160" s="223"/>
      <c r="D160" s="223"/>
      <c r="E160" s="223"/>
      <c r="F160" s="223"/>
      <c r="G160" s="223"/>
      <c r="H160" s="223"/>
      <c r="I160" s="223"/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23"/>
      <c r="U160" s="223"/>
      <c r="V160" s="223"/>
      <c r="W160" s="223"/>
      <c r="X160" s="223"/>
      <c r="Y160" s="223"/>
      <c r="Z160" s="223"/>
      <c r="AA160" s="223"/>
      <c r="AB160" s="6"/>
    </row>
    <row r="161" spans="1:28" s="15" customFormat="1" ht="15.75">
      <c r="A161" s="18"/>
      <c r="B161" s="222"/>
      <c r="C161" s="223"/>
      <c r="D161" s="223"/>
      <c r="E161" s="223"/>
      <c r="F161" s="223"/>
      <c r="G161" s="223"/>
      <c r="H161" s="223"/>
      <c r="I161" s="223"/>
      <c r="J161" s="223"/>
      <c r="K161" s="223"/>
      <c r="L161" s="223"/>
      <c r="M161" s="223"/>
      <c r="N161" s="223"/>
      <c r="O161" s="223"/>
      <c r="P161" s="223"/>
      <c r="Q161" s="223"/>
      <c r="R161" s="223"/>
      <c r="S161" s="223"/>
      <c r="T161" s="223"/>
      <c r="U161" s="223"/>
      <c r="V161" s="223"/>
      <c r="W161" s="223"/>
      <c r="X161" s="223"/>
      <c r="Y161" s="223"/>
      <c r="Z161" s="223"/>
      <c r="AA161" s="223"/>
      <c r="AB161" s="6"/>
    </row>
    <row r="162" spans="1:28" s="15" customFormat="1" ht="15.75">
      <c r="A162" s="18"/>
      <c r="B162" s="222"/>
      <c r="C162" s="268" t="s">
        <v>21</v>
      </c>
      <c r="D162" s="268"/>
      <c r="E162" s="268"/>
      <c r="F162" s="268"/>
      <c r="G162" s="268"/>
      <c r="H162" s="268"/>
      <c r="I162" s="268"/>
      <c r="J162" s="268"/>
      <c r="K162" s="268"/>
      <c r="L162" s="268"/>
      <c r="M162" s="268"/>
      <c r="N162" s="268"/>
      <c r="O162" s="268"/>
      <c r="P162" s="268"/>
      <c r="Q162" s="268"/>
      <c r="R162" s="268"/>
      <c r="S162" s="269" t="s">
        <v>414</v>
      </c>
      <c r="T162" s="269"/>
      <c r="U162" s="269"/>
      <c r="V162" s="269"/>
      <c r="W162" s="223"/>
      <c r="X162" s="223"/>
      <c r="Y162" s="223"/>
      <c r="Z162" s="223"/>
      <c r="AA162" s="223"/>
      <c r="AB162" s="6"/>
    </row>
    <row r="163" spans="1:28" s="15" customFormat="1" ht="15.75">
      <c r="A163" s="18"/>
      <c r="B163" s="222"/>
      <c r="C163" s="223"/>
      <c r="D163" s="223"/>
      <c r="E163" s="223"/>
      <c r="F163" s="223"/>
      <c r="G163" s="223"/>
      <c r="H163" s="223"/>
      <c r="I163" s="223"/>
      <c r="J163" s="223"/>
      <c r="K163" s="223"/>
      <c r="L163" s="223"/>
      <c r="M163" s="223"/>
      <c r="N163" s="223"/>
      <c r="O163" s="223"/>
      <c r="P163" s="223"/>
      <c r="Q163" s="223"/>
      <c r="R163" s="223"/>
      <c r="S163" s="223"/>
      <c r="T163" s="223"/>
      <c r="U163" s="223"/>
      <c r="V163" s="223"/>
      <c r="W163" s="223"/>
      <c r="X163" s="223"/>
      <c r="Y163" s="223"/>
      <c r="Z163" s="223"/>
      <c r="AA163" s="223"/>
      <c r="AB163" s="6"/>
    </row>
    <row r="164" spans="1:28" s="15" customFormat="1" ht="15.75">
      <c r="A164" s="18"/>
      <c r="B164" s="222"/>
      <c r="C164" s="274" t="s">
        <v>415</v>
      </c>
      <c r="D164" s="274"/>
      <c r="E164" s="274"/>
      <c r="F164" s="274"/>
      <c r="G164" s="274"/>
      <c r="H164" s="274"/>
      <c r="I164" s="223"/>
      <c r="J164" s="223"/>
      <c r="K164" s="223"/>
      <c r="L164" s="223"/>
      <c r="M164" s="223"/>
      <c r="N164" s="223"/>
      <c r="O164" s="223"/>
      <c r="P164" s="223"/>
      <c r="Q164" s="223"/>
      <c r="R164" s="223"/>
      <c r="S164" s="223"/>
      <c r="T164" s="223"/>
      <c r="U164" s="223"/>
      <c r="V164" s="223"/>
      <c r="W164" s="223"/>
      <c r="X164" s="223"/>
      <c r="Y164" s="223"/>
      <c r="Z164" s="223"/>
      <c r="AA164" s="223"/>
      <c r="AB164" s="6"/>
    </row>
    <row r="165" spans="1:28" s="15" customFormat="1" ht="15.75">
      <c r="A165" s="18"/>
      <c r="B165" s="222"/>
      <c r="C165" s="223"/>
      <c r="D165" s="223"/>
      <c r="E165" s="223"/>
      <c r="F165" s="223"/>
      <c r="G165" s="223"/>
      <c r="H165" s="223"/>
      <c r="I165" s="223"/>
      <c r="J165" s="223"/>
      <c r="K165" s="223"/>
      <c r="L165" s="223"/>
      <c r="M165" s="223"/>
      <c r="N165" s="223"/>
      <c r="O165" s="223"/>
      <c r="P165" s="223"/>
      <c r="Q165" s="223"/>
      <c r="R165" s="223"/>
      <c r="S165" s="223"/>
      <c r="T165" s="223"/>
      <c r="U165" s="223"/>
      <c r="V165" s="223"/>
      <c r="W165" s="223"/>
      <c r="X165" s="223"/>
      <c r="Y165" s="223"/>
      <c r="Z165" s="223"/>
      <c r="AA165" s="223"/>
      <c r="AB165" s="6"/>
    </row>
    <row r="166" spans="1:28" s="15" customFormat="1" ht="12.75">
      <c r="A166" s="18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</row>
    <row r="167" spans="1:28" s="15" customFormat="1" ht="12.75">
      <c r="A167" s="18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</row>
    <row r="168" spans="1:28" s="15" customFormat="1" ht="12.75">
      <c r="A168" s="18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</row>
    <row r="169" spans="1:28" s="15" customFormat="1" ht="12.75">
      <c r="A169" s="18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</row>
    <row r="170" spans="1:28" s="15" customFormat="1" ht="12.75">
      <c r="A170" s="18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</row>
    <row r="171" spans="1:28" s="15" customFormat="1" ht="12.75">
      <c r="A171" s="18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</row>
    <row r="172" spans="1:28" s="15" customFormat="1" ht="12.75">
      <c r="A172" s="18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</row>
    <row r="173" spans="1:28" s="15" customFormat="1" ht="12.75">
      <c r="A173" s="18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</row>
    <row r="174" spans="1:28" ht="12.75">
      <c r="A174" s="18"/>
      <c r="B174" s="676" t="s">
        <v>22</v>
      </c>
      <c r="C174" s="676"/>
      <c r="D174" s="676"/>
      <c r="E174" s="676"/>
      <c r="F174" s="676"/>
      <c r="G174" s="676"/>
      <c r="H174" s="676"/>
      <c r="I174" s="676"/>
      <c r="J174" s="676"/>
      <c r="K174" s="676"/>
      <c r="L174" s="676"/>
      <c r="M174" s="676"/>
      <c r="N174" s="676"/>
      <c r="O174" s="676"/>
      <c r="P174" s="676"/>
      <c r="Q174" s="676"/>
      <c r="R174" s="676"/>
      <c r="S174" s="676"/>
      <c r="T174" s="676"/>
      <c r="U174" s="676"/>
      <c r="V174" s="676"/>
      <c r="W174" s="676"/>
      <c r="X174" s="676"/>
      <c r="Y174" s="676"/>
      <c r="Z174" s="676"/>
      <c r="AA174" s="676"/>
      <c r="AB174" s="676"/>
    </row>
    <row r="175" spans="1:28" ht="14.25" customHeight="1">
      <c r="A175" s="18"/>
      <c r="B175" s="454" t="s">
        <v>420</v>
      </c>
      <c r="C175" s="454"/>
      <c r="D175" s="454"/>
      <c r="E175" s="454"/>
      <c r="F175" s="454"/>
      <c r="G175" s="454"/>
      <c r="H175" s="454"/>
      <c r="I175" s="454"/>
      <c r="J175" s="454"/>
      <c r="K175" s="454"/>
      <c r="L175" s="454"/>
      <c r="M175" s="454"/>
      <c r="N175" s="454"/>
      <c r="O175" s="454"/>
      <c r="P175" s="454"/>
      <c r="Q175" s="454"/>
      <c r="R175" s="454"/>
      <c r="S175" s="454"/>
      <c r="T175" s="454"/>
      <c r="U175" s="454"/>
      <c r="V175" s="454"/>
      <c r="W175" s="454"/>
      <c r="X175" s="454"/>
      <c r="Y175" s="454"/>
      <c r="Z175" s="454"/>
      <c r="AA175" s="454"/>
      <c r="AB175" s="454"/>
    </row>
    <row r="176" spans="1:28" ht="18" customHeight="1">
      <c r="A176" s="18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15"/>
      <c r="Q176" s="15"/>
      <c r="R176" s="15"/>
      <c r="S176" s="91" t="s">
        <v>23</v>
      </c>
      <c r="T176" s="5"/>
      <c r="U176" s="582" t="s">
        <v>309</v>
      </c>
      <c r="V176" s="698"/>
      <c r="W176" s="698"/>
      <c r="X176" s="699"/>
      <c r="Y176" s="395" t="s">
        <v>322</v>
      </c>
      <c r="Z176" s="327"/>
      <c r="AA176" s="327"/>
      <c r="AB176" s="327"/>
    </row>
    <row r="177" spans="1:28" ht="12.75">
      <c r="A177" s="18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15"/>
      <c r="Q177" s="15"/>
      <c r="R177" s="15"/>
      <c r="S177" s="91"/>
      <c r="T177" s="5"/>
      <c r="U177" s="100"/>
      <c r="V177" s="212"/>
      <c r="W177" s="473"/>
      <c r="X177" s="474"/>
      <c r="Y177" s="195"/>
      <c r="Z177" s="196"/>
      <c r="AA177" s="196"/>
      <c r="AB177" s="196"/>
    </row>
    <row r="178" spans="1:28" ht="13.5" thickBot="1">
      <c r="A178" s="18"/>
      <c r="B178" s="87"/>
      <c r="C178" s="102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26"/>
      <c r="Q178" s="26"/>
      <c r="R178" s="26"/>
      <c r="S178" s="87"/>
      <c r="T178" s="87"/>
      <c r="U178" s="409">
        <v>2008</v>
      </c>
      <c r="V178" s="409"/>
      <c r="W178" s="409">
        <v>2007</v>
      </c>
      <c r="X178" s="701"/>
      <c r="Y178" s="409">
        <v>2008</v>
      </c>
      <c r="Z178" s="409"/>
      <c r="AA178" s="409">
        <v>2007</v>
      </c>
      <c r="AB178" s="410"/>
    </row>
    <row r="179" spans="1:28" ht="12.75">
      <c r="A179" s="18"/>
      <c r="B179" s="678" t="s">
        <v>24</v>
      </c>
      <c r="C179" s="678"/>
      <c r="D179" s="678"/>
      <c r="E179" s="678"/>
      <c r="F179" s="678"/>
      <c r="G179" s="678"/>
      <c r="H179" s="678"/>
      <c r="I179" s="678"/>
      <c r="J179" s="678"/>
      <c r="K179" s="678"/>
      <c r="L179" s="678"/>
      <c r="M179" s="678"/>
      <c r="N179" s="678"/>
      <c r="O179" s="678"/>
      <c r="P179" s="678"/>
      <c r="Q179" s="678"/>
      <c r="R179" s="678"/>
      <c r="S179" s="673">
        <v>-1</v>
      </c>
      <c r="T179" s="674"/>
      <c r="U179" s="398">
        <v>4556386</v>
      </c>
      <c r="V179" s="400"/>
      <c r="W179" s="398">
        <v>3411603</v>
      </c>
      <c r="X179" s="700"/>
      <c r="Y179" s="399">
        <v>6483153</v>
      </c>
      <c r="Z179" s="400"/>
      <c r="AA179" s="398">
        <v>4854274</v>
      </c>
      <c r="AB179" s="398"/>
    </row>
    <row r="180" spans="1:28" ht="12.75">
      <c r="A180" s="18"/>
      <c r="B180" s="334" t="s">
        <v>25</v>
      </c>
      <c r="C180" s="334"/>
      <c r="D180" s="334"/>
      <c r="E180" s="334"/>
      <c r="F180" s="334"/>
      <c r="G180" s="334"/>
      <c r="H180" s="334"/>
      <c r="I180" s="334"/>
      <c r="J180" s="334"/>
      <c r="K180" s="334"/>
      <c r="L180" s="334"/>
      <c r="M180" s="334"/>
      <c r="N180" s="334"/>
      <c r="O180" s="334"/>
      <c r="P180" s="334"/>
      <c r="Q180" s="334"/>
      <c r="R180" s="334"/>
      <c r="S180" s="451">
        <f>$C$475</f>
        <v>-2</v>
      </c>
      <c r="T180" s="418"/>
      <c r="U180" s="287">
        <v>4288794</v>
      </c>
      <c r="V180" s="321"/>
      <c r="W180" s="287">
        <v>3145898</v>
      </c>
      <c r="X180" s="406"/>
      <c r="Y180" s="404">
        <v>6102405</v>
      </c>
      <c r="Z180" s="321"/>
      <c r="AA180" s="287">
        <v>4476210</v>
      </c>
      <c r="AB180" s="287"/>
    </row>
    <row r="181" spans="1:28" ht="12.75">
      <c r="A181" s="18"/>
      <c r="B181" s="677" t="s">
        <v>26</v>
      </c>
      <c r="C181" s="677"/>
      <c r="D181" s="677"/>
      <c r="E181" s="677"/>
      <c r="F181" s="677"/>
      <c r="G181" s="677"/>
      <c r="H181" s="677"/>
      <c r="I181" s="677"/>
      <c r="J181" s="677"/>
      <c r="K181" s="677"/>
      <c r="L181" s="677"/>
      <c r="M181" s="677"/>
      <c r="N181" s="677"/>
      <c r="O181" s="677"/>
      <c r="P181" s="677"/>
      <c r="Q181" s="677"/>
      <c r="R181" s="677"/>
      <c r="S181" s="163"/>
      <c r="T181" s="163"/>
      <c r="U181" s="312">
        <f>U179-U180</f>
        <v>267592</v>
      </c>
      <c r="V181" s="412"/>
      <c r="W181" s="312">
        <f>W179-W180</f>
        <v>265705</v>
      </c>
      <c r="X181" s="332"/>
      <c r="Y181" s="411">
        <f>Y179-Y180</f>
        <v>380748</v>
      </c>
      <c r="Z181" s="412"/>
      <c r="AA181" s="312">
        <f>AA179-AA180</f>
        <v>378064</v>
      </c>
      <c r="AB181" s="312"/>
    </row>
    <row r="182" spans="1:28" ht="12.75">
      <c r="A182" s="18"/>
      <c r="B182" s="323" t="s">
        <v>27</v>
      </c>
      <c r="C182" s="323"/>
      <c r="D182" s="323"/>
      <c r="E182" s="323"/>
      <c r="F182" s="323"/>
      <c r="G182" s="323"/>
      <c r="H182" s="323"/>
      <c r="I182" s="323"/>
      <c r="J182" s="323"/>
      <c r="K182" s="323"/>
      <c r="L182" s="323"/>
      <c r="M182" s="323"/>
      <c r="N182" s="323"/>
      <c r="O182" s="323"/>
      <c r="P182" s="323"/>
      <c r="Q182" s="323"/>
      <c r="R182" s="323"/>
      <c r="S182" s="694">
        <f>$C$488</f>
        <v>-3</v>
      </c>
      <c r="T182" s="695"/>
      <c r="U182" s="313">
        <v>22135</v>
      </c>
      <c r="V182" s="414"/>
      <c r="W182" s="313">
        <v>19806</v>
      </c>
      <c r="X182" s="331"/>
      <c r="Y182" s="413">
        <v>31495</v>
      </c>
      <c r="Z182" s="414"/>
      <c r="AA182" s="313">
        <v>28181</v>
      </c>
      <c r="AB182" s="313"/>
    </row>
    <row r="183" spans="1:28" ht="12.75">
      <c r="A183" s="18"/>
      <c r="B183" s="227" t="s">
        <v>28</v>
      </c>
      <c r="C183" s="227"/>
      <c r="D183" s="227"/>
      <c r="E183" s="227"/>
      <c r="F183" s="227"/>
      <c r="G183" s="227"/>
      <c r="H183" s="227"/>
      <c r="I183" s="227"/>
      <c r="J183" s="227"/>
      <c r="K183" s="227"/>
      <c r="L183" s="227"/>
      <c r="M183" s="227"/>
      <c r="N183" s="227"/>
      <c r="O183" s="227"/>
      <c r="P183" s="227"/>
      <c r="Q183" s="227"/>
      <c r="R183" s="227"/>
      <c r="S183" s="326">
        <f>$C$496</f>
        <v>-4</v>
      </c>
      <c r="T183" s="327"/>
      <c r="U183" s="276">
        <v>98100</v>
      </c>
      <c r="V183" s="613"/>
      <c r="W183" s="276">
        <v>93092</v>
      </c>
      <c r="X183" s="356"/>
      <c r="Y183" s="396">
        <v>139584</v>
      </c>
      <c r="Z183" s="397"/>
      <c r="AA183" s="276">
        <v>132458</v>
      </c>
      <c r="AB183" s="276"/>
    </row>
    <row r="184" spans="1:28" ht="12.75">
      <c r="A184" s="18"/>
      <c r="B184" s="227" t="s">
        <v>29</v>
      </c>
      <c r="C184" s="227"/>
      <c r="D184" s="227"/>
      <c r="E184" s="227"/>
      <c r="F184" s="227"/>
      <c r="G184" s="227"/>
      <c r="H184" s="227"/>
      <c r="I184" s="227"/>
      <c r="J184" s="227"/>
      <c r="K184" s="227"/>
      <c r="L184" s="227"/>
      <c r="M184" s="227"/>
      <c r="N184" s="227"/>
      <c r="O184" s="227"/>
      <c r="P184" s="227"/>
      <c r="Q184" s="227"/>
      <c r="R184" s="227"/>
      <c r="S184" s="326">
        <f>$C$510</f>
        <v>-5</v>
      </c>
      <c r="T184" s="327"/>
      <c r="U184" s="276">
        <v>109622</v>
      </c>
      <c r="V184" s="613"/>
      <c r="W184" s="276">
        <v>77914</v>
      </c>
      <c r="X184" s="356"/>
      <c r="Y184" s="396">
        <v>155978</v>
      </c>
      <c r="Z184" s="397"/>
      <c r="AA184" s="276">
        <v>110861</v>
      </c>
      <c r="AB184" s="276"/>
    </row>
    <row r="185" spans="1:28" ht="12.75">
      <c r="A185" s="18"/>
      <c r="B185" s="227" t="s">
        <v>30</v>
      </c>
      <c r="C185" s="227"/>
      <c r="D185" s="227"/>
      <c r="E185" s="227"/>
      <c r="F185" s="227"/>
      <c r="G185" s="227"/>
      <c r="H185" s="227"/>
      <c r="I185" s="227"/>
      <c r="J185" s="227"/>
      <c r="K185" s="227"/>
      <c r="L185" s="227"/>
      <c r="M185" s="227"/>
      <c r="N185" s="227"/>
      <c r="O185" s="227"/>
      <c r="P185" s="227"/>
      <c r="Q185" s="227"/>
      <c r="R185" s="227"/>
      <c r="S185" s="326">
        <f>$C$519</f>
        <v>-6</v>
      </c>
      <c r="T185" s="327"/>
      <c r="U185" s="276">
        <v>74068</v>
      </c>
      <c r="V185" s="613"/>
      <c r="W185" s="276">
        <v>24836</v>
      </c>
      <c r="X185" s="356"/>
      <c r="Y185" s="396">
        <v>105389</v>
      </c>
      <c r="Z185" s="397"/>
      <c r="AA185" s="276">
        <v>35338</v>
      </c>
      <c r="AB185" s="276"/>
    </row>
    <row r="186" spans="1:28" ht="12.75">
      <c r="A186" s="18"/>
      <c r="B186" s="322" t="s">
        <v>31</v>
      </c>
      <c r="C186" s="322"/>
      <c r="D186" s="322"/>
      <c r="E186" s="322"/>
      <c r="F186" s="322"/>
      <c r="G186" s="322"/>
      <c r="H186" s="322"/>
      <c r="I186" s="322"/>
      <c r="J186" s="322"/>
      <c r="K186" s="322"/>
      <c r="L186" s="322"/>
      <c r="M186" s="322"/>
      <c r="N186" s="322"/>
      <c r="O186" s="322"/>
      <c r="P186" s="322"/>
      <c r="Q186" s="322"/>
      <c r="R186" s="322"/>
      <c r="S186" s="326"/>
      <c r="T186" s="327"/>
      <c r="U186" s="696"/>
      <c r="V186" s="285"/>
      <c r="W186" s="276"/>
      <c r="X186" s="401"/>
      <c r="Y186" s="402"/>
      <c r="Z186" s="397"/>
      <c r="AA186" s="276"/>
      <c r="AB186" s="276"/>
    </row>
    <row r="187" spans="1:28" ht="12.75">
      <c r="A187" s="18"/>
      <c r="B187" s="322" t="s">
        <v>32</v>
      </c>
      <c r="C187" s="322"/>
      <c r="D187" s="322"/>
      <c r="E187" s="322"/>
      <c r="F187" s="322"/>
      <c r="G187" s="322"/>
      <c r="H187" s="322"/>
      <c r="I187" s="322"/>
      <c r="J187" s="322"/>
      <c r="K187" s="322"/>
      <c r="L187" s="322"/>
      <c r="M187" s="322"/>
      <c r="N187" s="322"/>
      <c r="O187" s="322"/>
      <c r="P187" s="322"/>
      <c r="Q187" s="322"/>
      <c r="R187" s="322"/>
      <c r="S187" s="326"/>
      <c r="T187" s="327"/>
      <c r="U187" s="697"/>
      <c r="V187" s="613"/>
      <c r="W187" s="276"/>
      <c r="X187" s="401"/>
      <c r="Y187" s="402"/>
      <c r="Z187" s="397"/>
      <c r="AA187" s="276"/>
      <c r="AB187" s="276"/>
    </row>
    <row r="188" spans="1:28" ht="12.75">
      <c r="A188" s="18"/>
      <c r="B188" s="227" t="s">
        <v>33</v>
      </c>
      <c r="C188" s="227"/>
      <c r="D188" s="227"/>
      <c r="E188" s="227"/>
      <c r="F188" s="227"/>
      <c r="G188" s="227"/>
      <c r="H188" s="227"/>
      <c r="I188" s="227"/>
      <c r="J188" s="227"/>
      <c r="K188" s="227"/>
      <c r="L188" s="227"/>
      <c r="M188" s="227"/>
      <c r="N188" s="227"/>
      <c r="O188" s="227"/>
      <c r="P188" s="227"/>
      <c r="Q188" s="227"/>
      <c r="R188" s="227"/>
      <c r="S188" s="326">
        <f>$C$531</f>
        <v>-7</v>
      </c>
      <c r="T188" s="327"/>
      <c r="U188" s="276">
        <v>44</v>
      </c>
      <c r="V188" s="613"/>
      <c r="W188" s="276">
        <v>78</v>
      </c>
      <c r="X188" s="356"/>
      <c r="Y188" s="402">
        <v>63</v>
      </c>
      <c r="Z188" s="397"/>
      <c r="AA188" s="276">
        <v>111</v>
      </c>
      <c r="AB188" s="276"/>
    </row>
    <row r="189" spans="1:28" ht="12.75">
      <c r="A189" s="18"/>
      <c r="B189" s="322" t="s">
        <v>34</v>
      </c>
      <c r="C189" s="322"/>
      <c r="D189" s="322"/>
      <c r="E189" s="322"/>
      <c r="F189" s="322"/>
      <c r="G189" s="322"/>
      <c r="H189" s="322"/>
      <c r="I189" s="322"/>
      <c r="J189" s="322"/>
      <c r="K189" s="322"/>
      <c r="L189" s="322"/>
      <c r="M189" s="322"/>
      <c r="N189" s="322"/>
      <c r="O189" s="322"/>
      <c r="P189" s="322"/>
      <c r="Q189" s="322"/>
      <c r="R189" s="322"/>
      <c r="S189" s="326"/>
      <c r="T189" s="327"/>
      <c r="U189" s="276"/>
      <c r="V189" s="613"/>
      <c r="W189" s="276"/>
      <c r="X189" s="356"/>
      <c r="Y189" s="402"/>
      <c r="Z189" s="397"/>
      <c r="AA189" s="276"/>
      <c r="AB189" s="276"/>
    </row>
    <row r="190" spans="1:28" ht="12.75">
      <c r="A190" s="18"/>
      <c r="B190" s="334" t="s">
        <v>35</v>
      </c>
      <c r="C190" s="334"/>
      <c r="D190" s="334"/>
      <c r="E190" s="334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4"/>
      <c r="R190" s="334"/>
      <c r="S190" s="451">
        <v>-8</v>
      </c>
      <c r="T190" s="418"/>
      <c r="U190" s="287">
        <v>28318</v>
      </c>
      <c r="V190" s="321"/>
      <c r="W190" s="287">
        <v>22615</v>
      </c>
      <c r="X190" s="406"/>
      <c r="Y190" s="404">
        <v>40293</v>
      </c>
      <c r="Z190" s="321"/>
      <c r="AA190" s="287">
        <v>32178</v>
      </c>
      <c r="AB190" s="287"/>
    </row>
    <row r="191" spans="1:28" ht="12.75">
      <c r="A191" s="18"/>
      <c r="B191" s="324" t="s">
        <v>36</v>
      </c>
      <c r="C191" s="324"/>
      <c r="D191" s="324"/>
      <c r="E191" s="324"/>
      <c r="F191" s="324"/>
      <c r="G191" s="324"/>
      <c r="H191" s="324"/>
      <c r="I191" s="324"/>
      <c r="J191" s="324"/>
      <c r="K191" s="324"/>
      <c r="L191" s="324"/>
      <c r="M191" s="324"/>
      <c r="N191" s="324"/>
      <c r="O191" s="324"/>
      <c r="P191" s="324"/>
      <c r="Q191" s="324"/>
      <c r="R191" s="324"/>
      <c r="S191" s="163"/>
      <c r="T191" s="163"/>
      <c r="U191" s="329">
        <f>U181-U182-U183+U184-U185+U188-U190</f>
        <v>154637</v>
      </c>
      <c r="V191" s="330"/>
      <c r="W191" s="329">
        <f>W181-W182-W183+W184-W185+W188-W190</f>
        <v>183348</v>
      </c>
      <c r="X191" s="405"/>
      <c r="Y191" s="407">
        <f>Y181-Y182-Y183+Y184-Y185+Y188-Y190</f>
        <v>220028</v>
      </c>
      <c r="Z191" s="408"/>
      <c r="AA191" s="329">
        <f>AA181-AA182-AA183+AA184-AA185+AA188-AA190</f>
        <v>260881</v>
      </c>
      <c r="AB191" s="329"/>
    </row>
    <row r="192" spans="1:28" ht="12.75">
      <c r="A192" s="18"/>
      <c r="B192" s="323" t="s">
        <v>37</v>
      </c>
      <c r="C192" s="323"/>
      <c r="D192" s="323"/>
      <c r="E192" s="323"/>
      <c r="F192" s="323"/>
      <c r="G192" s="323"/>
      <c r="H192" s="323"/>
      <c r="I192" s="323"/>
      <c r="J192" s="323"/>
      <c r="K192" s="323"/>
      <c r="L192" s="323"/>
      <c r="M192" s="323"/>
      <c r="N192" s="323"/>
      <c r="O192" s="323"/>
      <c r="P192" s="323"/>
      <c r="Q192" s="323"/>
      <c r="R192" s="323"/>
      <c r="S192" s="328"/>
      <c r="T192" s="328"/>
      <c r="U192" s="328"/>
      <c r="V192" s="414"/>
      <c r="W192" s="313"/>
      <c r="X192" s="403"/>
      <c r="Y192" s="314"/>
      <c r="Z192" s="315"/>
      <c r="AA192" s="313"/>
      <c r="AB192" s="313"/>
    </row>
    <row r="193" spans="1:28" ht="12.75">
      <c r="A193" s="18"/>
      <c r="B193" s="334" t="s">
        <v>38</v>
      </c>
      <c r="C193" s="334"/>
      <c r="D193" s="334"/>
      <c r="E193" s="334"/>
      <c r="F193" s="334"/>
      <c r="G193" s="334"/>
      <c r="H193" s="334"/>
      <c r="I193" s="334"/>
      <c r="J193" s="334"/>
      <c r="K193" s="334"/>
      <c r="L193" s="334"/>
      <c r="M193" s="334"/>
      <c r="N193" s="334"/>
      <c r="O193" s="334"/>
      <c r="P193" s="334"/>
      <c r="Q193" s="334"/>
      <c r="R193" s="334"/>
      <c r="S193" s="464"/>
      <c r="T193" s="464"/>
      <c r="U193" s="464"/>
      <c r="V193" s="321"/>
      <c r="W193" s="287"/>
      <c r="X193" s="658"/>
      <c r="Y193" s="325"/>
      <c r="Z193" s="319"/>
      <c r="AA193" s="287"/>
      <c r="AB193" s="287"/>
    </row>
    <row r="194" spans="1:28" ht="12.75">
      <c r="A194" s="18"/>
      <c r="B194" s="677" t="s">
        <v>39</v>
      </c>
      <c r="C194" s="677"/>
      <c r="D194" s="677"/>
      <c r="E194" s="677"/>
      <c r="F194" s="677"/>
      <c r="G194" s="677"/>
      <c r="H194" s="677"/>
      <c r="I194" s="677"/>
      <c r="J194" s="677"/>
      <c r="K194" s="677"/>
      <c r="L194" s="677"/>
      <c r="M194" s="677"/>
      <c r="N194" s="677"/>
      <c r="O194" s="677"/>
      <c r="P194" s="677"/>
      <c r="Q194" s="677"/>
      <c r="R194" s="677"/>
      <c r="S194" s="163"/>
      <c r="T194" s="163"/>
      <c r="U194" s="312">
        <f>U191</f>
        <v>154637</v>
      </c>
      <c r="V194" s="412"/>
      <c r="W194" s="312">
        <f>W191</f>
        <v>183348</v>
      </c>
      <c r="X194" s="332"/>
      <c r="Y194" s="310">
        <f>Y191</f>
        <v>220028</v>
      </c>
      <c r="Z194" s="311"/>
      <c r="AA194" s="312">
        <f>AA191</f>
        <v>260881</v>
      </c>
      <c r="AB194" s="312"/>
    </row>
    <row r="195" spans="1:28" ht="12.75">
      <c r="A195" s="18"/>
      <c r="B195" s="323" t="s">
        <v>40</v>
      </c>
      <c r="C195" s="323"/>
      <c r="D195" s="323"/>
      <c r="E195" s="323"/>
      <c r="F195" s="323"/>
      <c r="G195" s="323"/>
      <c r="H195" s="323"/>
      <c r="I195" s="323"/>
      <c r="J195" s="323"/>
      <c r="K195" s="323"/>
      <c r="L195" s="323"/>
      <c r="M195" s="323"/>
      <c r="N195" s="323"/>
      <c r="O195" s="323"/>
      <c r="P195" s="323"/>
      <c r="Q195" s="323"/>
      <c r="R195" s="323"/>
      <c r="S195" s="694"/>
      <c r="T195" s="695"/>
      <c r="U195" s="313"/>
      <c r="V195" s="414"/>
      <c r="W195" s="313"/>
      <c r="X195" s="331"/>
      <c r="Y195" s="314"/>
      <c r="Z195" s="315"/>
      <c r="AA195" s="313"/>
      <c r="AB195" s="313"/>
    </row>
    <row r="196" spans="1:28" ht="12.75">
      <c r="A196" s="18"/>
      <c r="B196" s="227" t="s">
        <v>41</v>
      </c>
      <c r="C196" s="227"/>
      <c r="D196" s="227"/>
      <c r="E196" s="227"/>
      <c r="F196" s="227"/>
      <c r="G196" s="227"/>
      <c r="H196" s="227"/>
      <c r="I196" s="227"/>
      <c r="J196" s="227"/>
      <c r="K196" s="227"/>
      <c r="L196" s="227"/>
      <c r="M196" s="227"/>
      <c r="N196" s="227"/>
      <c r="O196" s="227"/>
      <c r="P196" s="227"/>
      <c r="Q196" s="227"/>
      <c r="R196" s="227"/>
      <c r="S196" s="326"/>
      <c r="T196" s="327"/>
      <c r="U196" s="276">
        <v>20000</v>
      </c>
      <c r="V196" s="613"/>
      <c r="W196" s="276"/>
      <c r="X196" s="356"/>
      <c r="Y196" s="316">
        <v>28457</v>
      </c>
      <c r="Z196" s="317"/>
      <c r="AA196" s="276"/>
      <c r="AB196" s="276"/>
    </row>
    <row r="197" spans="1:28" ht="12.75">
      <c r="A197" s="18"/>
      <c r="B197" s="334" t="s">
        <v>42</v>
      </c>
      <c r="C197" s="334"/>
      <c r="D197" s="334"/>
      <c r="E197" s="334"/>
      <c r="F197" s="334"/>
      <c r="G197" s="334"/>
      <c r="H197" s="334"/>
      <c r="I197" s="334"/>
      <c r="J197" s="334"/>
      <c r="K197" s="334"/>
      <c r="L197" s="334"/>
      <c r="M197" s="334"/>
      <c r="N197" s="334"/>
      <c r="O197" s="334"/>
      <c r="P197" s="334"/>
      <c r="Q197" s="334"/>
      <c r="R197" s="334"/>
      <c r="S197" s="451">
        <v>-9</v>
      </c>
      <c r="T197" s="418"/>
      <c r="U197" s="354">
        <v>12171</v>
      </c>
      <c r="V197" s="321"/>
      <c r="W197" s="354">
        <v>22572</v>
      </c>
      <c r="X197" s="355"/>
      <c r="Y197" s="318">
        <v>17318</v>
      </c>
      <c r="Z197" s="319"/>
      <c r="AA197" s="354">
        <v>32117</v>
      </c>
      <c r="AB197" s="354"/>
    </row>
    <row r="198" spans="1:28" ht="13.5" thickBot="1">
      <c r="A198" s="18"/>
      <c r="B198" s="350" t="s">
        <v>43</v>
      </c>
      <c r="C198" s="350"/>
      <c r="D198" s="350"/>
      <c r="E198" s="350"/>
      <c r="F198" s="350"/>
      <c r="G198" s="350"/>
      <c r="H198" s="350"/>
      <c r="I198" s="350"/>
      <c r="J198" s="350"/>
      <c r="K198" s="350"/>
      <c r="L198" s="350"/>
      <c r="M198" s="350"/>
      <c r="N198" s="350"/>
      <c r="O198" s="350"/>
      <c r="P198" s="350"/>
      <c r="Q198" s="350"/>
      <c r="R198" s="350"/>
      <c r="S198" s="702"/>
      <c r="T198" s="702"/>
      <c r="U198" s="352">
        <f>U194-U196-U197</f>
        <v>122466</v>
      </c>
      <c r="V198" s="353"/>
      <c r="W198" s="352">
        <f>W194-W196-W197</f>
        <v>160776</v>
      </c>
      <c r="X198" s="549"/>
      <c r="Y198" s="547">
        <f>Y194-Y196-Y197</f>
        <v>174253</v>
      </c>
      <c r="Z198" s="548"/>
      <c r="AA198" s="352">
        <f>AA194-AA196-AA197</f>
        <v>228764</v>
      </c>
      <c r="AB198" s="352"/>
    </row>
    <row r="199" spans="1:28" ht="13.5" thickTop="1">
      <c r="A199" s="18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6"/>
      <c r="AA199" s="6"/>
      <c r="AB199" s="6"/>
    </row>
    <row r="200" spans="1:28" ht="12.75">
      <c r="A200" s="18"/>
      <c r="B200" s="5"/>
      <c r="C200" s="5"/>
      <c r="D200" s="5"/>
      <c r="E200" s="5"/>
      <c r="F200" s="7"/>
      <c r="G200" s="6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6"/>
      <c r="AA200" s="6"/>
      <c r="AB200" s="6"/>
    </row>
    <row r="201" spans="1:28" ht="12.75">
      <c r="A201" s="18"/>
      <c r="B201" s="5"/>
      <c r="C201" s="5"/>
      <c r="D201" s="5"/>
      <c r="E201" s="5"/>
      <c r="F201" s="7"/>
      <c r="G201" s="6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6"/>
      <c r="AA201" s="6"/>
      <c r="AB201" s="6"/>
    </row>
    <row r="202" spans="1:28" ht="12.75">
      <c r="A202" s="6"/>
      <c r="B202" s="5"/>
      <c r="C202" s="5"/>
      <c r="D202" s="5"/>
      <c r="E202" s="5"/>
      <c r="F202" s="7"/>
      <c r="G202" s="6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6"/>
      <c r="AA202" s="6"/>
      <c r="AB202" s="6"/>
    </row>
    <row r="203" spans="1:28" ht="12.75">
      <c r="A203" s="6"/>
      <c r="B203" s="5"/>
      <c r="C203" s="5"/>
      <c r="D203" s="5"/>
      <c r="E203" s="5"/>
      <c r="F203" s="7"/>
      <c r="G203" s="6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6"/>
      <c r="AA203" s="6"/>
      <c r="AB203" s="6"/>
    </row>
    <row r="204" spans="1:28" ht="12.75">
      <c r="A204" s="6"/>
      <c r="B204" s="86" t="s">
        <v>21</v>
      </c>
      <c r="C204" s="86"/>
      <c r="D204" s="86"/>
      <c r="E204" s="86"/>
      <c r="F204" s="231"/>
      <c r="G204" s="231"/>
      <c r="H204" s="231"/>
      <c r="I204" s="231"/>
      <c r="J204" s="231"/>
      <c r="K204" s="231"/>
      <c r="L204" s="227" t="s">
        <v>414</v>
      </c>
      <c r="M204" s="227"/>
      <c r="N204" s="227"/>
      <c r="O204" s="227"/>
      <c r="P204" s="227"/>
      <c r="Q204" s="227"/>
      <c r="R204" s="227"/>
      <c r="S204" s="5"/>
      <c r="T204" s="5"/>
      <c r="U204" s="5"/>
      <c r="V204" s="5"/>
      <c r="W204" s="5"/>
      <c r="X204" s="5"/>
      <c r="Y204" s="5"/>
      <c r="Z204" s="6"/>
      <c r="AA204" s="6"/>
      <c r="AB204" s="6"/>
    </row>
    <row r="205" spans="1:28" ht="15.75" thickBot="1">
      <c r="A205" s="23"/>
      <c r="B205" s="274" t="s">
        <v>415</v>
      </c>
      <c r="C205" s="274"/>
      <c r="D205" s="274"/>
      <c r="E205" s="274"/>
      <c r="F205" s="274"/>
      <c r="G205" s="274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6"/>
      <c r="AA205" s="6"/>
      <c r="AB205" s="6"/>
    </row>
    <row r="206" spans="1:28" ht="12.75">
      <c r="A206" s="3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6"/>
      <c r="AA206" s="6"/>
      <c r="AB206" s="6"/>
    </row>
    <row r="207" spans="1:28" ht="12.75">
      <c r="A207" s="3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6"/>
      <c r="AA207" s="6"/>
      <c r="AB207" s="6"/>
    </row>
    <row r="208" spans="1:28" ht="12.75">
      <c r="A208" s="3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6"/>
      <c r="AA208" s="6"/>
      <c r="AB208" s="6"/>
    </row>
    <row r="209" spans="1:28" ht="12.75">
      <c r="A209" s="3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6"/>
      <c r="AA209" s="6"/>
      <c r="AB209" s="6"/>
    </row>
    <row r="210" spans="1:28" ht="12.75">
      <c r="A210" s="3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6"/>
      <c r="AA210" s="6"/>
      <c r="AB210" s="6"/>
    </row>
    <row r="211" spans="1:28" ht="12.75">
      <c r="A211" s="3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6"/>
      <c r="AA211" s="6"/>
      <c r="AB211" s="6"/>
    </row>
    <row r="212" spans="1:28" ht="12.75">
      <c r="A212" s="3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6"/>
      <c r="AA212" s="6"/>
      <c r="AB212" s="6"/>
    </row>
    <row r="213" spans="1:28" ht="12.75">
      <c r="A213" s="3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6"/>
      <c r="AA213" s="6"/>
      <c r="AB213" s="6"/>
    </row>
    <row r="214" spans="1:28" ht="12.75">
      <c r="A214" s="3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6"/>
      <c r="AA214" s="6"/>
      <c r="AB214" s="6"/>
    </row>
    <row r="215" spans="1:28" ht="12.75">
      <c r="A215" s="3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6"/>
      <c r="AA215" s="6"/>
      <c r="AB215" s="6"/>
    </row>
    <row r="216" spans="1:28" ht="12.75">
      <c r="A216" s="3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6"/>
      <c r="AA216" s="6"/>
      <c r="AB216" s="6"/>
    </row>
    <row r="217" spans="1:28" ht="12.75">
      <c r="A217" s="3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6"/>
      <c r="AA217" s="6"/>
      <c r="AB217" s="6"/>
    </row>
    <row r="218" spans="1:28" ht="12.75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6"/>
      <c r="AA218" s="6"/>
      <c r="AB218" s="6"/>
    </row>
    <row r="219" spans="1:28" ht="12.75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6"/>
      <c r="AA219" s="6"/>
      <c r="AB219" s="6"/>
    </row>
    <row r="220" spans="1:28" ht="12.75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6"/>
      <c r="AA220" s="6"/>
      <c r="AB220" s="6"/>
    </row>
    <row r="221" spans="1:28" ht="12.75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6"/>
      <c r="AA221" s="6"/>
      <c r="AB221" s="6"/>
    </row>
    <row r="222" spans="1:28" ht="12.75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6"/>
      <c r="AA222" s="6"/>
      <c r="AB222" s="6"/>
    </row>
    <row r="223" spans="1:28" ht="12.75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6"/>
      <c r="AA223" s="6"/>
      <c r="AB223" s="6"/>
    </row>
    <row r="224" spans="1:28" ht="15" customHeight="1">
      <c r="A224" s="6"/>
      <c r="B224" s="351" t="s">
        <v>416</v>
      </c>
      <c r="C224" s="351"/>
      <c r="D224" s="351"/>
      <c r="E224" s="351"/>
      <c r="F224" s="351"/>
      <c r="G224" s="351"/>
      <c r="H224" s="351"/>
      <c r="I224" s="351"/>
      <c r="J224" s="351"/>
      <c r="K224" s="351"/>
      <c r="L224" s="5"/>
      <c r="M224" s="5"/>
      <c r="N224" s="5"/>
      <c r="O224" s="5"/>
      <c r="P224" s="5"/>
      <c r="Q224" s="5"/>
      <c r="R224" s="15"/>
      <c r="S224" s="15"/>
      <c r="T224" s="15"/>
      <c r="U224" s="655" t="s">
        <v>309</v>
      </c>
      <c r="V224" s="656"/>
      <c r="W224" s="656"/>
      <c r="X224" s="657"/>
      <c r="Y224" s="555" t="s">
        <v>322</v>
      </c>
      <c r="Z224" s="470"/>
      <c r="AA224" s="555"/>
      <c r="AB224" s="555"/>
    </row>
    <row r="225" spans="1:28" ht="15" customHeight="1">
      <c r="A225" s="84"/>
      <c r="B225" s="349"/>
      <c r="C225" s="349"/>
      <c r="D225" s="349"/>
      <c r="E225" s="349"/>
      <c r="F225" s="349"/>
      <c r="G225" s="349"/>
      <c r="H225" s="349"/>
      <c r="I225" s="349"/>
      <c r="J225" s="349"/>
      <c r="K225" s="349"/>
      <c r="L225" s="5"/>
      <c r="M225" s="5"/>
      <c r="N225" s="5"/>
      <c r="O225" s="5"/>
      <c r="P225" s="5"/>
      <c r="Q225" s="5"/>
      <c r="R225" s="15"/>
      <c r="S225" s="15"/>
      <c r="T225" s="15"/>
      <c r="U225" s="201"/>
      <c r="V225" s="202"/>
      <c r="W225" s="473"/>
      <c r="X225" s="474"/>
      <c r="Y225" s="199"/>
      <c r="Z225" s="198"/>
      <c r="AA225" s="199"/>
      <c r="AB225" s="199"/>
    </row>
    <row r="226" spans="1:28" ht="15" customHeight="1">
      <c r="A226" s="126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5"/>
      <c r="O226" s="103"/>
      <c r="P226" s="104"/>
      <c r="Q226" s="104"/>
      <c r="R226" s="104"/>
      <c r="S226" s="165" t="s">
        <v>23</v>
      </c>
      <c r="T226" s="84"/>
      <c r="U226" s="320">
        <v>2008</v>
      </c>
      <c r="V226" s="543"/>
      <c r="W226" s="320">
        <v>2007</v>
      </c>
      <c r="X226" s="550"/>
      <c r="Y226" s="320">
        <v>2008</v>
      </c>
      <c r="Z226" s="321"/>
      <c r="AA226" s="320">
        <v>2007</v>
      </c>
      <c r="AB226" s="320"/>
    </row>
    <row r="227" spans="1:28" ht="15" customHeight="1">
      <c r="A227" s="6"/>
      <c r="B227" s="471" t="s">
        <v>44</v>
      </c>
      <c r="C227" s="471"/>
      <c r="D227" s="471"/>
      <c r="E227" s="471"/>
      <c r="F227" s="471"/>
      <c r="G227" s="471"/>
      <c r="H227" s="471"/>
      <c r="I227" s="471"/>
      <c r="J227" s="471"/>
      <c r="K227" s="471"/>
      <c r="L227" s="471"/>
      <c r="M227" s="471"/>
      <c r="N227" s="471"/>
      <c r="O227" s="471"/>
      <c r="P227" s="471"/>
      <c r="Q227" s="471"/>
      <c r="R227" s="471"/>
      <c r="S227" s="471"/>
      <c r="T227" s="471"/>
      <c r="U227" s="471"/>
      <c r="V227" s="471"/>
      <c r="W227" s="471"/>
      <c r="X227" s="471"/>
      <c r="Y227" s="471"/>
      <c r="Z227" s="471"/>
      <c r="AA227" s="471"/>
      <c r="AB227" s="471"/>
    </row>
    <row r="228" spans="1:28" ht="15" customHeight="1">
      <c r="A228" s="6"/>
      <c r="B228" s="454" t="s">
        <v>45</v>
      </c>
      <c r="C228" s="454"/>
      <c r="D228" s="454"/>
      <c r="E228" s="454"/>
      <c r="F228" s="454"/>
      <c r="G228" s="454"/>
      <c r="H228" s="454"/>
      <c r="I228" s="454"/>
      <c r="J228" s="454"/>
      <c r="K228" s="454"/>
      <c r="L228" s="454"/>
      <c r="M228" s="454"/>
      <c r="N228" s="454"/>
      <c r="O228" s="454"/>
      <c r="P228" s="454"/>
      <c r="Q228" s="454"/>
      <c r="R228" s="454"/>
      <c r="S228" s="231"/>
      <c r="T228" s="231"/>
      <c r="U228" s="544"/>
      <c r="V228" s="544"/>
      <c r="W228" s="551"/>
      <c r="X228" s="552"/>
      <c r="Y228" s="553"/>
      <c r="Z228" s="397"/>
      <c r="AA228" s="231"/>
      <c r="AB228" s="231"/>
    </row>
    <row r="229" spans="1:28" ht="15" customHeight="1">
      <c r="A229" s="6"/>
      <c r="B229" s="454" t="s">
        <v>46</v>
      </c>
      <c r="C229" s="454"/>
      <c r="D229" s="454"/>
      <c r="E229" s="454"/>
      <c r="F229" s="454"/>
      <c r="G229" s="454"/>
      <c r="H229" s="454"/>
      <c r="I229" s="454"/>
      <c r="J229" s="454"/>
      <c r="K229" s="454"/>
      <c r="L229" s="454"/>
      <c r="M229" s="454"/>
      <c r="N229" s="454"/>
      <c r="O229" s="454"/>
      <c r="P229" s="454"/>
      <c r="Q229" s="454"/>
      <c r="R229" s="454"/>
      <c r="S229" s="231"/>
      <c r="T229" s="231"/>
      <c r="U229" s="544"/>
      <c r="V229" s="544"/>
      <c r="W229" s="551"/>
      <c r="X229" s="552"/>
      <c r="Y229" s="553"/>
      <c r="Z229" s="397"/>
      <c r="AA229" s="231"/>
      <c r="AB229" s="231"/>
    </row>
    <row r="230" spans="1:28" ht="15" customHeight="1">
      <c r="A230" s="6"/>
      <c r="B230" s="227" t="s">
        <v>47</v>
      </c>
      <c r="C230" s="227"/>
      <c r="D230" s="227"/>
      <c r="E230" s="227"/>
      <c r="F230" s="227"/>
      <c r="G230" s="227"/>
      <c r="H230" s="227"/>
      <c r="I230" s="227"/>
      <c r="J230" s="227"/>
      <c r="K230" s="227"/>
      <c r="L230" s="227"/>
      <c r="M230" s="227"/>
      <c r="N230" s="227"/>
      <c r="O230" s="227"/>
      <c r="P230" s="227"/>
      <c r="Q230" s="227"/>
      <c r="R230" s="227"/>
      <c r="S230" s="231"/>
      <c r="T230" s="231"/>
      <c r="U230" s="665"/>
      <c r="V230" s="666"/>
      <c r="W230" s="276"/>
      <c r="X230" s="356"/>
      <c r="Y230" s="553"/>
      <c r="Z230" s="397"/>
      <c r="AA230" s="231"/>
      <c r="AB230" s="231"/>
    </row>
    <row r="231" spans="1:28" ht="15" customHeight="1">
      <c r="A231" s="6"/>
      <c r="B231" s="322" t="s">
        <v>48</v>
      </c>
      <c r="C231" s="322"/>
      <c r="D231" s="322"/>
      <c r="E231" s="322"/>
      <c r="F231" s="322"/>
      <c r="G231" s="322"/>
      <c r="H231" s="322"/>
      <c r="I231" s="322"/>
      <c r="J231" s="322"/>
      <c r="K231" s="322"/>
      <c r="L231" s="322"/>
      <c r="M231" s="322"/>
      <c r="N231" s="322"/>
      <c r="O231" s="322"/>
      <c r="P231" s="322"/>
      <c r="Q231" s="322"/>
      <c r="R231" s="322"/>
      <c r="S231" s="231"/>
      <c r="T231" s="231"/>
      <c r="U231" s="665"/>
      <c r="V231" s="666"/>
      <c r="W231" s="276"/>
      <c r="X231" s="356"/>
      <c r="Y231" s="553"/>
      <c r="Z231" s="397"/>
      <c r="AA231" s="231"/>
      <c r="AB231" s="231"/>
    </row>
    <row r="232" spans="1:28" ht="16.5" customHeight="1">
      <c r="A232" s="6"/>
      <c r="B232" s="227" t="s">
        <v>49</v>
      </c>
      <c r="C232" s="227"/>
      <c r="D232" s="227"/>
      <c r="E232" s="227"/>
      <c r="F232" s="227"/>
      <c r="G232" s="227"/>
      <c r="H232" s="227"/>
      <c r="I232" s="227"/>
      <c r="J232" s="227"/>
      <c r="K232" s="227"/>
      <c r="L232" s="227"/>
      <c r="M232" s="227"/>
      <c r="N232" s="227"/>
      <c r="O232" s="227"/>
      <c r="P232" s="227"/>
      <c r="Q232" s="227"/>
      <c r="R232" s="227"/>
      <c r="S232" s="231"/>
      <c r="T232" s="231"/>
      <c r="U232" s="276">
        <v>6616</v>
      </c>
      <c r="V232" s="622"/>
      <c r="W232" s="276">
        <v>8688</v>
      </c>
      <c r="X232" s="545"/>
      <c r="Y232" s="554">
        <v>9414</v>
      </c>
      <c r="Z232" s="509"/>
      <c r="AA232" s="467">
        <v>12362</v>
      </c>
      <c r="AB232" s="467"/>
    </row>
    <row r="233" spans="1:28" ht="15" customHeight="1">
      <c r="A233" s="6"/>
      <c r="B233" s="227" t="s">
        <v>50</v>
      </c>
      <c r="C233" s="227"/>
      <c r="D233" s="227"/>
      <c r="E233" s="227"/>
      <c r="F233" s="227"/>
      <c r="G233" s="227"/>
      <c r="H233" s="227"/>
      <c r="I233" s="227"/>
      <c r="J233" s="227"/>
      <c r="K233" s="227"/>
      <c r="L233" s="227"/>
      <c r="M233" s="227"/>
      <c r="N233" s="227"/>
      <c r="O233" s="227"/>
      <c r="P233" s="227"/>
      <c r="Q233" s="227"/>
      <c r="R233" s="227"/>
      <c r="S233" s="231"/>
      <c r="T233" s="231"/>
      <c r="U233" s="276"/>
      <c r="V233" s="622"/>
      <c r="W233" s="276"/>
      <c r="X233" s="545"/>
      <c r="Y233" s="553"/>
      <c r="Z233" s="509"/>
      <c r="AA233" s="467"/>
      <c r="AB233" s="467"/>
    </row>
    <row r="234" spans="1:28" ht="15" customHeight="1">
      <c r="A234" s="6"/>
      <c r="B234" s="334" t="s">
        <v>51</v>
      </c>
      <c r="C234" s="334"/>
      <c r="D234" s="334"/>
      <c r="E234" s="334"/>
      <c r="F234" s="334"/>
      <c r="G234" s="334"/>
      <c r="H234" s="334"/>
      <c r="I234" s="334"/>
      <c r="J234" s="334"/>
      <c r="K234" s="334"/>
      <c r="L234" s="334"/>
      <c r="M234" s="334"/>
      <c r="N234" s="334"/>
      <c r="O234" s="334"/>
      <c r="P234" s="334"/>
      <c r="Q234" s="334"/>
      <c r="R234" s="334"/>
      <c r="S234" s="451"/>
      <c r="T234" s="418"/>
      <c r="U234" s="287"/>
      <c r="V234" s="668"/>
      <c r="W234" s="287"/>
      <c r="X234" s="557"/>
      <c r="Y234" s="513"/>
      <c r="Z234" s="465"/>
      <c r="AA234" s="287"/>
      <c r="AB234" s="287"/>
    </row>
    <row r="235" spans="1:28" ht="15" customHeight="1" thickBot="1">
      <c r="A235" s="84"/>
      <c r="B235" s="299" t="s">
        <v>52</v>
      </c>
      <c r="C235" s="299"/>
      <c r="D235" s="299"/>
      <c r="E235" s="299"/>
      <c r="F235" s="299"/>
      <c r="G235" s="299"/>
      <c r="H235" s="299"/>
      <c r="I235" s="299"/>
      <c r="J235" s="299"/>
      <c r="K235" s="299"/>
      <c r="L235" s="299"/>
      <c r="M235" s="299"/>
      <c r="N235" s="299"/>
      <c r="O235" s="299"/>
      <c r="P235" s="299"/>
      <c r="Q235" s="299"/>
      <c r="R235" s="299"/>
      <c r="S235" s="670">
        <v>-10</v>
      </c>
      <c r="T235" s="671"/>
      <c r="U235" s="517">
        <f>SUM(U229:V234)</f>
        <v>6616</v>
      </c>
      <c r="V235" s="669"/>
      <c r="W235" s="517">
        <f>SUM(W232:W234)</f>
        <v>8688</v>
      </c>
      <c r="X235" s="556"/>
      <c r="Y235" s="511">
        <f>Y232</f>
        <v>9414</v>
      </c>
      <c r="Z235" s="512"/>
      <c r="AA235" s="238">
        <f>SUM(AA232:AA234)</f>
        <v>12362</v>
      </c>
      <c r="AB235" s="238"/>
    </row>
    <row r="236" spans="1:28" ht="15" customHeight="1" thickTop="1">
      <c r="A236" s="126"/>
      <c r="B236" s="333" t="s">
        <v>53</v>
      </c>
      <c r="C236" s="333"/>
      <c r="D236" s="333"/>
      <c r="E236" s="333"/>
      <c r="F236" s="333"/>
      <c r="G236" s="333"/>
      <c r="H236" s="333"/>
      <c r="I236" s="333"/>
      <c r="J236" s="333"/>
      <c r="K236" s="333"/>
      <c r="L236" s="333"/>
      <c r="M236" s="333"/>
      <c r="N236" s="333"/>
      <c r="O236" s="333"/>
      <c r="P236" s="333"/>
      <c r="Q236" s="333"/>
      <c r="R236" s="333"/>
      <c r="S236" s="333"/>
      <c r="T236" s="333"/>
      <c r="U236" s="333"/>
      <c r="V236" s="333"/>
      <c r="W236" s="333"/>
      <c r="X236" s="333"/>
      <c r="Y236" s="333"/>
      <c r="Z236" s="333"/>
      <c r="AA236" s="333"/>
      <c r="AB236" s="333"/>
    </row>
    <row r="237" spans="1:28" ht="15" customHeight="1">
      <c r="A237" s="6"/>
      <c r="B237" s="227" t="s">
        <v>54</v>
      </c>
      <c r="C237" s="227"/>
      <c r="D237" s="227"/>
      <c r="E237" s="227"/>
      <c r="F237" s="227"/>
      <c r="G237" s="227"/>
      <c r="H237" s="227"/>
      <c r="I237" s="227"/>
      <c r="J237" s="227"/>
      <c r="K237" s="227"/>
      <c r="L237" s="227"/>
      <c r="M237" s="227"/>
      <c r="N237" s="227"/>
      <c r="O237" s="227"/>
      <c r="P237" s="227"/>
      <c r="Q237" s="227"/>
      <c r="R237" s="227"/>
      <c r="S237" s="231"/>
      <c r="T237" s="231"/>
      <c r="U237" s="295">
        <v>1696140</v>
      </c>
      <c r="V237" s="509"/>
      <c r="W237" s="295">
        <v>1582385</v>
      </c>
      <c r="X237" s="296"/>
      <c r="Y237" s="396">
        <v>2413390</v>
      </c>
      <c r="Z237" s="509"/>
      <c r="AA237" s="276">
        <v>2251531</v>
      </c>
      <c r="AB237" s="276"/>
    </row>
    <row r="238" spans="1:28" ht="15" customHeight="1">
      <c r="A238" s="6"/>
      <c r="B238" s="227" t="s">
        <v>55</v>
      </c>
      <c r="C238" s="227"/>
      <c r="D238" s="227"/>
      <c r="E238" s="227"/>
      <c r="F238" s="227"/>
      <c r="G238" s="227"/>
      <c r="H238" s="227"/>
      <c r="I238" s="227"/>
      <c r="J238" s="227"/>
      <c r="K238" s="227"/>
      <c r="L238" s="227"/>
      <c r="M238" s="227"/>
      <c r="N238" s="227"/>
      <c r="O238" s="227"/>
      <c r="P238" s="227"/>
      <c r="Q238" s="227"/>
      <c r="R238" s="227"/>
      <c r="S238" s="231"/>
      <c r="T238" s="231"/>
      <c r="U238" s="295"/>
      <c r="V238" s="509"/>
      <c r="W238" s="295"/>
      <c r="X238" s="296"/>
      <c r="Y238" s="402"/>
      <c r="Z238" s="509"/>
      <c r="AA238" s="276"/>
      <c r="AB238" s="276"/>
    </row>
    <row r="239" spans="1:28" ht="15" customHeight="1">
      <c r="A239" s="126"/>
      <c r="B239" s="227" t="s">
        <v>56</v>
      </c>
      <c r="C239" s="227"/>
      <c r="D239" s="227"/>
      <c r="E239" s="227"/>
      <c r="F239" s="227"/>
      <c r="G239" s="227"/>
      <c r="H239" s="227"/>
      <c r="I239" s="227"/>
      <c r="J239" s="227"/>
      <c r="K239" s="227"/>
      <c r="L239" s="227"/>
      <c r="M239" s="227"/>
      <c r="N239" s="227"/>
      <c r="O239" s="227"/>
      <c r="P239" s="227"/>
      <c r="Q239" s="227"/>
      <c r="R239" s="227"/>
      <c r="S239" s="231"/>
      <c r="T239" s="231"/>
      <c r="U239" s="295">
        <v>1102065</v>
      </c>
      <c r="V239" s="509"/>
      <c r="W239" s="295">
        <v>1223496</v>
      </c>
      <c r="X239" s="296"/>
      <c r="Y239" s="396">
        <v>1568097</v>
      </c>
      <c r="Z239" s="509"/>
      <c r="AA239" s="276">
        <v>1740878</v>
      </c>
      <c r="AB239" s="276"/>
    </row>
    <row r="240" spans="1:28" ht="15" customHeight="1">
      <c r="A240" s="6"/>
      <c r="B240" s="227" t="s">
        <v>57</v>
      </c>
      <c r="C240" s="227"/>
      <c r="D240" s="227"/>
      <c r="E240" s="227"/>
      <c r="F240" s="227"/>
      <c r="G240" s="227"/>
      <c r="H240" s="227"/>
      <c r="I240" s="227"/>
      <c r="J240" s="227"/>
      <c r="K240" s="227"/>
      <c r="L240" s="227"/>
      <c r="M240" s="227"/>
      <c r="N240" s="227"/>
      <c r="O240" s="227"/>
      <c r="P240" s="227"/>
      <c r="Q240" s="227"/>
      <c r="R240" s="227"/>
      <c r="S240" s="231"/>
      <c r="T240" s="231"/>
      <c r="U240" s="295">
        <v>57076</v>
      </c>
      <c r="V240" s="509"/>
      <c r="W240" s="295">
        <v>57000</v>
      </c>
      <c r="X240" s="296"/>
      <c r="Y240" s="396">
        <v>81212</v>
      </c>
      <c r="Z240" s="509"/>
      <c r="AA240" s="276">
        <v>81104</v>
      </c>
      <c r="AB240" s="276"/>
    </row>
    <row r="241" spans="1:28" ht="15" customHeight="1">
      <c r="A241" s="6"/>
      <c r="B241" s="322" t="s">
        <v>58</v>
      </c>
      <c r="C241" s="322"/>
      <c r="D241" s="322"/>
      <c r="E241" s="322"/>
      <c r="F241" s="322"/>
      <c r="G241" s="322"/>
      <c r="H241" s="322"/>
      <c r="I241" s="322"/>
      <c r="J241" s="322"/>
      <c r="K241" s="322"/>
      <c r="L241" s="322"/>
      <c r="M241" s="322"/>
      <c r="N241" s="322"/>
      <c r="O241" s="322"/>
      <c r="P241" s="322"/>
      <c r="Q241" s="322"/>
      <c r="R241" s="322"/>
      <c r="S241" s="231"/>
      <c r="T241" s="231"/>
      <c r="U241" s="295">
        <v>14405</v>
      </c>
      <c r="V241" s="509"/>
      <c r="W241" s="295"/>
      <c r="X241" s="296"/>
      <c r="Y241" s="402">
        <v>20496</v>
      </c>
      <c r="Z241" s="509"/>
      <c r="AA241" s="276"/>
      <c r="AB241" s="276"/>
    </row>
    <row r="242" spans="1:28" ht="15" customHeight="1">
      <c r="A242" s="6"/>
      <c r="B242" s="334" t="s">
        <v>59</v>
      </c>
      <c r="C242" s="334"/>
      <c r="D242" s="334"/>
      <c r="E242" s="334"/>
      <c r="F242" s="334"/>
      <c r="G242" s="334"/>
      <c r="H242" s="334"/>
      <c r="I242" s="334"/>
      <c r="J242" s="334"/>
      <c r="K242" s="334"/>
      <c r="L242" s="334"/>
      <c r="M242" s="334"/>
      <c r="N242" s="334"/>
      <c r="O242" s="334"/>
      <c r="P242" s="334"/>
      <c r="Q242" s="334"/>
      <c r="R242" s="334"/>
      <c r="S242" s="451"/>
      <c r="T242" s="418"/>
      <c r="U242" s="304"/>
      <c r="V242" s="465"/>
      <c r="W242" s="304"/>
      <c r="X242" s="536"/>
      <c r="Y242" s="513"/>
      <c r="Z242" s="465"/>
      <c r="AA242" s="287"/>
      <c r="AB242" s="287"/>
    </row>
    <row r="243" spans="1:28" ht="15" customHeight="1" thickBot="1">
      <c r="A243" s="127"/>
      <c r="B243" s="299" t="s">
        <v>60</v>
      </c>
      <c r="C243" s="299"/>
      <c r="D243" s="299"/>
      <c r="E243" s="299"/>
      <c r="F243" s="299"/>
      <c r="G243" s="299"/>
      <c r="H243" s="299"/>
      <c r="I243" s="299"/>
      <c r="J243" s="299"/>
      <c r="K243" s="299"/>
      <c r="L243" s="299"/>
      <c r="M243" s="299"/>
      <c r="N243" s="299"/>
      <c r="O243" s="299"/>
      <c r="P243" s="299"/>
      <c r="Q243" s="299"/>
      <c r="R243" s="299"/>
      <c r="S243" s="670">
        <v>-11</v>
      </c>
      <c r="T243" s="671"/>
      <c r="U243" s="517">
        <f>SUM(U237:U242)</f>
        <v>2869686</v>
      </c>
      <c r="V243" s="512"/>
      <c r="W243" s="517">
        <f>SUM(W237:W242)</f>
        <v>2862881</v>
      </c>
      <c r="X243" s="535"/>
      <c r="Y243" s="540">
        <f>SUM(Y237:Y242)</f>
        <v>4083195</v>
      </c>
      <c r="Z243" s="704"/>
      <c r="AA243" s="540">
        <f>SUM(AA237:AA242)</f>
        <v>4073513</v>
      </c>
      <c r="AB243" s="540"/>
    </row>
    <row r="244" spans="1:28" ht="13.5" thickTop="1">
      <c r="A244" s="6"/>
      <c r="B244" s="309" t="s">
        <v>61</v>
      </c>
      <c r="C244" s="309"/>
      <c r="D244" s="309"/>
      <c r="E244" s="309"/>
      <c r="F244" s="309"/>
      <c r="G244" s="309"/>
      <c r="H244" s="309"/>
      <c r="I244" s="309"/>
      <c r="J244" s="309"/>
      <c r="K244" s="309"/>
      <c r="L244" s="309"/>
      <c r="M244" s="309"/>
      <c r="N244" s="309"/>
      <c r="O244" s="309"/>
      <c r="P244" s="309"/>
      <c r="Q244" s="309"/>
      <c r="R244" s="309"/>
      <c r="S244" s="546"/>
      <c r="T244" s="546"/>
      <c r="U244" s="546"/>
      <c r="V244" s="450"/>
      <c r="W244" s="558"/>
      <c r="X244" s="703"/>
      <c r="Y244" s="539"/>
      <c r="Z244" s="450"/>
      <c r="AA244" s="558"/>
      <c r="AB244" s="558"/>
    </row>
    <row r="245" spans="1:28" ht="12.75">
      <c r="A245" s="6"/>
      <c r="B245" s="541" t="s">
        <v>62</v>
      </c>
      <c r="C245" s="541"/>
      <c r="D245" s="541"/>
      <c r="E245" s="541"/>
      <c r="F245" s="541"/>
      <c r="G245" s="541"/>
      <c r="H245" s="541"/>
      <c r="I245" s="541"/>
      <c r="J245" s="541"/>
      <c r="K245" s="541"/>
      <c r="L245" s="541"/>
      <c r="M245" s="541"/>
      <c r="N245" s="541"/>
      <c r="O245" s="541"/>
      <c r="P245" s="541"/>
      <c r="Q245" s="541"/>
      <c r="R245" s="541"/>
      <c r="S245" s="335"/>
      <c r="T245" s="335"/>
      <c r="U245" s="335"/>
      <c r="V245" s="397"/>
      <c r="W245" s="522"/>
      <c r="X245" s="542"/>
      <c r="Y245" s="524"/>
      <c r="Z245" s="397"/>
      <c r="AA245" s="522"/>
      <c r="AB245" s="522"/>
    </row>
    <row r="246" spans="1:28" ht="15.75" customHeight="1">
      <c r="A246" s="6"/>
      <c r="B246" s="541" t="s">
        <v>63</v>
      </c>
      <c r="C246" s="541"/>
      <c r="D246" s="541"/>
      <c r="E246" s="541"/>
      <c r="F246" s="541"/>
      <c r="G246" s="541"/>
      <c r="H246" s="541"/>
      <c r="I246" s="541"/>
      <c r="J246" s="541"/>
      <c r="K246" s="541"/>
      <c r="L246" s="541"/>
      <c r="M246" s="541"/>
      <c r="N246" s="541"/>
      <c r="O246" s="541"/>
      <c r="P246" s="541"/>
      <c r="Q246" s="541"/>
      <c r="R246" s="541"/>
      <c r="S246" s="541"/>
      <c r="T246" s="541"/>
      <c r="U246" s="541"/>
      <c r="V246" s="541"/>
      <c r="W246" s="541"/>
      <c r="X246" s="541"/>
      <c r="Y246" s="541"/>
      <c r="Z246" s="541"/>
      <c r="AA246" s="541"/>
      <c r="AB246" s="541"/>
    </row>
    <row r="247" spans="1:28" ht="15.75" customHeight="1">
      <c r="A247" s="6"/>
      <c r="B247" s="227" t="s">
        <v>64</v>
      </c>
      <c r="C247" s="227"/>
      <c r="D247" s="227"/>
      <c r="E247" s="227"/>
      <c r="F247" s="227"/>
      <c r="G247" s="227"/>
      <c r="H247" s="227"/>
      <c r="I247" s="227"/>
      <c r="J247" s="227"/>
      <c r="K247" s="227"/>
      <c r="L247" s="227"/>
      <c r="M247" s="227"/>
      <c r="N247" s="227"/>
      <c r="O247" s="227"/>
      <c r="P247" s="227"/>
      <c r="Q247" s="227"/>
      <c r="R247" s="227"/>
      <c r="S247" s="335"/>
      <c r="T247" s="335"/>
      <c r="U247" s="276"/>
      <c r="V247" s="397"/>
      <c r="W247" s="276"/>
      <c r="X247" s="356"/>
      <c r="Y247" s="402"/>
      <c r="Z247" s="397"/>
      <c r="AA247" s="276"/>
      <c r="AB247" s="276"/>
    </row>
    <row r="248" spans="1:28" ht="15.75" customHeight="1">
      <c r="A248" s="6"/>
      <c r="B248" s="227" t="s">
        <v>65</v>
      </c>
      <c r="C248" s="227"/>
      <c r="D248" s="227"/>
      <c r="E248" s="227"/>
      <c r="F248" s="227"/>
      <c r="G248" s="227"/>
      <c r="H248" s="227"/>
      <c r="I248" s="227"/>
      <c r="J248" s="227"/>
      <c r="K248" s="227"/>
      <c r="L248" s="227"/>
      <c r="M248" s="227"/>
      <c r="N248" s="227"/>
      <c r="O248" s="227"/>
      <c r="P248" s="227"/>
      <c r="Q248" s="227"/>
      <c r="R248" s="227"/>
      <c r="S248" s="335"/>
      <c r="T248" s="335"/>
      <c r="U248" s="231"/>
      <c r="V248" s="397"/>
      <c r="W248" s="276"/>
      <c r="X248" s="401"/>
      <c r="Y248" s="402"/>
      <c r="Z248" s="397"/>
      <c r="AA248" s="276"/>
      <c r="AB248" s="276"/>
    </row>
    <row r="249" spans="1:28" ht="15.75" customHeight="1">
      <c r="A249" s="6"/>
      <c r="B249" s="227" t="s">
        <v>66</v>
      </c>
      <c r="C249" s="227"/>
      <c r="D249" s="227"/>
      <c r="E249" s="227"/>
      <c r="F249" s="227"/>
      <c r="G249" s="227"/>
      <c r="H249" s="227"/>
      <c r="I249" s="227"/>
      <c r="J249" s="227"/>
      <c r="K249" s="227"/>
      <c r="L249" s="227"/>
      <c r="M249" s="227"/>
      <c r="N249" s="227"/>
      <c r="O249" s="227"/>
      <c r="P249" s="227"/>
      <c r="Q249" s="227"/>
      <c r="R249" s="227"/>
      <c r="S249" s="335"/>
      <c r="T249" s="335"/>
      <c r="U249" s="231"/>
      <c r="V249" s="509"/>
      <c r="W249" s="276"/>
      <c r="X249" s="401"/>
      <c r="Y249" s="402"/>
      <c r="Z249" s="509"/>
      <c r="AA249" s="276"/>
      <c r="AB249" s="276"/>
    </row>
    <row r="250" spans="1:28" ht="14.25" customHeight="1">
      <c r="A250" s="6"/>
      <c r="B250" s="227" t="s">
        <v>67</v>
      </c>
      <c r="C250" s="227"/>
      <c r="D250" s="227"/>
      <c r="E250" s="227"/>
      <c r="F250" s="227"/>
      <c r="G250" s="227"/>
      <c r="H250" s="227"/>
      <c r="I250" s="227"/>
      <c r="J250" s="227"/>
      <c r="K250" s="227"/>
      <c r="L250" s="227"/>
      <c r="M250" s="227"/>
      <c r="N250" s="227"/>
      <c r="O250" s="227"/>
      <c r="P250" s="227"/>
      <c r="Q250" s="227"/>
      <c r="R250" s="227"/>
      <c r="S250" s="335"/>
      <c r="T250" s="335"/>
      <c r="U250" s="276"/>
      <c r="V250" s="509"/>
      <c r="W250" s="276"/>
      <c r="X250" s="545"/>
      <c r="Y250" s="402"/>
      <c r="Z250" s="509"/>
      <c r="AA250" s="276"/>
      <c r="AB250" s="276"/>
    </row>
    <row r="251" spans="1:28" ht="18" customHeight="1">
      <c r="A251" s="6"/>
      <c r="B251" s="227" t="s">
        <v>68</v>
      </c>
      <c r="C251" s="227"/>
      <c r="D251" s="227"/>
      <c r="E251" s="227"/>
      <c r="F251" s="227"/>
      <c r="G251" s="227"/>
      <c r="H251" s="227"/>
      <c r="I251" s="227"/>
      <c r="J251" s="227"/>
      <c r="K251" s="227"/>
      <c r="L251" s="227"/>
      <c r="M251" s="227"/>
      <c r="N251" s="227"/>
      <c r="O251" s="227"/>
      <c r="P251" s="227"/>
      <c r="Q251" s="227"/>
      <c r="R251" s="227"/>
      <c r="S251" s="335">
        <v>-12</v>
      </c>
      <c r="T251" s="335"/>
      <c r="U251" s="295">
        <v>8654</v>
      </c>
      <c r="V251" s="509"/>
      <c r="W251" s="295">
        <v>8415</v>
      </c>
      <c r="X251" s="296"/>
      <c r="Y251" s="402">
        <v>12314</v>
      </c>
      <c r="Z251" s="509"/>
      <c r="AA251" s="276">
        <v>11973</v>
      </c>
      <c r="AB251" s="276"/>
    </row>
    <row r="252" spans="1:28" ht="17.25" customHeight="1">
      <c r="A252" s="6"/>
      <c r="B252" s="227" t="s">
        <v>69</v>
      </c>
      <c r="C252" s="227"/>
      <c r="D252" s="227"/>
      <c r="E252" s="227"/>
      <c r="F252" s="227"/>
      <c r="G252" s="227"/>
      <c r="H252" s="227"/>
      <c r="I252" s="227"/>
      <c r="J252" s="227"/>
      <c r="K252" s="227"/>
      <c r="L252" s="227"/>
      <c r="M252" s="227"/>
      <c r="N252" s="227"/>
      <c r="O252" s="227"/>
      <c r="P252" s="227"/>
      <c r="Q252" s="227"/>
      <c r="R252" s="227"/>
      <c r="S252" s="335"/>
      <c r="T252" s="335"/>
      <c r="U252" s="295"/>
      <c r="V252" s="509"/>
      <c r="W252" s="295"/>
      <c r="X252" s="296"/>
      <c r="Y252" s="402"/>
      <c r="Z252" s="509"/>
      <c r="AA252" s="276"/>
      <c r="AB252" s="276"/>
    </row>
    <row r="253" spans="1:28" ht="17.25" customHeight="1">
      <c r="A253" s="6"/>
      <c r="B253" s="227" t="s">
        <v>70</v>
      </c>
      <c r="C253" s="227"/>
      <c r="D253" s="227"/>
      <c r="E253" s="227"/>
      <c r="F253" s="227"/>
      <c r="G253" s="227"/>
      <c r="H253" s="227"/>
      <c r="I253" s="227"/>
      <c r="J253" s="227"/>
      <c r="K253" s="227"/>
      <c r="L253" s="227"/>
      <c r="M253" s="227"/>
      <c r="N253" s="227"/>
      <c r="O253" s="227"/>
      <c r="P253" s="227"/>
      <c r="Q253" s="227"/>
      <c r="R253" s="227"/>
      <c r="S253" s="335"/>
      <c r="T253" s="335"/>
      <c r="U253" s="553"/>
      <c r="V253" s="509"/>
      <c r="W253" s="295"/>
      <c r="X253" s="537"/>
      <c r="Y253" s="402"/>
      <c r="Z253" s="509"/>
      <c r="AA253" s="276"/>
      <c r="AB253" s="276"/>
    </row>
    <row r="254" spans="1:28" ht="11.25" customHeight="1">
      <c r="A254" s="6"/>
      <c r="B254" s="334" t="s">
        <v>71</v>
      </c>
      <c r="C254" s="334"/>
      <c r="D254" s="334"/>
      <c r="E254" s="334"/>
      <c r="F254" s="334"/>
      <c r="G254" s="334"/>
      <c r="H254" s="334"/>
      <c r="I254" s="334"/>
      <c r="J254" s="334"/>
      <c r="K254" s="334"/>
      <c r="L254" s="334"/>
      <c r="M254" s="334"/>
      <c r="N254" s="334"/>
      <c r="O254" s="334"/>
      <c r="P254" s="334"/>
      <c r="Q254" s="334"/>
      <c r="R254" s="334"/>
      <c r="S254" s="451"/>
      <c r="T254" s="418"/>
      <c r="U254" s="304"/>
      <c r="V254" s="465"/>
      <c r="W254" s="304"/>
      <c r="X254" s="536"/>
      <c r="Y254" s="513"/>
      <c r="Z254" s="465"/>
      <c r="AA254" s="304"/>
      <c r="AB254" s="304"/>
    </row>
    <row r="255" spans="1:28" ht="11.25" customHeight="1">
      <c r="A255" s="6"/>
      <c r="B255" s="664" t="s">
        <v>72</v>
      </c>
      <c r="C255" s="664"/>
      <c r="D255" s="664"/>
      <c r="E255" s="664"/>
      <c r="F255" s="664"/>
      <c r="G255" s="664"/>
      <c r="H255" s="664"/>
      <c r="I255" s="664"/>
      <c r="J255" s="664"/>
      <c r="K255" s="664"/>
      <c r="L255" s="664"/>
      <c r="M255" s="664"/>
      <c r="N255" s="664"/>
      <c r="O255" s="664"/>
      <c r="P255" s="664"/>
      <c r="Q255" s="664"/>
      <c r="R255" s="664"/>
      <c r="S255" s="452"/>
      <c r="T255" s="452"/>
      <c r="U255" s="526">
        <f>SUM(U247:V254)</f>
        <v>8654</v>
      </c>
      <c r="V255" s="538"/>
      <c r="W255" s="526">
        <f>SUM(W247:X254)</f>
        <v>8415</v>
      </c>
      <c r="X255" s="534"/>
      <c r="Y255" s="532">
        <f>Y251</f>
        <v>12314</v>
      </c>
      <c r="Z255" s="533"/>
      <c r="AA255" s="526">
        <f>AA251</f>
        <v>11973</v>
      </c>
      <c r="AB255" s="526"/>
    </row>
    <row r="256" spans="1:28" ht="14.25" customHeight="1" thickBot="1">
      <c r="A256" s="84"/>
      <c r="B256" s="299" t="s">
        <v>73</v>
      </c>
      <c r="C256" s="299"/>
      <c r="D256" s="299"/>
      <c r="E256" s="299"/>
      <c r="F256" s="299"/>
      <c r="G256" s="299"/>
      <c r="H256" s="299"/>
      <c r="I256" s="299"/>
      <c r="J256" s="299"/>
      <c r="K256" s="299"/>
      <c r="L256" s="299"/>
      <c r="M256" s="299"/>
      <c r="N256" s="299"/>
      <c r="O256" s="299"/>
      <c r="P256" s="299"/>
      <c r="Q256" s="299"/>
      <c r="R256" s="299"/>
      <c r="S256" s="453"/>
      <c r="T256" s="453"/>
      <c r="U256" s="517">
        <f>U255+U243+U235+U244+U245</f>
        <v>2884956</v>
      </c>
      <c r="V256" s="512"/>
      <c r="W256" s="517">
        <f>W255+W243+W235+W244+W245</f>
        <v>2879984</v>
      </c>
      <c r="X256" s="535"/>
      <c r="Y256" s="540">
        <f>Y255+Y243+Y235</f>
        <v>4104923</v>
      </c>
      <c r="Z256" s="512"/>
      <c r="AA256" s="517">
        <f>AA255+AA243+AA235</f>
        <v>4097848</v>
      </c>
      <c r="AB256" s="517"/>
    </row>
    <row r="257" spans="1:28" ht="13.5" thickTop="1">
      <c r="A257" s="6"/>
      <c r="B257" s="309" t="s">
        <v>74</v>
      </c>
      <c r="C257" s="309"/>
      <c r="D257" s="309"/>
      <c r="E257" s="309"/>
      <c r="F257" s="309"/>
      <c r="G257" s="309"/>
      <c r="H257" s="309"/>
      <c r="I257" s="309"/>
      <c r="J257" s="309"/>
      <c r="K257" s="309"/>
      <c r="L257" s="309"/>
      <c r="M257" s="309"/>
      <c r="N257" s="309"/>
      <c r="O257" s="309"/>
      <c r="P257" s="309"/>
      <c r="Q257" s="309"/>
      <c r="R257" s="309"/>
      <c r="S257" s="530"/>
      <c r="T257" s="530"/>
      <c r="U257" s="530"/>
      <c r="V257" s="450"/>
      <c r="W257" s="468"/>
      <c r="X257" s="531"/>
      <c r="Y257" s="539"/>
      <c r="Z257" s="450"/>
      <c r="AA257" s="558"/>
      <c r="AB257" s="558"/>
    </row>
    <row r="258" spans="1:28" ht="11.25" customHeight="1">
      <c r="A258" s="6"/>
      <c r="B258" s="454" t="s">
        <v>75</v>
      </c>
      <c r="C258" s="454"/>
      <c r="D258" s="454"/>
      <c r="E258" s="454"/>
      <c r="F258" s="454"/>
      <c r="G258" s="454"/>
      <c r="H258" s="454"/>
      <c r="I258" s="454"/>
      <c r="J258" s="454"/>
      <c r="K258" s="454"/>
      <c r="L258" s="454"/>
      <c r="M258" s="454"/>
      <c r="N258" s="454"/>
      <c r="O258" s="454"/>
      <c r="P258" s="454"/>
      <c r="Q258" s="454"/>
      <c r="R258" s="454"/>
      <c r="S258" s="231"/>
      <c r="T258" s="231"/>
      <c r="U258" s="231"/>
      <c r="V258" s="397"/>
      <c r="W258" s="519"/>
      <c r="X258" s="520"/>
      <c r="Y258" s="524"/>
      <c r="Z258" s="397"/>
      <c r="AA258" s="522"/>
      <c r="AB258" s="522"/>
    </row>
    <row r="259" spans="1:28" ht="14.25" customHeight="1">
      <c r="A259" s="6"/>
      <c r="B259" s="227" t="s">
        <v>76</v>
      </c>
      <c r="C259" s="227"/>
      <c r="D259" s="227"/>
      <c r="E259" s="227"/>
      <c r="F259" s="227"/>
      <c r="G259" s="227"/>
      <c r="H259" s="227"/>
      <c r="I259" s="227"/>
      <c r="J259" s="227"/>
      <c r="K259" s="227"/>
      <c r="L259" s="227"/>
      <c r="M259" s="227"/>
      <c r="N259" s="227"/>
      <c r="O259" s="227"/>
      <c r="P259" s="227"/>
      <c r="Q259" s="227"/>
      <c r="R259" s="227"/>
      <c r="S259" s="326">
        <v>-13</v>
      </c>
      <c r="T259" s="327"/>
      <c r="U259" s="276">
        <v>1115365</v>
      </c>
      <c r="V259" s="397"/>
      <c r="W259" s="276">
        <v>753405</v>
      </c>
      <c r="X259" s="356"/>
      <c r="Y259" s="293">
        <v>1587021</v>
      </c>
      <c r="Z259" s="509"/>
      <c r="AA259" s="472">
        <v>1071999</v>
      </c>
      <c r="AB259" s="472"/>
    </row>
    <row r="260" spans="1:28" ht="14.25" customHeight="1">
      <c r="A260" s="6"/>
      <c r="B260" s="227" t="s">
        <v>77</v>
      </c>
      <c r="C260" s="227"/>
      <c r="D260" s="227"/>
      <c r="E260" s="227"/>
      <c r="F260" s="227"/>
      <c r="G260" s="227"/>
      <c r="H260" s="227"/>
      <c r="I260" s="227"/>
      <c r="J260" s="227"/>
      <c r="K260" s="227"/>
      <c r="L260" s="227"/>
      <c r="M260" s="227"/>
      <c r="N260" s="227"/>
      <c r="O260" s="227"/>
      <c r="P260" s="227"/>
      <c r="Q260" s="227"/>
      <c r="R260" s="227"/>
      <c r="S260" s="326"/>
      <c r="T260" s="327"/>
      <c r="U260" s="276"/>
      <c r="V260" s="397"/>
      <c r="W260" s="276"/>
      <c r="X260" s="356"/>
      <c r="Y260" s="524"/>
      <c r="Z260" s="397"/>
      <c r="AA260" s="522"/>
      <c r="AB260" s="522"/>
    </row>
    <row r="261" spans="1:28" ht="10.5" customHeight="1">
      <c r="A261" s="6"/>
      <c r="B261" s="227" t="s">
        <v>78</v>
      </c>
      <c r="C261" s="227"/>
      <c r="D261" s="227"/>
      <c r="E261" s="227"/>
      <c r="F261" s="227"/>
      <c r="G261" s="227"/>
      <c r="H261" s="227"/>
      <c r="I261" s="227"/>
      <c r="J261" s="227"/>
      <c r="K261" s="227"/>
      <c r="L261" s="227"/>
      <c r="M261" s="227"/>
      <c r="N261" s="227"/>
      <c r="O261" s="227"/>
      <c r="P261" s="227"/>
      <c r="Q261" s="227"/>
      <c r="R261" s="227"/>
      <c r="S261" s="326"/>
      <c r="T261" s="327"/>
      <c r="U261" s="276"/>
      <c r="V261" s="397"/>
      <c r="W261" s="276"/>
      <c r="X261" s="356"/>
      <c r="Y261" s="524"/>
      <c r="Z261" s="397"/>
      <c r="AA261" s="522"/>
      <c r="AB261" s="522"/>
    </row>
    <row r="262" spans="1:28" ht="10.5" customHeight="1">
      <c r="A262" s="6"/>
      <c r="B262" s="227" t="s">
        <v>79</v>
      </c>
      <c r="C262" s="227"/>
      <c r="D262" s="227"/>
      <c r="E262" s="227"/>
      <c r="F262" s="227"/>
      <c r="G262" s="227"/>
      <c r="H262" s="227"/>
      <c r="I262" s="227"/>
      <c r="J262" s="227"/>
      <c r="K262" s="227"/>
      <c r="L262" s="227"/>
      <c r="M262" s="227"/>
      <c r="N262" s="227"/>
      <c r="O262" s="227"/>
      <c r="P262" s="227"/>
      <c r="Q262" s="227"/>
      <c r="R262" s="227"/>
      <c r="S262" s="692" t="s">
        <v>355</v>
      </c>
      <c r="T262" s="231"/>
      <c r="U262" s="510">
        <v>344340</v>
      </c>
      <c r="V262" s="317"/>
      <c r="W262" s="276">
        <v>524310</v>
      </c>
      <c r="X262" s="401"/>
      <c r="Y262" s="293">
        <v>489952</v>
      </c>
      <c r="Z262" s="509"/>
      <c r="AA262" s="472">
        <v>746026</v>
      </c>
      <c r="AB262" s="472"/>
    </row>
    <row r="263" spans="1:28" ht="14.25" customHeight="1">
      <c r="A263" s="6"/>
      <c r="B263" s="227" t="s">
        <v>80</v>
      </c>
      <c r="C263" s="227"/>
      <c r="D263" s="227"/>
      <c r="E263" s="227"/>
      <c r="F263" s="227"/>
      <c r="G263" s="227"/>
      <c r="H263" s="227"/>
      <c r="I263" s="227"/>
      <c r="J263" s="227"/>
      <c r="K263" s="227"/>
      <c r="L263" s="227"/>
      <c r="M263" s="227"/>
      <c r="N263" s="227"/>
      <c r="O263" s="227"/>
      <c r="P263" s="227"/>
      <c r="Q263" s="227"/>
      <c r="R263" s="227"/>
      <c r="S263" s="451">
        <v>-15</v>
      </c>
      <c r="T263" s="418"/>
      <c r="U263" s="287">
        <v>9233</v>
      </c>
      <c r="V263" s="321"/>
      <c r="W263" s="287">
        <v>497</v>
      </c>
      <c r="X263" s="406"/>
      <c r="Y263" s="513">
        <v>13137</v>
      </c>
      <c r="Z263" s="321"/>
      <c r="AA263" s="304">
        <v>707</v>
      </c>
      <c r="AB263" s="304"/>
    </row>
    <row r="264" spans="1:28" ht="14.25" customHeight="1">
      <c r="A264" s="6"/>
      <c r="B264" s="664" t="s">
        <v>81</v>
      </c>
      <c r="C264" s="664"/>
      <c r="D264" s="664"/>
      <c r="E264" s="664"/>
      <c r="F264" s="664"/>
      <c r="G264" s="664"/>
      <c r="H264" s="664"/>
      <c r="I264" s="664"/>
      <c r="J264" s="664"/>
      <c r="K264" s="664"/>
      <c r="L264" s="664"/>
      <c r="M264" s="664"/>
      <c r="N264" s="664"/>
      <c r="O264" s="664"/>
      <c r="P264" s="664"/>
      <c r="Q264" s="664"/>
      <c r="R264" s="664"/>
      <c r="S264" s="452"/>
      <c r="T264" s="452"/>
      <c r="U264" s="526">
        <f>SUM(U259:V263)</f>
        <v>1468938</v>
      </c>
      <c r="V264" s="412"/>
      <c r="W264" s="526">
        <f>SUM(W259:X263)</f>
        <v>1278212</v>
      </c>
      <c r="X264" s="332"/>
      <c r="Y264" s="705">
        <f>SUM(Y259:Y263)</f>
        <v>2090110</v>
      </c>
      <c r="Z264" s="412"/>
      <c r="AA264" s="526">
        <f>SUM(AA259:AA263)</f>
        <v>1818732</v>
      </c>
      <c r="AB264" s="526"/>
    </row>
    <row r="265" spans="1:28" ht="14.25" customHeight="1" thickBot="1">
      <c r="A265" s="46"/>
      <c r="B265" s="541" t="s">
        <v>82</v>
      </c>
      <c r="C265" s="541"/>
      <c r="D265" s="541"/>
      <c r="E265" s="541"/>
      <c r="F265" s="541"/>
      <c r="G265" s="541"/>
      <c r="H265" s="541"/>
      <c r="I265" s="541"/>
      <c r="J265" s="541"/>
      <c r="K265" s="541"/>
      <c r="L265" s="541"/>
      <c r="M265" s="541"/>
      <c r="N265" s="541"/>
      <c r="O265" s="541"/>
      <c r="P265" s="541"/>
      <c r="Q265" s="541"/>
      <c r="R265" s="541"/>
      <c r="S265" s="328"/>
      <c r="T265" s="328"/>
      <c r="U265" s="328"/>
      <c r="V265" s="414"/>
      <c r="W265" s="528"/>
      <c r="X265" s="529"/>
      <c r="Y265" s="527"/>
      <c r="Z265" s="414"/>
      <c r="AA265" s="528"/>
      <c r="AB265" s="528"/>
    </row>
    <row r="266" spans="1:28" s="19" customFormat="1" ht="12" customHeight="1" thickTop="1">
      <c r="A266" s="9"/>
      <c r="B266" s="541" t="s">
        <v>83</v>
      </c>
      <c r="C266" s="541"/>
      <c r="D266" s="541"/>
      <c r="E266" s="541"/>
      <c r="F266" s="541"/>
      <c r="G266" s="541"/>
      <c r="H266" s="541"/>
      <c r="I266" s="541"/>
      <c r="J266" s="541"/>
      <c r="K266" s="541"/>
      <c r="L266" s="541"/>
      <c r="M266" s="541"/>
      <c r="N266" s="541"/>
      <c r="O266" s="541"/>
      <c r="P266" s="541"/>
      <c r="Q266" s="541"/>
      <c r="R266" s="541"/>
      <c r="S266" s="231"/>
      <c r="T266" s="231"/>
      <c r="U266" s="231"/>
      <c r="V266" s="397"/>
      <c r="W266" s="519"/>
      <c r="X266" s="520"/>
      <c r="Y266" s="524"/>
      <c r="Z266" s="397"/>
      <c r="AA266" s="522"/>
      <c r="AB266" s="522"/>
    </row>
    <row r="267" spans="1:28" ht="14.25" customHeight="1">
      <c r="A267" s="6"/>
      <c r="B267" s="627" t="s">
        <v>84</v>
      </c>
      <c r="C267" s="627"/>
      <c r="D267" s="627"/>
      <c r="E267" s="627"/>
      <c r="F267" s="627"/>
      <c r="G267" s="627"/>
      <c r="H267" s="627"/>
      <c r="I267" s="627"/>
      <c r="J267" s="627"/>
      <c r="K267" s="627"/>
      <c r="L267" s="627"/>
      <c r="M267" s="627"/>
      <c r="N267" s="627"/>
      <c r="O267" s="627"/>
      <c r="P267" s="627"/>
      <c r="Q267" s="627"/>
      <c r="R267" s="627"/>
      <c r="S267" s="326">
        <v>-16</v>
      </c>
      <c r="T267" s="327"/>
      <c r="U267" s="295">
        <v>1977260</v>
      </c>
      <c r="V267" s="397"/>
      <c r="W267" s="295">
        <v>1526057</v>
      </c>
      <c r="X267" s="521"/>
      <c r="Y267" s="293">
        <v>2813388</v>
      </c>
      <c r="Z267" s="509"/>
      <c r="AA267" s="472">
        <v>2171384</v>
      </c>
      <c r="AB267" s="472"/>
    </row>
    <row r="268" spans="1:28" ht="14.25" customHeight="1">
      <c r="A268" s="6"/>
      <c r="B268" s="627" t="s">
        <v>85</v>
      </c>
      <c r="C268" s="627"/>
      <c r="D268" s="627"/>
      <c r="E268" s="627"/>
      <c r="F268" s="627"/>
      <c r="G268" s="627"/>
      <c r="H268" s="627"/>
      <c r="I268" s="627"/>
      <c r="J268" s="627"/>
      <c r="K268" s="627"/>
      <c r="L268" s="627"/>
      <c r="M268" s="627"/>
      <c r="N268" s="627"/>
      <c r="O268" s="627"/>
      <c r="P268" s="627"/>
      <c r="Q268" s="627"/>
      <c r="R268" s="627"/>
      <c r="S268" s="326"/>
      <c r="T268" s="327"/>
      <c r="U268" s="295"/>
      <c r="V268" s="397"/>
      <c r="W268" s="295"/>
      <c r="X268" s="521"/>
      <c r="Y268" s="523"/>
      <c r="Z268" s="509"/>
      <c r="AA268" s="472"/>
      <c r="AB268" s="472"/>
    </row>
    <row r="269" spans="1:28" ht="14.25" customHeight="1">
      <c r="A269" s="6"/>
      <c r="B269" s="627" t="s">
        <v>86</v>
      </c>
      <c r="C269" s="627"/>
      <c r="D269" s="627"/>
      <c r="E269" s="627"/>
      <c r="F269" s="627"/>
      <c r="G269" s="627"/>
      <c r="H269" s="627"/>
      <c r="I269" s="627"/>
      <c r="J269" s="627"/>
      <c r="K269" s="627"/>
      <c r="L269" s="627"/>
      <c r="M269" s="627"/>
      <c r="N269" s="627"/>
      <c r="O269" s="627"/>
      <c r="P269" s="627"/>
      <c r="Q269" s="627"/>
      <c r="R269" s="627"/>
      <c r="S269" s="326">
        <v>-17</v>
      </c>
      <c r="T269" s="327"/>
      <c r="U269" s="295">
        <v>37964</v>
      </c>
      <c r="V269" s="397"/>
      <c r="W269" s="295">
        <v>94530</v>
      </c>
      <c r="X269" s="521"/>
      <c r="Y269" s="293">
        <v>54018</v>
      </c>
      <c r="Z269" s="509"/>
      <c r="AA269" s="472">
        <v>134504</v>
      </c>
      <c r="AB269" s="472"/>
    </row>
    <row r="270" spans="1:28" ht="10.5" customHeight="1">
      <c r="A270" s="6"/>
      <c r="B270" s="227" t="s">
        <v>87</v>
      </c>
      <c r="C270" s="227"/>
      <c r="D270" s="227"/>
      <c r="E270" s="227"/>
      <c r="F270" s="227"/>
      <c r="G270" s="227"/>
      <c r="H270" s="227"/>
      <c r="I270" s="227"/>
      <c r="J270" s="227"/>
      <c r="K270" s="227"/>
      <c r="L270" s="227"/>
      <c r="M270" s="227"/>
      <c r="N270" s="227"/>
      <c r="O270" s="227"/>
      <c r="P270" s="227"/>
      <c r="Q270" s="227"/>
      <c r="R270" s="227"/>
      <c r="S270" s="693"/>
      <c r="T270" s="693"/>
      <c r="U270" s="295"/>
      <c r="V270" s="397"/>
      <c r="W270" s="295"/>
      <c r="X270" s="521"/>
      <c r="Y270" s="523"/>
      <c r="Z270" s="509"/>
      <c r="AA270" s="472"/>
      <c r="AB270" s="472"/>
    </row>
    <row r="271" spans="1:28" ht="11.25" customHeight="1">
      <c r="A271" s="6"/>
      <c r="B271" s="227" t="s">
        <v>88</v>
      </c>
      <c r="C271" s="227"/>
      <c r="D271" s="227"/>
      <c r="E271" s="227"/>
      <c r="F271" s="227"/>
      <c r="G271" s="227"/>
      <c r="H271" s="227"/>
      <c r="I271" s="227"/>
      <c r="J271" s="227"/>
      <c r="K271" s="227"/>
      <c r="L271" s="227"/>
      <c r="M271" s="227"/>
      <c r="N271" s="227"/>
      <c r="O271" s="227"/>
      <c r="P271" s="227"/>
      <c r="Q271" s="227"/>
      <c r="R271" s="227"/>
      <c r="S271" s="326"/>
      <c r="T271" s="327"/>
      <c r="U271" s="295"/>
      <c r="V271" s="397"/>
      <c r="W271" s="295"/>
      <c r="X271" s="521"/>
      <c r="Y271" s="523"/>
      <c r="Z271" s="509"/>
      <c r="AA271" s="472"/>
      <c r="AB271" s="472"/>
    </row>
    <row r="272" spans="1:28" ht="14.25" customHeight="1" thickBot="1">
      <c r="A272" s="46"/>
      <c r="B272" s="227" t="s">
        <v>89</v>
      </c>
      <c r="C272" s="227"/>
      <c r="D272" s="227"/>
      <c r="E272" s="227"/>
      <c r="F272" s="227"/>
      <c r="G272" s="227"/>
      <c r="H272" s="227"/>
      <c r="I272" s="227"/>
      <c r="J272" s="227"/>
      <c r="K272" s="227"/>
      <c r="L272" s="227"/>
      <c r="M272" s="227"/>
      <c r="N272" s="227"/>
      <c r="O272" s="227"/>
      <c r="P272" s="227"/>
      <c r="Q272" s="227"/>
      <c r="R272" s="227"/>
      <c r="S272" s="326">
        <v>-18</v>
      </c>
      <c r="T272" s="327"/>
      <c r="U272" s="295">
        <v>10534</v>
      </c>
      <c r="V272" s="397"/>
      <c r="W272" s="295">
        <v>4650</v>
      </c>
      <c r="X272" s="521"/>
      <c r="Y272" s="293">
        <v>14989</v>
      </c>
      <c r="Z272" s="509"/>
      <c r="AA272" s="472">
        <v>6616</v>
      </c>
      <c r="AB272" s="472"/>
    </row>
    <row r="273" spans="1:28" ht="14.25" customHeight="1" thickBot="1" thickTop="1">
      <c r="A273" s="3"/>
      <c r="B273" s="299" t="s">
        <v>90</v>
      </c>
      <c r="C273" s="299"/>
      <c r="D273" s="299"/>
      <c r="E273" s="299"/>
      <c r="F273" s="299"/>
      <c r="G273" s="299"/>
      <c r="H273" s="299"/>
      <c r="I273" s="299"/>
      <c r="J273" s="299"/>
      <c r="K273" s="299"/>
      <c r="L273" s="299"/>
      <c r="M273" s="299"/>
      <c r="N273" s="299"/>
      <c r="O273" s="299"/>
      <c r="P273" s="299"/>
      <c r="Q273" s="299"/>
      <c r="R273" s="299"/>
      <c r="S273" s="453"/>
      <c r="T273" s="453"/>
      <c r="U273" s="517">
        <f>SUM(U267:V272)</f>
        <v>2025758</v>
      </c>
      <c r="V273" s="353"/>
      <c r="W273" s="517">
        <f>SUM(W267:X272)</f>
        <v>1625237</v>
      </c>
      <c r="X273" s="549"/>
      <c r="Y273" s="511">
        <f>SUM(Y267:Y272)</f>
        <v>2882395</v>
      </c>
      <c r="Z273" s="353"/>
      <c r="AA273" s="517">
        <f>SUM(AA267:AA272)</f>
        <v>2312504</v>
      </c>
      <c r="AB273" s="517"/>
    </row>
    <row r="274" spans="1:28" ht="12" customHeight="1" thickTop="1">
      <c r="A274" s="6"/>
      <c r="B274" s="309" t="s">
        <v>91</v>
      </c>
      <c r="C274" s="309"/>
      <c r="D274" s="309"/>
      <c r="E274" s="309"/>
      <c r="F274" s="309"/>
      <c r="G274" s="309"/>
      <c r="H274" s="309"/>
      <c r="I274" s="309"/>
      <c r="J274" s="309"/>
      <c r="K274" s="309"/>
      <c r="L274" s="309"/>
      <c r="M274" s="309"/>
      <c r="N274" s="309"/>
      <c r="O274" s="309"/>
      <c r="P274" s="309"/>
      <c r="Q274" s="309"/>
      <c r="R274" s="309"/>
      <c r="S274" s="530"/>
      <c r="T274" s="530"/>
      <c r="U274" s="530"/>
      <c r="V274" s="450"/>
      <c r="W274" s="468"/>
      <c r="X274" s="531"/>
      <c r="Y274" s="449"/>
      <c r="Z274" s="450"/>
      <c r="AA274" s="468"/>
      <c r="AB274" s="468"/>
    </row>
    <row r="275" spans="1:28" ht="11.25" customHeight="1">
      <c r="A275" s="6"/>
      <c r="B275" s="227" t="s">
        <v>64</v>
      </c>
      <c r="C275" s="227"/>
      <c r="D275" s="227"/>
      <c r="E275" s="227"/>
      <c r="F275" s="227"/>
      <c r="G275" s="227"/>
      <c r="H275" s="227"/>
      <c r="I275" s="227"/>
      <c r="J275" s="227"/>
      <c r="K275" s="227"/>
      <c r="L275" s="227"/>
      <c r="M275" s="227"/>
      <c r="N275" s="227"/>
      <c r="O275" s="227"/>
      <c r="P275" s="227"/>
      <c r="Q275" s="227"/>
      <c r="R275" s="227"/>
      <c r="S275" s="231"/>
      <c r="T275" s="231"/>
      <c r="U275" s="231"/>
      <c r="V275" s="397"/>
      <c r="W275" s="519"/>
      <c r="X275" s="520"/>
      <c r="Y275" s="524"/>
      <c r="Z275" s="397"/>
      <c r="AA275" s="522"/>
      <c r="AB275" s="522"/>
    </row>
    <row r="276" spans="1:28" ht="14.25" customHeight="1">
      <c r="A276" s="6"/>
      <c r="B276" s="227" t="s">
        <v>70</v>
      </c>
      <c r="C276" s="227"/>
      <c r="D276" s="227"/>
      <c r="E276" s="227"/>
      <c r="F276" s="227"/>
      <c r="G276" s="227"/>
      <c r="H276" s="227"/>
      <c r="I276" s="227"/>
      <c r="J276" s="227"/>
      <c r="K276" s="227"/>
      <c r="L276" s="227"/>
      <c r="M276" s="227"/>
      <c r="N276" s="227"/>
      <c r="O276" s="227"/>
      <c r="P276" s="227"/>
      <c r="Q276" s="227"/>
      <c r="R276" s="227"/>
      <c r="S276" s="231"/>
      <c r="T276" s="231"/>
      <c r="U276" s="231"/>
      <c r="V276" s="397"/>
      <c r="W276" s="519"/>
      <c r="X276" s="520"/>
      <c r="Y276" s="524"/>
      <c r="Z276" s="397"/>
      <c r="AA276" s="522"/>
      <c r="AB276" s="522"/>
    </row>
    <row r="277" spans="1:28" ht="11.25" customHeight="1">
      <c r="A277" s="6"/>
      <c r="B277" s="227" t="s">
        <v>92</v>
      </c>
      <c r="C277" s="227"/>
      <c r="D277" s="227"/>
      <c r="E277" s="227"/>
      <c r="F277" s="227"/>
      <c r="G277" s="227"/>
      <c r="H277" s="227"/>
      <c r="I277" s="227"/>
      <c r="J277" s="227"/>
      <c r="K277" s="227"/>
      <c r="L277" s="227"/>
      <c r="M277" s="227"/>
      <c r="N277" s="227"/>
      <c r="O277" s="227"/>
      <c r="P277" s="227"/>
      <c r="Q277" s="227"/>
      <c r="R277" s="227"/>
      <c r="S277" s="326"/>
      <c r="T277" s="327"/>
      <c r="U277" s="276"/>
      <c r="V277" s="397"/>
      <c r="W277" s="519"/>
      <c r="X277" s="520"/>
      <c r="Y277" s="524"/>
      <c r="Z277" s="397"/>
      <c r="AA277" s="522"/>
      <c r="AB277" s="522"/>
    </row>
    <row r="278" spans="1:28" ht="11.25" customHeight="1">
      <c r="A278" s="6"/>
      <c r="B278" s="334" t="s">
        <v>93</v>
      </c>
      <c r="C278" s="334"/>
      <c r="D278" s="334"/>
      <c r="E278" s="334"/>
      <c r="F278" s="334"/>
      <c r="G278" s="334"/>
      <c r="H278" s="334"/>
      <c r="I278" s="334"/>
      <c r="J278" s="334"/>
      <c r="K278" s="334"/>
      <c r="L278" s="334"/>
      <c r="M278" s="334"/>
      <c r="N278" s="334"/>
      <c r="O278" s="334"/>
      <c r="P278" s="334"/>
      <c r="Q278" s="334"/>
      <c r="R278" s="334"/>
      <c r="S278" s="464"/>
      <c r="T278" s="464"/>
      <c r="U278" s="464"/>
      <c r="V278" s="321"/>
      <c r="W278" s="304"/>
      <c r="X278" s="577"/>
      <c r="Y278" s="513"/>
      <c r="Z278" s="321"/>
      <c r="AA278" s="304"/>
      <c r="AB278" s="304"/>
    </row>
    <row r="279" spans="1:28" ht="14.25" customHeight="1" thickBot="1">
      <c r="A279" s="6"/>
      <c r="B279" s="299" t="s">
        <v>94</v>
      </c>
      <c r="C279" s="299"/>
      <c r="D279" s="299"/>
      <c r="E279" s="299"/>
      <c r="F279" s="299"/>
      <c r="G279" s="299"/>
      <c r="H279" s="299"/>
      <c r="I279" s="299"/>
      <c r="J279" s="299"/>
      <c r="K279" s="299"/>
      <c r="L279" s="299"/>
      <c r="M279" s="299"/>
      <c r="N279" s="299"/>
      <c r="O279" s="299"/>
      <c r="P279" s="299"/>
      <c r="Q279" s="299"/>
      <c r="R279" s="299"/>
      <c r="S279" s="453"/>
      <c r="T279" s="453"/>
      <c r="U279" s="517"/>
      <c r="V279" s="353"/>
      <c r="W279" s="517"/>
      <c r="X279" s="549"/>
      <c r="Y279" s="511"/>
      <c r="Z279" s="353"/>
      <c r="AA279" s="517"/>
      <c r="AB279" s="517"/>
    </row>
    <row r="280" spans="1:28" ht="14.25" customHeight="1" thickBot="1" thickTop="1">
      <c r="A280" s="6"/>
      <c r="B280" s="300" t="s">
        <v>95</v>
      </c>
      <c r="C280" s="300"/>
      <c r="D280" s="300"/>
      <c r="E280" s="300"/>
      <c r="F280" s="300"/>
      <c r="G280" s="300"/>
      <c r="H280" s="300"/>
      <c r="I280" s="300"/>
      <c r="J280" s="300"/>
      <c r="K280" s="300"/>
      <c r="L280" s="300"/>
      <c r="M280" s="300"/>
      <c r="N280" s="300"/>
      <c r="O280" s="300"/>
      <c r="P280" s="300"/>
      <c r="Q280" s="300"/>
      <c r="R280" s="300"/>
      <c r="S280" s="728">
        <v>-19</v>
      </c>
      <c r="T280" s="729"/>
      <c r="U280" s="679">
        <v>52265</v>
      </c>
      <c r="V280" s="562"/>
      <c r="W280" s="679">
        <v>144776</v>
      </c>
      <c r="X280" s="680"/>
      <c r="Y280" s="706">
        <v>74366</v>
      </c>
      <c r="Z280" s="515"/>
      <c r="AA280" s="679">
        <v>205997</v>
      </c>
      <c r="AB280" s="679"/>
    </row>
    <row r="281" spans="1:28" ht="14.25" customHeight="1" thickBot="1" thickTop="1">
      <c r="A281" s="6"/>
      <c r="B281" s="300" t="s">
        <v>96</v>
      </c>
      <c r="C281" s="300"/>
      <c r="D281" s="300"/>
      <c r="E281" s="300"/>
      <c r="F281" s="300"/>
      <c r="G281" s="300"/>
      <c r="H281" s="300"/>
      <c r="I281" s="300"/>
      <c r="J281" s="300"/>
      <c r="K281" s="300"/>
      <c r="L281" s="300"/>
      <c r="M281" s="300"/>
      <c r="N281" s="300"/>
      <c r="O281" s="300"/>
      <c r="P281" s="300"/>
      <c r="Q281" s="300"/>
      <c r="R281" s="300"/>
      <c r="S281" s="623"/>
      <c r="T281" s="623"/>
      <c r="U281" s="388">
        <f>U280+U279+U273+U264+U265</f>
        <v>3546961</v>
      </c>
      <c r="V281" s="562"/>
      <c r="W281" s="388">
        <f>W280+W279+W273+W264+W265</f>
        <v>3048225</v>
      </c>
      <c r="X281" s="596"/>
      <c r="Y281" s="514">
        <f>Y264+Y273+Y280</f>
        <v>5046871</v>
      </c>
      <c r="Z281" s="515"/>
      <c r="AA281" s="679">
        <f>AA264+AA273+AA280</f>
        <v>4337233</v>
      </c>
      <c r="AB281" s="679"/>
    </row>
    <row r="282" spans="1:28" ht="14.25" customHeight="1" thickBot="1" thickTop="1">
      <c r="A282" s="6"/>
      <c r="B282" s="233" t="s">
        <v>97</v>
      </c>
      <c r="C282" s="233"/>
      <c r="D282" s="233"/>
      <c r="E282" s="233"/>
      <c r="F282" s="233"/>
      <c r="G282" s="233"/>
      <c r="H282" s="233"/>
      <c r="I282" s="233"/>
      <c r="J282" s="233"/>
      <c r="K282" s="233"/>
      <c r="L282" s="233"/>
      <c r="M282" s="233"/>
      <c r="N282" s="233"/>
      <c r="O282" s="233"/>
      <c r="P282" s="233"/>
      <c r="Q282" s="233"/>
      <c r="R282" s="233"/>
      <c r="S282" s="623"/>
      <c r="T282" s="623"/>
      <c r="U282" s="388">
        <f>U281+U256</f>
        <v>6431917</v>
      </c>
      <c r="V282" s="562"/>
      <c r="W282" s="388">
        <f>W281+W256</f>
        <v>5928209</v>
      </c>
      <c r="X282" s="596"/>
      <c r="Y282" s="516">
        <f>Y281+Y256</f>
        <v>9151794</v>
      </c>
      <c r="Z282" s="515"/>
      <c r="AA282" s="679">
        <f>AA256+AA281</f>
        <v>8435081</v>
      </c>
      <c r="AB282" s="679"/>
    </row>
    <row r="283" spans="1:28" ht="14.25" customHeight="1" thickTop="1">
      <c r="A283" s="106"/>
      <c r="B283" s="227" t="s">
        <v>21</v>
      </c>
      <c r="C283" s="227"/>
      <c r="D283" s="227"/>
      <c r="E283" s="227"/>
      <c r="F283" s="227"/>
      <c r="G283" s="227"/>
      <c r="H283" s="227"/>
      <c r="I283" s="227"/>
      <c r="J283" s="227"/>
      <c r="K283" s="227"/>
      <c r="L283" s="227"/>
      <c r="M283" s="227"/>
      <c r="N283" s="227"/>
      <c r="O283" s="227"/>
      <c r="P283" s="227"/>
      <c r="Q283" s="227"/>
      <c r="R283" s="227"/>
      <c r="S283" s="697" t="s">
        <v>414</v>
      </c>
      <c r="T283" s="697"/>
      <c r="U283" s="697"/>
      <c r="V283" s="697"/>
      <c r="W283" s="5"/>
      <c r="X283" s="5"/>
      <c r="Y283" s="5"/>
      <c r="Z283" s="6"/>
      <c r="AA283" s="6"/>
      <c r="AB283" s="6"/>
    </row>
    <row r="284" spans="1:28" ht="14.25" customHeight="1">
      <c r="A284" s="6"/>
      <c r="B284" s="337" t="str">
        <f>B205</f>
        <v>29 August  of year 2008.</v>
      </c>
      <c r="C284" s="337"/>
      <c r="D284" s="337"/>
      <c r="E284" s="337"/>
      <c r="F284" s="337"/>
      <c r="G284" s="337"/>
      <c r="H284" s="337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6"/>
      <c r="AA284" s="6"/>
      <c r="AB284" s="6"/>
    </row>
    <row r="285" spans="1:28" ht="14.25" customHeight="1">
      <c r="A285" s="6"/>
      <c r="B285" s="475" t="s">
        <v>417</v>
      </c>
      <c r="C285" s="475"/>
      <c r="D285" s="475"/>
      <c r="E285" s="475"/>
      <c r="F285" s="475"/>
      <c r="G285" s="475"/>
      <c r="H285" s="475"/>
      <c r="I285" s="475"/>
      <c r="J285" s="475"/>
      <c r="K285" s="475"/>
      <c r="L285" s="475"/>
      <c r="M285" s="475"/>
      <c r="N285" s="475"/>
      <c r="O285" s="5"/>
      <c r="P285" s="6"/>
      <c r="Q285" s="5"/>
      <c r="R285" s="15"/>
      <c r="S285" s="15"/>
      <c r="T285" s="15"/>
      <c r="U285" s="585" t="str">
        <f>U224</f>
        <v>LVL</v>
      </c>
      <c r="V285" s="586"/>
      <c r="W285" s="585"/>
      <c r="X285" s="587"/>
      <c r="Y285" s="469" t="str">
        <f>Y224</f>
        <v>EUR</v>
      </c>
      <c r="Z285" s="470"/>
      <c r="AA285" s="469"/>
      <c r="AB285" s="469"/>
    </row>
    <row r="286" spans="1:28" ht="14.25" customHeight="1">
      <c r="A286" s="6"/>
      <c r="B286" s="16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6"/>
      <c r="Q286" s="5"/>
      <c r="R286" s="15"/>
      <c r="S286" s="15"/>
      <c r="T286" s="15"/>
      <c r="U286" s="203"/>
      <c r="V286" s="204"/>
      <c r="W286" s="473"/>
      <c r="X286" s="474"/>
      <c r="Y286" s="197"/>
      <c r="Z286" s="198"/>
      <c r="AA286" s="197"/>
      <c r="AB286" s="197"/>
    </row>
    <row r="287" spans="1:28" ht="14.25" customHeight="1">
      <c r="A287" s="6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4"/>
      <c r="Q287" s="104"/>
      <c r="R287" s="104"/>
      <c r="S287" s="165" t="s">
        <v>23</v>
      </c>
      <c r="T287" s="103"/>
      <c r="U287" s="243">
        <f>U226</f>
        <v>2008</v>
      </c>
      <c r="V287" s="244"/>
      <c r="W287" s="243">
        <f>W226</f>
        <v>2007</v>
      </c>
      <c r="X287" s="525"/>
      <c r="Y287" s="243">
        <f>Y226</f>
        <v>2008</v>
      </c>
      <c r="Z287" s="244"/>
      <c r="AA287" s="243">
        <f>AA226</f>
        <v>2007</v>
      </c>
      <c r="AB287" s="243"/>
    </row>
    <row r="288" spans="1:28" ht="14.25" customHeight="1">
      <c r="A288" s="6"/>
      <c r="B288" s="471" t="s">
        <v>98</v>
      </c>
      <c r="C288" s="471"/>
      <c r="D288" s="471"/>
      <c r="E288" s="471"/>
      <c r="F288" s="471"/>
      <c r="G288" s="471"/>
      <c r="H288" s="471"/>
      <c r="I288" s="471"/>
      <c r="J288" s="471"/>
      <c r="K288" s="471"/>
      <c r="L288" s="471"/>
      <c r="M288" s="471"/>
      <c r="N288" s="471"/>
      <c r="O288" s="471"/>
      <c r="P288" s="471"/>
      <c r="Q288" s="471"/>
      <c r="R288" s="471"/>
      <c r="S288" s="471"/>
      <c r="T288" s="471"/>
      <c r="U288" s="471"/>
      <c r="V288" s="471"/>
      <c r="W288" s="471"/>
      <c r="X288" s="471"/>
      <c r="Y288" s="471"/>
      <c r="Z288" s="471"/>
      <c r="AA288" s="471"/>
      <c r="AB288" s="471"/>
    </row>
    <row r="289" spans="1:28" ht="14.25" customHeight="1">
      <c r="A289" s="6"/>
      <c r="B289" s="454" t="s">
        <v>99</v>
      </c>
      <c r="C289" s="397"/>
      <c r="D289" s="397"/>
      <c r="E289" s="397"/>
      <c r="F289" s="397"/>
      <c r="G289" s="397"/>
      <c r="H289" s="397"/>
      <c r="I289" s="397"/>
      <c r="J289" s="397"/>
      <c r="K289" s="397"/>
      <c r="L289" s="397"/>
      <c r="M289" s="397"/>
      <c r="N289" s="397"/>
      <c r="O289" s="397"/>
      <c r="P289" s="397"/>
      <c r="Q289" s="397"/>
      <c r="R289" s="397"/>
      <c r="S289" s="397"/>
      <c r="T289" s="397"/>
      <c r="U289" s="397"/>
      <c r="V289" s="397"/>
      <c r="W289" s="397"/>
      <c r="X289" s="397"/>
      <c r="Y289" s="397"/>
      <c r="Z289" s="397"/>
      <c r="AA289" s="522"/>
      <c r="AB289" s="522"/>
    </row>
    <row r="290" spans="1:28" ht="14.25" customHeight="1">
      <c r="A290" s="6"/>
      <c r="B290" s="227" t="s">
        <v>100</v>
      </c>
      <c r="C290" s="227"/>
      <c r="D290" s="227"/>
      <c r="E290" s="227"/>
      <c r="F290" s="227"/>
      <c r="G290" s="227"/>
      <c r="H290" s="227"/>
      <c r="I290" s="227"/>
      <c r="J290" s="227"/>
      <c r="K290" s="227"/>
      <c r="L290" s="227"/>
      <c r="M290" s="227"/>
      <c r="N290" s="227"/>
      <c r="O290" s="227"/>
      <c r="P290" s="227"/>
      <c r="Q290" s="227"/>
      <c r="R290" s="227"/>
      <c r="S290" s="326">
        <v>-20</v>
      </c>
      <c r="T290" s="327"/>
      <c r="U290" s="467">
        <v>3203397</v>
      </c>
      <c r="V290" s="467"/>
      <c r="W290" s="295">
        <v>3203397</v>
      </c>
      <c r="X290" s="537"/>
      <c r="Y290" s="231">
        <v>4558023</v>
      </c>
      <c r="Z290" s="231"/>
      <c r="AA290" s="472">
        <v>4558023</v>
      </c>
      <c r="AB290" s="472"/>
    </row>
    <row r="291" spans="1:28" ht="14.25" customHeight="1">
      <c r="A291" s="140"/>
      <c r="B291" s="227" t="s">
        <v>101</v>
      </c>
      <c r="C291" s="227"/>
      <c r="D291" s="227"/>
      <c r="E291" s="227"/>
      <c r="F291" s="227"/>
      <c r="G291" s="227"/>
      <c r="H291" s="227"/>
      <c r="I291" s="227"/>
      <c r="J291" s="227"/>
      <c r="K291" s="227"/>
      <c r="L291" s="227"/>
      <c r="M291" s="227"/>
      <c r="N291" s="227"/>
      <c r="O291" s="227"/>
      <c r="P291" s="227"/>
      <c r="Q291" s="227"/>
      <c r="R291" s="227"/>
      <c r="S291" s="231"/>
      <c r="T291" s="231"/>
      <c r="U291" s="467"/>
      <c r="V291" s="467"/>
      <c r="W291" s="295"/>
      <c r="X291" s="537"/>
      <c r="Y291" s="231"/>
      <c r="Z291" s="231"/>
      <c r="AA291" s="522"/>
      <c r="AB291" s="522"/>
    </row>
    <row r="292" spans="1:28" ht="14.25" customHeight="1">
      <c r="A292" s="3"/>
      <c r="B292" s="227" t="s">
        <v>102</v>
      </c>
      <c r="C292" s="227"/>
      <c r="D292" s="227"/>
      <c r="E292" s="227"/>
      <c r="F292" s="227"/>
      <c r="G292" s="227"/>
      <c r="H292" s="227"/>
      <c r="I292" s="227"/>
      <c r="J292" s="227"/>
      <c r="K292" s="227"/>
      <c r="L292" s="227"/>
      <c r="M292" s="227"/>
      <c r="N292" s="227"/>
      <c r="O292" s="227"/>
      <c r="P292" s="227"/>
      <c r="Q292" s="227"/>
      <c r="R292" s="227"/>
      <c r="S292" s="326"/>
      <c r="T292" s="327"/>
      <c r="U292" s="276"/>
      <c r="V292" s="317"/>
      <c r="W292" s="295"/>
      <c r="X292" s="521"/>
      <c r="Y292" s="231"/>
      <c r="Z292" s="231"/>
      <c r="AA292" s="522"/>
      <c r="AB292" s="522"/>
    </row>
    <row r="293" spans="1:28" ht="14.25" customHeight="1">
      <c r="A293" s="6"/>
      <c r="B293" s="227" t="s">
        <v>103</v>
      </c>
      <c r="C293" s="227"/>
      <c r="D293" s="227"/>
      <c r="E293" s="227"/>
      <c r="F293" s="227"/>
      <c r="G293" s="227"/>
      <c r="H293" s="227"/>
      <c r="I293" s="227"/>
      <c r="J293" s="227"/>
      <c r="K293" s="227"/>
      <c r="L293" s="227"/>
      <c r="M293" s="227"/>
      <c r="N293" s="227"/>
      <c r="O293" s="227"/>
      <c r="P293" s="227"/>
      <c r="Q293" s="227"/>
      <c r="R293" s="227"/>
      <c r="S293" s="231"/>
      <c r="T293" s="231"/>
      <c r="U293" s="467"/>
      <c r="V293" s="467"/>
      <c r="W293" s="295"/>
      <c r="X293" s="537"/>
      <c r="Y293" s="231"/>
      <c r="Z293" s="231"/>
      <c r="AA293" s="522"/>
      <c r="AB293" s="522"/>
    </row>
    <row r="294" spans="1:28" ht="14.25" customHeight="1">
      <c r="A294" s="6"/>
      <c r="B294" s="297" t="s">
        <v>104</v>
      </c>
      <c r="C294" s="297"/>
      <c r="D294" s="297"/>
      <c r="E294" s="297"/>
      <c r="F294" s="297"/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31"/>
      <c r="T294" s="231"/>
      <c r="U294" s="467"/>
      <c r="V294" s="467"/>
      <c r="W294" s="295"/>
      <c r="X294" s="537"/>
      <c r="Y294" s="231"/>
      <c r="Z294" s="231"/>
      <c r="AA294" s="522"/>
      <c r="AB294" s="522"/>
    </row>
    <row r="295" spans="1:28" ht="14.25" customHeight="1">
      <c r="A295" s="6"/>
      <c r="B295" s="621" t="s">
        <v>105</v>
      </c>
      <c r="C295" s="621"/>
      <c r="D295" s="621"/>
      <c r="E295" s="621"/>
      <c r="F295" s="621"/>
      <c r="G295" s="621"/>
      <c r="H295" s="621"/>
      <c r="I295" s="621"/>
      <c r="J295" s="621"/>
      <c r="K295" s="621"/>
      <c r="L295" s="621"/>
      <c r="M295" s="621"/>
      <c r="N295" s="621"/>
      <c r="O295" s="621"/>
      <c r="P295" s="621"/>
      <c r="Q295" s="621"/>
      <c r="R295" s="621"/>
      <c r="S295" s="231"/>
      <c r="T295" s="231"/>
      <c r="U295" s="467"/>
      <c r="V295" s="467"/>
      <c r="W295" s="295"/>
      <c r="X295" s="537"/>
      <c r="Y295" s="231"/>
      <c r="Z295" s="231"/>
      <c r="AA295" s="522"/>
      <c r="AB295" s="522"/>
    </row>
    <row r="296" spans="1:28" ht="14.25" customHeight="1">
      <c r="A296" s="6"/>
      <c r="B296" s="621" t="s">
        <v>106</v>
      </c>
      <c r="C296" s="621"/>
      <c r="D296" s="621"/>
      <c r="E296" s="621"/>
      <c r="F296" s="621"/>
      <c r="G296" s="621"/>
      <c r="H296" s="621"/>
      <c r="I296" s="621"/>
      <c r="J296" s="621"/>
      <c r="K296" s="621"/>
      <c r="L296" s="621"/>
      <c r="M296" s="621"/>
      <c r="N296" s="621"/>
      <c r="O296" s="621"/>
      <c r="P296" s="621"/>
      <c r="Q296" s="621"/>
      <c r="R296" s="621"/>
      <c r="S296" s="231"/>
      <c r="T296" s="231"/>
      <c r="U296" s="467"/>
      <c r="V296" s="467"/>
      <c r="W296" s="295"/>
      <c r="X296" s="537"/>
      <c r="Y296" s="231"/>
      <c r="Z296" s="231"/>
      <c r="AA296" s="522"/>
      <c r="AB296" s="522"/>
    </row>
    <row r="297" spans="1:28" ht="14.25" customHeight="1">
      <c r="A297" s="6"/>
      <c r="B297" s="621" t="s">
        <v>107</v>
      </c>
      <c r="C297" s="621"/>
      <c r="D297" s="621"/>
      <c r="E297" s="621"/>
      <c r="F297" s="621"/>
      <c r="G297" s="621"/>
      <c r="H297" s="621"/>
      <c r="I297" s="621"/>
      <c r="J297" s="621"/>
      <c r="K297" s="621"/>
      <c r="L297" s="621"/>
      <c r="M297" s="621"/>
      <c r="N297" s="621"/>
      <c r="O297" s="621"/>
      <c r="P297" s="621"/>
      <c r="Q297" s="621"/>
      <c r="R297" s="621"/>
      <c r="S297" s="231"/>
      <c r="T297" s="231"/>
      <c r="U297" s="467"/>
      <c r="V297" s="467"/>
      <c r="W297" s="295"/>
      <c r="X297" s="537"/>
      <c r="Y297" s="231"/>
      <c r="Z297" s="231"/>
      <c r="AA297" s="522"/>
      <c r="AB297" s="522"/>
    </row>
    <row r="298" spans="1:28" ht="14.25" customHeight="1">
      <c r="A298" s="6"/>
      <c r="B298" s="621" t="s">
        <v>108</v>
      </c>
      <c r="C298" s="621"/>
      <c r="D298" s="621"/>
      <c r="E298" s="621"/>
      <c r="F298" s="621"/>
      <c r="G298" s="621"/>
      <c r="H298" s="621"/>
      <c r="I298" s="621"/>
      <c r="J298" s="621"/>
      <c r="K298" s="621"/>
      <c r="L298" s="621"/>
      <c r="M298" s="621"/>
      <c r="N298" s="621"/>
      <c r="O298" s="621"/>
      <c r="P298" s="621"/>
      <c r="Q298" s="621"/>
      <c r="R298" s="621"/>
      <c r="S298" s="231"/>
      <c r="T298" s="231"/>
      <c r="U298" s="467"/>
      <c r="V298" s="467"/>
      <c r="W298" s="295"/>
      <c r="X298" s="537"/>
      <c r="Y298" s="231"/>
      <c r="Z298" s="231"/>
      <c r="AA298" s="522"/>
      <c r="AB298" s="522"/>
    </row>
    <row r="299" spans="1:28" ht="14.25" customHeight="1">
      <c r="A299" s="6"/>
      <c r="B299" s="227" t="s">
        <v>109</v>
      </c>
      <c r="C299" s="227"/>
      <c r="D299" s="227"/>
      <c r="E299" s="227"/>
      <c r="F299" s="227"/>
      <c r="G299" s="227"/>
      <c r="H299" s="227"/>
      <c r="I299" s="227"/>
      <c r="J299" s="227"/>
      <c r="K299" s="227"/>
      <c r="L299" s="227"/>
      <c r="M299" s="227"/>
      <c r="N299" s="227"/>
      <c r="O299" s="227"/>
      <c r="P299" s="227"/>
      <c r="Q299" s="227"/>
      <c r="R299" s="227"/>
      <c r="S299" s="231"/>
      <c r="T299" s="231"/>
      <c r="U299" s="467"/>
      <c r="V299" s="467"/>
      <c r="W299" s="295"/>
      <c r="X299" s="537"/>
      <c r="Y299" s="231"/>
      <c r="Z299" s="231"/>
      <c r="AA299" s="522"/>
      <c r="AB299" s="522"/>
    </row>
    <row r="300" spans="1:28" ht="14.25" customHeight="1">
      <c r="A300" s="6"/>
      <c r="B300" s="621" t="s">
        <v>110</v>
      </c>
      <c r="C300" s="621"/>
      <c r="D300" s="621"/>
      <c r="E300" s="621"/>
      <c r="F300" s="621"/>
      <c r="G300" s="621"/>
      <c r="H300" s="621"/>
      <c r="I300" s="621"/>
      <c r="J300" s="621"/>
      <c r="K300" s="621"/>
      <c r="L300" s="621"/>
      <c r="M300" s="621"/>
      <c r="N300" s="621"/>
      <c r="O300" s="621"/>
      <c r="P300" s="621"/>
      <c r="Q300" s="621"/>
      <c r="R300" s="621"/>
      <c r="S300" s="231"/>
      <c r="T300" s="231"/>
      <c r="U300" s="510">
        <v>478171</v>
      </c>
      <c r="V300" s="467"/>
      <c r="W300" s="295">
        <v>371675</v>
      </c>
      <c r="X300" s="537"/>
      <c r="Y300" s="510">
        <v>680376</v>
      </c>
      <c r="Z300" s="467"/>
      <c r="AA300" s="472">
        <v>528846</v>
      </c>
      <c r="AB300" s="472"/>
    </row>
    <row r="301" spans="1:28" ht="14.25" customHeight="1">
      <c r="A301" s="6"/>
      <c r="B301" s="731" t="s">
        <v>111</v>
      </c>
      <c r="C301" s="731"/>
      <c r="D301" s="731"/>
      <c r="E301" s="731"/>
      <c r="F301" s="731"/>
      <c r="G301" s="731"/>
      <c r="H301" s="731"/>
      <c r="I301" s="731"/>
      <c r="J301" s="731"/>
      <c r="K301" s="731"/>
      <c r="L301" s="731"/>
      <c r="M301" s="731"/>
      <c r="N301" s="731"/>
      <c r="O301" s="731"/>
      <c r="P301" s="731"/>
      <c r="Q301" s="731"/>
      <c r="R301" s="731"/>
      <c r="S301" s="464"/>
      <c r="T301" s="464"/>
      <c r="U301" s="709">
        <v>122466</v>
      </c>
      <c r="V301" s="319"/>
      <c r="W301" s="709">
        <v>160776</v>
      </c>
      <c r="X301" s="710"/>
      <c r="Y301" s="709">
        <v>174253</v>
      </c>
      <c r="Z301" s="319"/>
      <c r="AA301" s="354">
        <v>228764</v>
      </c>
      <c r="AB301" s="354"/>
    </row>
    <row r="302" spans="1:28" ht="14.25" customHeight="1">
      <c r="A302" s="6"/>
      <c r="B302" s="227" t="s">
        <v>352</v>
      </c>
      <c r="C302" s="227"/>
      <c r="D302" s="227"/>
      <c r="E302" s="227"/>
      <c r="F302" s="227"/>
      <c r="G302" s="227"/>
      <c r="H302" s="227"/>
      <c r="I302" s="227"/>
      <c r="J302" s="227"/>
      <c r="K302" s="227"/>
      <c r="L302" s="227"/>
      <c r="M302" s="227"/>
      <c r="N302" s="227"/>
      <c r="O302" s="227"/>
      <c r="P302" s="227"/>
      <c r="Q302" s="227"/>
      <c r="R302" s="227"/>
      <c r="S302" s="452"/>
      <c r="T302" s="452"/>
      <c r="U302" s="730">
        <f>U300+U301</f>
        <v>600637</v>
      </c>
      <c r="V302" s="730"/>
      <c r="W302" s="707">
        <f>W300+W301</f>
        <v>532451</v>
      </c>
      <c r="X302" s="708"/>
      <c r="Y302" s="712">
        <f>Y300+Y301</f>
        <v>854629</v>
      </c>
      <c r="Z302" s="713"/>
      <c r="AA302" s="714">
        <f>AA300+AA301</f>
        <v>757610</v>
      </c>
      <c r="AB302" s="714"/>
    </row>
    <row r="303" spans="1:28" ht="14.25" customHeight="1" thickBot="1">
      <c r="A303" s="46"/>
      <c r="B303" s="620" t="s">
        <v>112</v>
      </c>
      <c r="C303" s="620"/>
      <c r="D303" s="620"/>
      <c r="E303" s="620"/>
      <c r="F303" s="620"/>
      <c r="G303" s="620"/>
      <c r="H303" s="620"/>
      <c r="I303" s="620"/>
      <c r="J303" s="620"/>
      <c r="K303" s="620"/>
      <c r="L303" s="620"/>
      <c r="M303" s="620"/>
      <c r="N303" s="620"/>
      <c r="O303" s="620"/>
      <c r="P303" s="620"/>
      <c r="Q303" s="620"/>
      <c r="R303" s="620"/>
      <c r="S303" s="453"/>
      <c r="T303" s="453"/>
      <c r="U303" s="238">
        <f>U290+U302</f>
        <v>3804034</v>
      </c>
      <c r="V303" s="548"/>
      <c r="W303" s="517">
        <f>W290+W302</f>
        <v>3735848</v>
      </c>
      <c r="X303" s="549"/>
      <c r="Y303" s="511">
        <f>Y290+Y302</f>
        <v>5412652</v>
      </c>
      <c r="Z303" s="353"/>
      <c r="AA303" s="517">
        <f>AA290+AA302</f>
        <v>5315633</v>
      </c>
      <c r="AB303" s="517"/>
    </row>
    <row r="304" spans="1:28" ht="14.25" customHeight="1" thickTop="1">
      <c r="A304" s="6"/>
      <c r="B304" s="309" t="s">
        <v>113</v>
      </c>
      <c r="C304" s="309"/>
      <c r="D304" s="309"/>
      <c r="E304" s="309"/>
      <c r="F304" s="309"/>
      <c r="G304" s="309"/>
      <c r="H304" s="309"/>
      <c r="I304" s="309"/>
      <c r="J304" s="309"/>
      <c r="K304" s="309"/>
      <c r="L304" s="309"/>
      <c r="M304" s="309"/>
      <c r="N304" s="309"/>
      <c r="O304" s="309"/>
      <c r="P304" s="309"/>
      <c r="Q304" s="309"/>
      <c r="R304" s="309"/>
      <c r="S304" s="616"/>
      <c r="T304" s="617"/>
      <c r="U304" s="530"/>
      <c r="V304" s="450"/>
      <c r="W304" s="530"/>
      <c r="X304" s="711"/>
      <c r="Y304" s="449"/>
      <c r="Z304" s="450"/>
      <c r="AA304" s="684"/>
      <c r="AB304" s="684"/>
    </row>
    <row r="305" spans="1:28" ht="14.25" customHeight="1">
      <c r="A305" s="6"/>
      <c r="B305" s="227" t="s">
        <v>114</v>
      </c>
      <c r="C305" s="227"/>
      <c r="D305" s="227"/>
      <c r="E305" s="227"/>
      <c r="F305" s="227"/>
      <c r="G305" s="227"/>
      <c r="H305" s="227"/>
      <c r="I305" s="227"/>
      <c r="J305" s="227"/>
      <c r="K305" s="227"/>
      <c r="L305" s="227"/>
      <c r="M305" s="227"/>
      <c r="N305" s="227"/>
      <c r="O305" s="227"/>
      <c r="P305" s="227"/>
      <c r="Q305" s="227"/>
      <c r="R305" s="227"/>
      <c r="S305" s="231"/>
      <c r="T305" s="231"/>
      <c r="U305" s="231"/>
      <c r="V305" s="397"/>
      <c r="W305" s="697"/>
      <c r="X305" s="625"/>
      <c r="Y305" s="231"/>
      <c r="Z305" s="231"/>
      <c r="AA305" s="522"/>
      <c r="AB305" s="522"/>
    </row>
    <row r="306" spans="1:28" ht="14.25" customHeight="1">
      <c r="A306" s="6"/>
      <c r="B306" s="227" t="s">
        <v>115</v>
      </c>
      <c r="C306" s="227"/>
      <c r="D306" s="227"/>
      <c r="E306" s="227"/>
      <c r="F306" s="227"/>
      <c r="G306" s="227"/>
      <c r="H306" s="227"/>
      <c r="I306" s="227"/>
      <c r="J306" s="227"/>
      <c r="K306" s="227"/>
      <c r="L306" s="227"/>
      <c r="M306" s="227"/>
      <c r="N306" s="227"/>
      <c r="O306" s="227"/>
      <c r="P306" s="227"/>
      <c r="Q306" s="227"/>
      <c r="R306" s="227"/>
      <c r="S306" s="231"/>
      <c r="T306" s="231"/>
      <c r="U306" s="231"/>
      <c r="V306" s="397"/>
      <c r="W306" s="697"/>
      <c r="X306" s="625"/>
      <c r="Y306" s="231"/>
      <c r="Z306" s="231"/>
      <c r="AA306" s="522"/>
      <c r="AB306" s="522"/>
    </row>
    <row r="307" spans="1:28" ht="14.25" customHeight="1">
      <c r="A307" s="6"/>
      <c r="B307" s="334" t="s">
        <v>116</v>
      </c>
      <c r="C307" s="334"/>
      <c r="D307" s="334"/>
      <c r="E307" s="334"/>
      <c r="F307" s="334"/>
      <c r="G307" s="334"/>
      <c r="H307" s="334"/>
      <c r="I307" s="334"/>
      <c r="J307" s="334"/>
      <c r="K307" s="334"/>
      <c r="L307" s="334"/>
      <c r="M307" s="334"/>
      <c r="N307" s="334"/>
      <c r="O307" s="334"/>
      <c r="P307" s="334"/>
      <c r="Q307" s="334"/>
      <c r="R307" s="334"/>
      <c r="S307" s="464"/>
      <c r="T307" s="464"/>
      <c r="U307" s="681">
        <v>25000</v>
      </c>
      <c r="V307" s="319"/>
      <c r="W307" s="681"/>
      <c r="X307" s="710"/>
      <c r="Y307" s="681">
        <v>35572</v>
      </c>
      <c r="Z307" s="319"/>
      <c r="AA307" s="354"/>
      <c r="AB307" s="354"/>
    </row>
    <row r="308" spans="1:28" ht="14.25" customHeight="1" thickBot="1">
      <c r="A308" s="6"/>
      <c r="B308" s="299" t="s">
        <v>117</v>
      </c>
      <c r="C308" s="299"/>
      <c r="D308" s="299"/>
      <c r="E308" s="299"/>
      <c r="F308" s="299"/>
      <c r="G308" s="299"/>
      <c r="H308" s="299"/>
      <c r="I308" s="299"/>
      <c r="J308" s="299"/>
      <c r="K308" s="299"/>
      <c r="L308" s="299"/>
      <c r="M308" s="299"/>
      <c r="N308" s="299"/>
      <c r="O308" s="299"/>
      <c r="P308" s="299"/>
      <c r="Q308" s="299"/>
      <c r="R308" s="299"/>
      <c r="S308" s="453"/>
      <c r="T308" s="453"/>
      <c r="U308" s="517">
        <f>SUM(U305:V307)</f>
        <v>25000</v>
      </c>
      <c r="V308" s="353"/>
      <c r="W308" s="517">
        <f>SUM(W305:X307)</f>
        <v>0</v>
      </c>
      <c r="X308" s="549"/>
      <c r="Y308" s="715">
        <f>SUM(Y307)</f>
        <v>35572</v>
      </c>
      <c r="Z308" s="548"/>
      <c r="AA308" s="517">
        <f>SUM(AA307)</f>
        <v>0</v>
      </c>
      <c r="AB308" s="517"/>
    </row>
    <row r="309" spans="1:28" ht="14.25" customHeight="1" thickBot="1" thickTop="1">
      <c r="A309" s="46"/>
      <c r="B309" s="309" t="s">
        <v>118</v>
      </c>
      <c r="C309" s="309"/>
      <c r="D309" s="309"/>
      <c r="E309" s="309"/>
      <c r="F309" s="309"/>
      <c r="G309" s="309"/>
      <c r="H309" s="309"/>
      <c r="I309" s="309"/>
      <c r="J309" s="309"/>
      <c r="K309" s="309"/>
      <c r="L309" s="309"/>
      <c r="M309" s="309"/>
      <c r="N309" s="309"/>
      <c r="O309" s="309"/>
      <c r="P309" s="309"/>
      <c r="Q309" s="309"/>
      <c r="R309" s="309"/>
      <c r="S309" s="616"/>
      <c r="T309" s="617"/>
      <c r="U309" s="530"/>
      <c r="V309" s="450"/>
      <c r="W309" s="530"/>
      <c r="X309" s="711"/>
      <c r="Y309" s="449"/>
      <c r="Z309" s="450"/>
      <c r="AA309" s="684"/>
      <c r="AB309" s="684"/>
    </row>
    <row r="310" spans="1:28" ht="14.25" customHeight="1" thickBot="1" thickTop="1">
      <c r="A310" s="47"/>
      <c r="B310" s="454" t="s">
        <v>119</v>
      </c>
      <c r="C310" s="454"/>
      <c r="D310" s="454"/>
      <c r="E310" s="454"/>
      <c r="F310" s="454"/>
      <c r="G310" s="454"/>
      <c r="H310" s="454"/>
      <c r="I310" s="454"/>
      <c r="J310" s="454"/>
      <c r="K310" s="454"/>
      <c r="L310" s="454"/>
      <c r="M310" s="454"/>
      <c r="N310" s="454"/>
      <c r="O310" s="454"/>
      <c r="P310" s="454"/>
      <c r="Q310" s="454"/>
      <c r="R310" s="454"/>
      <c r="S310" s="231"/>
      <c r="T310" s="231"/>
      <c r="U310" s="231"/>
      <c r="V310" s="397"/>
      <c r="W310" s="697"/>
      <c r="X310" s="625"/>
      <c r="Y310" s="231"/>
      <c r="Z310" s="231"/>
      <c r="AA310" s="522"/>
      <c r="AB310" s="522"/>
    </row>
    <row r="311" spans="1:28" ht="14.25" customHeight="1" thickBot="1" thickTop="1">
      <c r="A311" s="47"/>
      <c r="B311" s="227" t="s">
        <v>120</v>
      </c>
      <c r="C311" s="227"/>
      <c r="D311" s="227"/>
      <c r="E311" s="227"/>
      <c r="F311" s="227"/>
      <c r="G311" s="227"/>
      <c r="H311" s="227"/>
      <c r="I311" s="227"/>
      <c r="J311" s="227"/>
      <c r="K311" s="227"/>
      <c r="L311" s="227"/>
      <c r="M311" s="227"/>
      <c r="N311" s="227"/>
      <c r="O311" s="227"/>
      <c r="P311" s="227"/>
      <c r="Q311" s="227"/>
      <c r="R311" s="227"/>
      <c r="S311" s="326"/>
      <c r="T311" s="327"/>
      <c r="U311" s="276"/>
      <c r="V311" s="397"/>
      <c r="W311" s="276"/>
      <c r="X311" s="356"/>
      <c r="Y311" s="231"/>
      <c r="Z311" s="231"/>
      <c r="AA311" s="522"/>
      <c r="AB311" s="522"/>
    </row>
    <row r="312" spans="1:28" ht="14.25" customHeight="1" thickBot="1" thickTop="1">
      <c r="A312" s="47"/>
      <c r="B312" s="227" t="s">
        <v>121</v>
      </c>
      <c r="C312" s="227"/>
      <c r="D312" s="227"/>
      <c r="E312" s="227"/>
      <c r="F312" s="227"/>
      <c r="G312" s="227"/>
      <c r="H312" s="227"/>
      <c r="I312" s="227"/>
      <c r="J312" s="227"/>
      <c r="K312" s="227"/>
      <c r="L312" s="227"/>
      <c r="M312" s="227"/>
      <c r="N312" s="227"/>
      <c r="O312" s="227"/>
      <c r="P312" s="227"/>
      <c r="Q312" s="227"/>
      <c r="R312" s="227"/>
      <c r="S312" s="326"/>
      <c r="T312" s="327"/>
      <c r="U312" s="276"/>
      <c r="V312" s="397"/>
      <c r="W312" s="276"/>
      <c r="X312" s="356"/>
      <c r="Y312" s="231"/>
      <c r="Z312" s="231"/>
      <c r="AA312" s="472"/>
      <c r="AB312" s="472"/>
    </row>
    <row r="313" spans="1:28" ht="12.75" customHeight="1" thickTop="1">
      <c r="A313" s="6"/>
      <c r="B313" s="227" t="s">
        <v>122</v>
      </c>
      <c r="C313" s="227"/>
      <c r="D313" s="227"/>
      <c r="E313" s="227"/>
      <c r="F313" s="227"/>
      <c r="G313" s="227"/>
      <c r="H313" s="227"/>
      <c r="I313" s="227"/>
      <c r="J313" s="227"/>
      <c r="K313" s="227"/>
      <c r="L313" s="227"/>
      <c r="M313" s="227"/>
      <c r="N313" s="227"/>
      <c r="O313" s="227"/>
      <c r="P313" s="227"/>
      <c r="Q313" s="227"/>
      <c r="R313" s="227"/>
      <c r="S313" s="326"/>
      <c r="T313" s="326"/>
      <c r="U313" s="276"/>
      <c r="V313" s="509"/>
      <c r="W313" s="551"/>
      <c r="X313" s="682"/>
      <c r="Y313" s="231"/>
      <c r="Z313" s="231"/>
      <c r="AA313" s="472"/>
      <c r="AB313" s="472"/>
    </row>
    <row r="314" spans="1:28" ht="14.25" customHeight="1">
      <c r="A314" s="6"/>
      <c r="B314" s="227" t="s">
        <v>123</v>
      </c>
      <c r="C314" s="227"/>
      <c r="D314" s="227"/>
      <c r="E314" s="227"/>
      <c r="F314" s="227"/>
      <c r="G314" s="227"/>
      <c r="H314" s="227"/>
      <c r="I314" s="227"/>
      <c r="J314" s="227"/>
      <c r="K314" s="227"/>
      <c r="L314" s="227"/>
      <c r="M314" s="227"/>
      <c r="N314" s="227"/>
      <c r="O314" s="227"/>
      <c r="P314" s="227"/>
      <c r="Q314" s="227"/>
      <c r="R314" s="227"/>
      <c r="S314" s="231"/>
      <c r="T314" s="231"/>
      <c r="U314" s="467"/>
      <c r="V314" s="622"/>
      <c r="W314" s="551"/>
      <c r="X314" s="682"/>
      <c r="Y314" s="231"/>
      <c r="Z314" s="231"/>
      <c r="AA314" s="472"/>
      <c r="AB314" s="472"/>
    </row>
    <row r="315" spans="1:28" ht="14.25" customHeight="1">
      <c r="A315" s="6"/>
      <c r="B315" s="227" t="s">
        <v>124</v>
      </c>
      <c r="C315" s="227"/>
      <c r="D315" s="227"/>
      <c r="E315" s="227"/>
      <c r="F315" s="227"/>
      <c r="G315" s="227"/>
      <c r="H315" s="227"/>
      <c r="I315" s="227"/>
      <c r="J315" s="227"/>
      <c r="K315" s="227"/>
      <c r="L315" s="227"/>
      <c r="M315" s="227"/>
      <c r="N315" s="227"/>
      <c r="O315" s="227"/>
      <c r="P315" s="227"/>
      <c r="Q315" s="227"/>
      <c r="R315" s="227"/>
      <c r="S315" s="231"/>
      <c r="T315" s="231"/>
      <c r="U315" s="467"/>
      <c r="V315" s="622"/>
      <c r="W315" s="551"/>
      <c r="X315" s="682"/>
      <c r="Y315" s="231"/>
      <c r="Z315" s="231"/>
      <c r="AA315" s="472"/>
      <c r="AB315" s="472"/>
    </row>
    <row r="316" spans="1:28" ht="12" customHeight="1">
      <c r="A316" s="6"/>
      <c r="B316" s="227" t="s">
        <v>125</v>
      </c>
      <c r="C316" s="227"/>
      <c r="D316" s="227"/>
      <c r="E316" s="227"/>
      <c r="F316" s="227"/>
      <c r="G316" s="227"/>
      <c r="H316" s="227"/>
      <c r="I316" s="227"/>
      <c r="J316" s="227"/>
      <c r="K316" s="227"/>
      <c r="L316" s="227"/>
      <c r="M316" s="227"/>
      <c r="N316" s="227"/>
      <c r="O316" s="227"/>
      <c r="P316" s="227"/>
      <c r="Q316" s="227"/>
      <c r="R316" s="227"/>
      <c r="S316" s="231"/>
      <c r="T316" s="231"/>
      <c r="U316" s="467"/>
      <c r="V316" s="622"/>
      <c r="W316" s="551"/>
      <c r="X316" s="682"/>
      <c r="Y316" s="231"/>
      <c r="Z316" s="231"/>
      <c r="AA316" s="472"/>
      <c r="AB316" s="472"/>
    </row>
    <row r="317" spans="1:28" ht="12" customHeight="1">
      <c r="A317" s="6"/>
      <c r="B317" s="227" t="s">
        <v>126</v>
      </c>
      <c r="C317" s="227"/>
      <c r="D317" s="227"/>
      <c r="E317" s="227"/>
      <c r="F317" s="227"/>
      <c r="G317" s="227"/>
      <c r="H317" s="227"/>
      <c r="I317" s="227"/>
      <c r="J317" s="227"/>
      <c r="K317" s="227"/>
      <c r="L317" s="227"/>
      <c r="M317" s="227"/>
      <c r="N317" s="227"/>
      <c r="O317" s="227"/>
      <c r="P317" s="227"/>
      <c r="Q317" s="227"/>
      <c r="R317" s="227"/>
      <c r="S317" s="231"/>
      <c r="T317" s="231"/>
      <c r="U317" s="467"/>
      <c r="V317" s="622"/>
      <c r="W317" s="551"/>
      <c r="X317" s="682"/>
      <c r="Y317" s="231"/>
      <c r="Z317" s="231"/>
      <c r="AA317" s="472"/>
      <c r="AB317" s="472"/>
    </row>
    <row r="318" spans="1:28" ht="11.25" customHeight="1">
      <c r="A318" s="84"/>
      <c r="B318" s="227" t="s">
        <v>127</v>
      </c>
      <c r="C318" s="227"/>
      <c r="D318" s="227"/>
      <c r="E318" s="227"/>
      <c r="F318" s="227"/>
      <c r="G318" s="227"/>
      <c r="H318" s="227"/>
      <c r="I318" s="227"/>
      <c r="J318" s="227"/>
      <c r="K318" s="227"/>
      <c r="L318" s="227"/>
      <c r="M318" s="227"/>
      <c r="N318" s="227"/>
      <c r="O318" s="227"/>
      <c r="P318" s="227"/>
      <c r="Q318" s="227"/>
      <c r="R318" s="227"/>
      <c r="S318" s="231"/>
      <c r="T318" s="231"/>
      <c r="U318" s="467"/>
      <c r="V318" s="622"/>
      <c r="W318" s="551"/>
      <c r="X318" s="682"/>
      <c r="Y318" s="231"/>
      <c r="Z318" s="231"/>
      <c r="AA318" s="472"/>
      <c r="AB318" s="472"/>
    </row>
    <row r="319" spans="1:28" ht="14.25" customHeight="1">
      <c r="A319" s="6"/>
      <c r="B319" s="227" t="s">
        <v>128</v>
      </c>
      <c r="C319" s="227"/>
      <c r="D319" s="227"/>
      <c r="E319" s="227"/>
      <c r="F319" s="227"/>
      <c r="G319" s="227"/>
      <c r="H319" s="227"/>
      <c r="I319" s="227"/>
      <c r="J319" s="227"/>
      <c r="K319" s="227"/>
      <c r="L319" s="227"/>
      <c r="M319" s="227"/>
      <c r="N319" s="227"/>
      <c r="O319" s="227"/>
      <c r="P319" s="227"/>
      <c r="Q319" s="227"/>
      <c r="R319" s="227"/>
      <c r="S319" s="231"/>
      <c r="T319" s="231"/>
      <c r="U319" s="467"/>
      <c r="V319" s="622"/>
      <c r="W319" s="551"/>
      <c r="X319" s="682"/>
      <c r="Y319" s="231"/>
      <c r="Z319" s="231"/>
      <c r="AA319" s="472"/>
      <c r="AB319" s="472"/>
    </row>
    <row r="320" spans="1:28" ht="14.25" customHeight="1">
      <c r="A320" s="6"/>
      <c r="B320" s="227" t="s">
        <v>129</v>
      </c>
      <c r="C320" s="227"/>
      <c r="D320" s="227"/>
      <c r="E320" s="227"/>
      <c r="F320" s="227"/>
      <c r="G320" s="227"/>
      <c r="H320" s="227"/>
      <c r="I320" s="227"/>
      <c r="J320" s="227"/>
      <c r="K320" s="227"/>
      <c r="L320" s="227"/>
      <c r="M320" s="227"/>
      <c r="N320" s="227"/>
      <c r="O320" s="227"/>
      <c r="P320" s="227"/>
      <c r="Q320" s="227"/>
      <c r="R320" s="227"/>
      <c r="S320" s="326">
        <v>-21</v>
      </c>
      <c r="T320" s="327"/>
      <c r="U320" s="276">
        <v>227321</v>
      </c>
      <c r="V320" s="622"/>
      <c r="W320" s="276">
        <v>171147</v>
      </c>
      <c r="X320" s="545"/>
      <c r="Y320" s="466">
        <v>323449</v>
      </c>
      <c r="Z320" s="467"/>
      <c r="AA320" s="472">
        <v>243520</v>
      </c>
      <c r="AB320" s="472"/>
    </row>
    <row r="321" spans="1:28" ht="14.25" customHeight="1">
      <c r="A321" s="6"/>
      <c r="B321" s="227" t="s">
        <v>130</v>
      </c>
      <c r="C321" s="227"/>
      <c r="D321" s="227"/>
      <c r="E321" s="227"/>
      <c r="F321" s="227"/>
      <c r="G321" s="227"/>
      <c r="H321" s="227"/>
      <c r="I321" s="227"/>
      <c r="J321" s="227"/>
      <c r="K321" s="227"/>
      <c r="L321" s="227"/>
      <c r="M321" s="227"/>
      <c r="N321" s="227"/>
      <c r="O321" s="227"/>
      <c r="P321" s="227"/>
      <c r="Q321" s="227"/>
      <c r="R321" s="227"/>
      <c r="S321" s="231"/>
      <c r="T321" s="231"/>
      <c r="U321" s="467">
        <v>4</v>
      </c>
      <c r="V321" s="622"/>
      <c r="W321" s="551"/>
      <c r="X321" s="682"/>
      <c r="Y321" s="466">
        <v>6</v>
      </c>
      <c r="Z321" s="467"/>
      <c r="AA321" s="522"/>
      <c r="AB321" s="522"/>
    </row>
    <row r="322" spans="1:28" ht="14.25" customHeight="1">
      <c r="A322" s="6"/>
      <c r="B322" s="334" t="s">
        <v>131</v>
      </c>
      <c r="C322" s="334"/>
      <c r="D322" s="334"/>
      <c r="E322" s="334"/>
      <c r="F322" s="334"/>
      <c r="G322" s="334"/>
      <c r="H322" s="334"/>
      <c r="I322" s="334"/>
      <c r="J322" s="334"/>
      <c r="K322" s="334"/>
      <c r="L322" s="334"/>
      <c r="M322" s="334"/>
      <c r="N322" s="334"/>
      <c r="O322" s="334"/>
      <c r="P322" s="334"/>
      <c r="Q322" s="334"/>
      <c r="R322" s="334"/>
      <c r="S322" s="464"/>
      <c r="T322" s="464"/>
      <c r="U322" s="681"/>
      <c r="V322" s="668"/>
      <c r="W322" s="681"/>
      <c r="X322" s="683"/>
      <c r="Y322" s="464"/>
      <c r="Z322" s="465"/>
      <c r="AA322" s="354"/>
      <c r="AB322" s="354"/>
    </row>
    <row r="323" spans="1:28" ht="14.25" customHeight="1" thickBot="1">
      <c r="A323" s="6"/>
      <c r="B323" s="299" t="s">
        <v>132</v>
      </c>
      <c r="C323" s="299"/>
      <c r="D323" s="299"/>
      <c r="E323" s="299"/>
      <c r="F323" s="299"/>
      <c r="G323" s="299"/>
      <c r="H323" s="299"/>
      <c r="I323" s="299"/>
      <c r="J323" s="299"/>
      <c r="K323" s="299"/>
      <c r="L323" s="299"/>
      <c r="M323" s="299"/>
      <c r="N323" s="299"/>
      <c r="O323" s="299"/>
      <c r="P323" s="299"/>
      <c r="Q323" s="299"/>
      <c r="R323" s="299"/>
      <c r="S323" s="453"/>
      <c r="T323" s="453"/>
      <c r="U323" s="238">
        <f>SUM(U318:V322)</f>
        <v>227325</v>
      </c>
      <c r="V323" s="619"/>
      <c r="W323" s="238">
        <f>W313+W320</f>
        <v>171147</v>
      </c>
      <c r="X323" s="717"/>
      <c r="Y323" s="511">
        <f>Y320+Y321</f>
        <v>323455</v>
      </c>
      <c r="Z323" s="512"/>
      <c r="AA323" s="517">
        <f>AA313+AA320</f>
        <v>243520</v>
      </c>
      <c r="AB323" s="517"/>
    </row>
    <row r="324" spans="1:28" ht="14.25" customHeight="1" thickTop="1">
      <c r="A324" s="6"/>
      <c r="B324" s="309" t="s">
        <v>133</v>
      </c>
      <c r="C324" s="309"/>
      <c r="D324" s="309"/>
      <c r="E324" s="309"/>
      <c r="F324" s="309"/>
      <c r="G324" s="309"/>
      <c r="H324" s="309"/>
      <c r="I324" s="309"/>
      <c r="J324" s="309"/>
      <c r="K324" s="309"/>
      <c r="L324" s="309"/>
      <c r="M324" s="309"/>
      <c r="N324" s="309"/>
      <c r="O324" s="309"/>
      <c r="P324" s="309"/>
      <c r="Q324" s="309"/>
      <c r="R324" s="309"/>
      <c r="S324" s="616"/>
      <c r="T324" s="617"/>
      <c r="U324" s="530"/>
      <c r="V324" s="618"/>
      <c r="W324" s="530"/>
      <c r="X324" s="718"/>
      <c r="Y324" s="449"/>
      <c r="Z324" s="618"/>
      <c r="AA324" s="684"/>
      <c r="AB324" s="684"/>
    </row>
    <row r="325" spans="1:28" ht="14.25" customHeight="1">
      <c r="A325" s="6"/>
      <c r="B325" s="227" t="s">
        <v>120</v>
      </c>
      <c r="C325" s="227"/>
      <c r="D325" s="227"/>
      <c r="E325" s="227"/>
      <c r="F325" s="227"/>
      <c r="G325" s="227"/>
      <c r="H325" s="227"/>
      <c r="I325" s="227"/>
      <c r="J325" s="227"/>
      <c r="K325" s="227"/>
      <c r="L325" s="227"/>
      <c r="M325" s="227"/>
      <c r="N325" s="227"/>
      <c r="O325" s="227"/>
      <c r="P325" s="227"/>
      <c r="Q325" s="227"/>
      <c r="R325" s="227"/>
      <c r="S325" s="326">
        <v>-22</v>
      </c>
      <c r="T325" s="327"/>
      <c r="U325" s="295">
        <v>1010956</v>
      </c>
      <c r="V325" s="716"/>
      <c r="W325" s="295">
        <v>871230</v>
      </c>
      <c r="X325" s="296"/>
      <c r="Y325" s="510">
        <v>1438461</v>
      </c>
      <c r="Z325" s="467"/>
      <c r="AA325" s="472">
        <v>1239649</v>
      </c>
      <c r="AB325" s="472"/>
    </row>
    <row r="326" spans="1:28" ht="14.25" customHeight="1">
      <c r="A326" s="6"/>
      <c r="B326" s="227" t="s">
        <v>121</v>
      </c>
      <c r="C326" s="227"/>
      <c r="D326" s="227"/>
      <c r="E326" s="227"/>
      <c r="F326" s="227"/>
      <c r="G326" s="227"/>
      <c r="H326" s="227"/>
      <c r="I326" s="227"/>
      <c r="J326" s="227"/>
      <c r="K326" s="227"/>
      <c r="L326" s="227"/>
      <c r="M326" s="227"/>
      <c r="N326" s="227"/>
      <c r="O326" s="227"/>
      <c r="P326" s="227"/>
      <c r="Q326" s="227"/>
      <c r="R326" s="227"/>
      <c r="S326" s="326"/>
      <c r="T326" s="327"/>
      <c r="U326" s="295"/>
      <c r="V326" s="509"/>
      <c r="W326" s="295"/>
      <c r="X326" s="296"/>
      <c r="Y326" s="467"/>
      <c r="Z326" s="467"/>
      <c r="AA326" s="472"/>
      <c r="AB326" s="472"/>
    </row>
    <row r="327" spans="1:28" ht="14.25" customHeight="1">
      <c r="A327" s="6"/>
      <c r="B327" s="227" t="s">
        <v>122</v>
      </c>
      <c r="C327" s="227"/>
      <c r="D327" s="227"/>
      <c r="E327" s="227"/>
      <c r="F327" s="227"/>
      <c r="G327" s="227"/>
      <c r="H327" s="227"/>
      <c r="I327" s="227"/>
      <c r="J327" s="227"/>
      <c r="K327" s="227"/>
      <c r="L327" s="227"/>
      <c r="M327" s="227"/>
      <c r="N327" s="227"/>
      <c r="O327" s="227"/>
      <c r="P327" s="227"/>
      <c r="Q327" s="227"/>
      <c r="R327" s="227"/>
      <c r="S327" s="326" t="s">
        <v>311</v>
      </c>
      <c r="T327" s="326"/>
      <c r="U327" s="295" t="s">
        <v>311</v>
      </c>
      <c r="V327" s="509"/>
      <c r="W327" s="293"/>
      <c r="X327" s="294"/>
      <c r="Y327" s="467"/>
      <c r="Z327" s="467"/>
      <c r="AA327" s="472"/>
      <c r="AB327" s="472"/>
    </row>
    <row r="328" spans="1:28" ht="14.25" customHeight="1">
      <c r="A328" s="6"/>
      <c r="B328" s="227" t="s">
        <v>123</v>
      </c>
      <c r="C328" s="227"/>
      <c r="D328" s="227"/>
      <c r="E328" s="227"/>
      <c r="F328" s="227"/>
      <c r="G328" s="227"/>
      <c r="H328" s="227"/>
      <c r="I328" s="227"/>
      <c r="J328" s="227"/>
      <c r="K328" s="227"/>
      <c r="L328" s="227"/>
      <c r="M328" s="227"/>
      <c r="N328" s="227"/>
      <c r="O328" s="227"/>
      <c r="P328" s="227"/>
      <c r="Q328" s="227"/>
      <c r="R328" s="227"/>
      <c r="S328" s="231"/>
      <c r="T328" s="231"/>
      <c r="U328" s="554">
        <v>198370</v>
      </c>
      <c r="V328" s="509"/>
      <c r="W328" s="293">
        <v>130</v>
      </c>
      <c r="X328" s="294"/>
      <c r="Y328" s="467">
        <v>282255</v>
      </c>
      <c r="Z328" s="467"/>
      <c r="AA328" s="472">
        <v>185</v>
      </c>
      <c r="AB328" s="472"/>
    </row>
    <row r="329" spans="1:28" ht="14.25" customHeight="1">
      <c r="A329" s="6"/>
      <c r="B329" s="227" t="s">
        <v>124</v>
      </c>
      <c r="C329" s="227"/>
      <c r="D329" s="227"/>
      <c r="E329" s="227"/>
      <c r="F329" s="227"/>
      <c r="G329" s="227"/>
      <c r="H329" s="227"/>
      <c r="I329" s="227"/>
      <c r="J329" s="227"/>
      <c r="K329" s="227"/>
      <c r="L329" s="227"/>
      <c r="M329" s="227"/>
      <c r="N329" s="227"/>
      <c r="O329" s="227"/>
      <c r="P329" s="227"/>
      <c r="Q329" s="227"/>
      <c r="R329" s="227"/>
      <c r="S329" s="231"/>
      <c r="T329" s="231"/>
      <c r="U329" s="554">
        <v>976277</v>
      </c>
      <c r="V329" s="509"/>
      <c r="W329" s="293">
        <v>1004726</v>
      </c>
      <c r="X329" s="294"/>
      <c r="Y329" s="510">
        <v>1389118</v>
      </c>
      <c r="Z329" s="467"/>
      <c r="AA329" s="472">
        <v>1429596</v>
      </c>
      <c r="AB329" s="472"/>
    </row>
    <row r="330" spans="1:28" ht="14.25" customHeight="1">
      <c r="A330" s="6"/>
      <c r="B330" s="227" t="s">
        <v>125</v>
      </c>
      <c r="C330" s="227"/>
      <c r="D330" s="227"/>
      <c r="E330" s="227"/>
      <c r="F330" s="227"/>
      <c r="G330" s="227"/>
      <c r="H330" s="227"/>
      <c r="I330" s="227"/>
      <c r="J330" s="227"/>
      <c r="K330" s="227"/>
      <c r="L330" s="227"/>
      <c r="M330" s="227"/>
      <c r="N330" s="227"/>
      <c r="O330" s="227"/>
      <c r="P330" s="227"/>
      <c r="Q330" s="227"/>
      <c r="R330" s="227"/>
      <c r="S330" s="231"/>
      <c r="T330" s="231"/>
      <c r="U330" s="553"/>
      <c r="V330" s="509"/>
      <c r="W330" s="523"/>
      <c r="X330" s="294"/>
      <c r="Y330" s="467"/>
      <c r="Z330" s="467"/>
      <c r="AA330" s="472"/>
      <c r="AB330" s="472"/>
    </row>
    <row r="331" spans="1:28" ht="14.25" customHeight="1">
      <c r="A331" s="6"/>
      <c r="B331" s="227" t="s">
        <v>126</v>
      </c>
      <c r="C331" s="227"/>
      <c r="D331" s="227"/>
      <c r="E331" s="227"/>
      <c r="F331" s="227"/>
      <c r="G331" s="227"/>
      <c r="H331" s="227"/>
      <c r="I331" s="227"/>
      <c r="J331" s="227"/>
      <c r="K331" s="227"/>
      <c r="L331" s="227"/>
      <c r="M331" s="227"/>
      <c r="N331" s="227"/>
      <c r="O331" s="227"/>
      <c r="P331" s="227"/>
      <c r="Q331" s="227"/>
      <c r="R331" s="227"/>
      <c r="S331" s="231"/>
      <c r="T331" s="231"/>
      <c r="U331" s="553"/>
      <c r="V331" s="509"/>
      <c r="W331" s="293"/>
      <c r="X331" s="294"/>
      <c r="Y331" s="467"/>
      <c r="Z331" s="467"/>
      <c r="AA331" s="472"/>
      <c r="AB331" s="472"/>
    </row>
    <row r="332" spans="1:28" ht="14.25" customHeight="1">
      <c r="A332" s="6"/>
      <c r="B332" s="227" t="s">
        <v>127</v>
      </c>
      <c r="C332" s="227"/>
      <c r="D332" s="227"/>
      <c r="E332" s="227"/>
      <c r="F332" s="227"/>
      <c r="G332" s="227"/>
      <c r="H332" s="227"/>
      <c r="I332" s="227"/>
      <c r="J332" s="227"/>
      <c r="K332" s="227"/>
      <c r="L332" s="227"/>
      <c r="M332" s="227"/>
      <c r="N332" s="227"/>
      <c r="O332" s="227"/>
      <c r="P332" s="227"/>
      <c r="Q332" s="227"/>
      <c r="R332" s="227"/>
      <c r="S332" s="326">
        <v>-23</v>
      </c>
      <c r="T332" s="326"/>
      <c r="U332" s="276">
        <v>58582</v>
      </c>
      <c r="V332" s="622"/>
      <c r="W332" s="295">
        <v>40216</v>
      </c>
      <c r="X332" s="296"/>
      <c r="Y332" s="510">
        <v>83354</v>
      </c>
      <c r="Z332" s="467"/>
      <c r="AA332" s="472">
        <v>57222</v>
      </c>
      <c r="AB332" s="472"/>
    </row>
    <row r="333" spans="1:28" ht="14.25" customHeight="1" thickBot="1">
      <c r="A333" s="46"/>
      <c r="B333" s="627" t="s">
        <v>128</v>
      </c>
      <c r="C333" s="627"/>
      <c r="D333" s="627"/>
      <c r="E333" s="627"/>
      <c r="F333" s="627"/>
      <c r="G333" s="627"/>
      <c r="H333" s="627"/>
      <c r="I333" s="627"/>
      <c r="J333" s="627"/>
      <c r="K333" s="627"/>
      <c r="L333" s="627"/>
      <c r="M333" s="627"/>
      <c r="N333" s="627"/>
      <c r="O333" s="627"/>
      <c r="P333" s="627"/>
      <c r="Q333" s="627"/>
      <c r="R333" s="627"/>
      <c r="S333" s="326">
        <v>-24</v>
      </c>
      <c r="T333" s="327"/>
      <c r="U333" s="295">
        <v>81663</v>
      </c>
      <c r="V333" s="509"/>
      <c r="W333" s="295">
        <v>66502</v>
      </c>
      <c r="X333" s="296"/>
      <c r="Y333" s="510">
        <v>116196</v>
      </c>
      <c r="Z333" s="467"/>
      <c r="AA333" s="472">
        <v>94624</v>
      </c>
      <c r="AB333" s="472"/>
    </row>
    <row r="334" spans="1:28" ht="14.25" customHeight="1" thickTop="1">
      <c r="A334" s="6"/>
      <c r="B334" s="627" t="s">
        <v>131</v>
      </c>
      <c r="C334" s="627"/>
      <c r="D334" s="627"/>
      <c r="E334" s="627"/>
      <c r="F334" s="627"/>
      <c r="G334" s="627"/>
      <c r="H334" s="627"/>
      <c r="I334" s="627"/>
      <c r="J334" s="627"/>
      <c r="K334" s="627"/>
      <c r="L334" s="627"/>
      <c r="M334" s="627"/>
      <c r="N334" s="627"/>
      <c r="O334" s="627"/>
      <c r="P334" s="627"/>
      <c r="Q334" s="627"/>
      <c r="R334" s="627"/>
      <c r="S334" s="326"/>
      <c r="T334" s="327"/>
      <c r="U334" s="295"/>
      <c r="V334" s="509"/>
      <c r="W334" s="295"/>
      <c r="X334" s="296"/>
      <c r="Y334" s="467"/>
      <c r="Z334" s="467"/>
      <c r="AA334" s="472"/>
      <c r="AB334" s="472"/>
    </row>
    <row r="335" spans="1:28" ht="14.25" customHeight="1">
      <c r="A335" s="6"/>
      <c r="B335" s="627" t="s">
        <v>130</v>
      </c>
      <c r="C335" s="627"/>
      <c r="D335" s="627"/>
      <c r="E335" s="627"/>
      <c r="F335" s="627"/>
      <c r="G335" s="627"/>
      <c r="H335" s="627"/>
      <c r="I335" s="627"/>
      <c r="J335" s="627"/>
      <c r="K335" s="627"/>
      <c r="L335" s="627"/>
      <c r="M335" s="627"/>
      <c r="N335" s="627"/>
      <c r="O335" s="627"/>
      <c r="P335" s="627"/>
      <c r="Q335" s="627"/>
      <c r="R335" s="627"/>
      <c r="S335" s="326"/>
      <c r="T335" s="327"/>
      <c r="U335" s="295"/>
      <c r="V335" s="509"/>
      <c r="W335" s="295"/>
      <c r="X335" s="296"/>
      <c r="Y335" s="467"/>
      <c r="Z335" s="467"/>
      <c r="AA335" s="472"/>
      <c r="AB335" s="472"/>
    </row>
    <row r="336" spans="1:28" ht="14.25" customHeight="1">
      <c r="A336" s="6"/>
      <c r="B336" s="227" t="s">
        <v>134</v>
      </c>
      <c r="C336" s="227"/>
      <c r="D336" s="227"/>
      <c r="E336" s="227"/>
      <c r="F336" s="227"/>
      <c r="G336" s="227"/>
      <c r="H336" s="227"/>
      <c r="I336" s="227"/>
      <c r="J336" s="227"/>
      <c r="K336" s="227"/>
      <c r="L336" s="227"/>
      <c r="M336" s="227"/>
      <c r="N336" s="227"/>
      <c r="O336" s="227"/>
      <c r="P336" s="227"/>
      <c r="Q336" s="227"/>
      <c r="R336" s="227"/>
      <c r="S336" s="326">
        <v>-25</v>
      </c>
      <c r="T336" s="327"/>
      <c r="U336" s="295">
        <v>49710</v>
      </c>
      <c r="V336" s="509"/>
      <c r="W336" s="295">
        <v>38410</v>
      </c>
      <c r="X336" s="296"/>
      <c r="Y336" s="510">
        <v>70731</v>
      </c>
      <c r="Z336" s="467"/>
      <c r="AA336" s="472">
        <v>54652</v>
      </c>
      <c r="AB336" s="472"/>
    </row>
    <row r="337" spans="1:28" ht="14.25" customHeight="1">
      <c r="A337" s="6"/>
      <c r="B337" s="334" t="s">
        <v>93</v>
      </c>
      <c r="C337" s="334"/>
      <c r="D337" s="334"/>
      <c r="E337" s="334"/>
      <c r="F337" s="334"/>
      <c r="G337" s="334"/>
      <c r="H337" s="334"/>
      <c r="I337" s="334"/>
      <c r="J337" s="334"/>
      <c r="K337" s="334"/>
      <c r="L337" s="334"/>
      <c r="M337" s="334"/>
      <c r="N337" s="334"/>
      <c r="O337" s="334"/>
      <c r="P337" s="334"/>
      <c r="Q337" s="334"/>
      <c r="R337" s="334"/>
      <c r="S337" s="464"/>
      <c r="T337" s="464"/>
      <c r="U337" s="606"/>
      <c r="V337" s="465"/>
      <c r="W337" s="606"/>
      <c r="X337" s="607"/>
      <c r="Y337" s="681"/>
      <c r="Z337" s="668"/>
      <c r="AA337" s="354"/>
      <c r="AB337" s="354"/>
    </row>
    <row r="338" spans="1:28" ht="14.25" customHeight="1" thickBot="1">
      <c r="A338" s="46"/>
      <c r="B338" s="299" t="s">
        <v>135</v>
      </c>
      <c r="C338" s="299"/>
      <c r="D338" s="299"/>
      <c r="E338" s="299"/>
      <c r="F338" s="299"/>
      <c r="G338" s="299"/>
      <c r="H338" s="299"/>
      <c r="I338" s="299"/>
      <c r="J338" s="299"/>
      <c r="K338" s="299"/>
      <c r="L338" s="299"/>
      <c r="M338" s="299"/>
      <c r="N338" s="299"/>
      <c r="O338" s="299"/>
      <c r="P338" s="299"/>
      <c r="Q338" s="299"/>
      <c r="R338" s="299"/>
      <c r="S338" s="453"/>
      <c r="T338" s="453"/>
      <c r="U338" s="517">
        <f>SUM(U325:U337)</f>
        <v>2375558</v>
      </c>
      <c r="V338" s="512"/>
      <c r="W338" s="517">
        <f>SUM(W325:X336)</f>
        <v>2021214</v>
      </c>
      <c r="X338" s="535"/>
      <c r="Y338" s="511">
        <f>SUM(Y325:Y337)</f>
        <v>3380115</v>
      </c>
      <c r="Z338" s="512"/>
      <c r="AA338" s="517">
        <f>SUM(AA325:AA337)</f>
        <v>2875928</v>
      </c>
      <c r="AB338" s="517"/>
    </row>
    <row r="339" spans="1:28" ht="14.25" customHeight="1" thickBot="1" thickTop="1">
      <c r="A339" s="6"/>
      <c r="B339" s="300" t="s">
        <v>136</v>
      </c>
      <c r="C339" s="300"/>
      <c r="D339" s="300"/>
      <c r="E339" s="300"/>
      <c r="F339" s="300"/>
      <c r="G339" s="300"/>
      <c r="H339" s="300"/>
      <c r="I339" s="300"/>
      <c r="J339" s="300"/>
      <c r="K339" s="300"/>
      <c r="L339" s="300"/>
      <c r="M339" s="300"/>
      <c r="N339" s="300"/>
      <c r="O339" s="300"/>
      <c r="P339" s="300"/>
      <c r="Q339" s="300"/>
      <c r="R339" s="300"/>
      <c r="S339" s="623"/>
      <c r="T339" s="623"/>
      <c r="U339" s="388">
        <f>U338+U323</f>
        <v>2602883</v>
      </c>
      <c r="V339" s="614"/>
      <c r="W339" s="388">
        <f>W323+W338</f>
        <v>2192361</v>
      </c>
      <c r="X339" s="581"/>
      <c r="Y339" s="518">
        <f>Y338+Y323</f>
        <v>3703570</v>
      </c>
      <c r="Z339" s="518"/>
      <c r="AA339" s="388">
        <f>AA323+AA338</f>
        <v>3119448</v>
      </c>
      <c r="AB339" s="388"/>
    </row>
    <row r="340" spans="1:28" ht="14.25" customHeight="1" thickBot="1" thickTop="1">
      <c r="A340" s="6"/>
      <c r="B340" s="233" t="s">
        <v>137</v>
      </c>
      <c r="C340" s="233"/>
      <c r="D340" s="233"/>
      <c r="E340" s="233"/>
      <c r="F340" s="233"/>
      <c r="G340" s="233"/>
      <c r="H340" s="233"/>
      <c r="I340" s="233"/>
      <c r="J340" s="233"/>
      <c r="K340" s="233"/>
      <c r="L340" s="233"/>
      <c r="M340" s="233"/>
      <c r="N340" s="233"/>
      <c r="O340" s="233"/>
      <c r="P340" s="233"/>
      <c r="Q340" s="233"/>
      <c r="R340" s="233"/>
      <c r="S340" s="623"/>
      <c r="T340" s="623"/>
      <c r="U340" s="388">
        <f>U339+U308+U303</f>
        <v>6431917</v>
      </c>
      <c r="V340" s="614"/>
      <c r="W340" s="388">
        <f>W339+W308+W303</f>
        <v>5928209</v>
      </c>
      <c r="X340" s="581"/>
      <c r="Y340" s="518">
        <f>Y339+Y308+Y303</f>
        <v>9151794</v>
      </c>
      <c r="Z340" s="518"/>
      <c r="AA340" s="388">
        <f>AA339+AA308+AA303</f>
        <v>8435081</v>
      </c>
      <c r="AB340" s="388"/>
    </row>
    <row r="341" spans="1:28" ht="14.25" customHeight="1" thickTop="1">
      <c r="A341" s="6"/>
      <c r="B341" s="5"/>
      <c r="C341" s="5"/>
      <c r="D341" s="5"/>
      <c r="E341" s="5"/>
      <c r="F341" s="5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</row>
    <row r="342" spans="1:28" ht="14.25" customHeight="1">
      <c r="A342" s="6"/>
      <c r="B342" s="86" t="s">
        <v>21</v>
      </c>
      <c r="C342" s="86"/>
      <c r="D342" s="86"/>
      <c r="E342" s="86"/>
      <c r="F342" s="86"/>
      <c r="G342" s="86"/>
      <c r="H342" s="86"/>
      <c r="I342" s="86"/>
      <c r="J342" s="86"/>
      <c r="K342" s="86"/>
      <c r="L342" s="86"/>
      <c r="M342" s="231"/>
      <c r="N342" s="231"/>
      <c r="O342" s="231"/>
      <c r="P342" s="231"/>
      <c r="Q342" s="231"/>
      <c r="R342" s="86"/>
      <c r="S342" s="627" t="s">
        <v>418</v>
      </c>
      <c r="T342" s="627"/>
      <c r="U342" s="627"/>
      <c r="V342" s="627"/>
      <c r="W342" s="86"/>
      <c r="X342" s="86"/>
      <c r="Y342" s="86"/>
      <c r="Z342" s="86"/>
      <c r="AA342" s="86"/>
      <c r="AB342" s="6"/>
    </row>
    <row r="343" spans="1:28" ht="14.25" customHeight="1">
      <c r="A343" s="6"/>
      <c r="B343" s="3"/>
      <c r="C343" s="5"/>
      <c r="D343" s="5"/>
      <c r="E343" s="5"/>
      <c r="F343" s="5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</row>
    <row r="344" spans="1:28" ht="14.25" customHeight="1">
      <c r="A344" s="6"/>
      <c r="B344" s="232" t="str">
        <f>B205</f>
        <v>29 August  of year 2008.</v>
      </c>
      <c r="C344" s="232"/>
      <c r="D344" s="232"/>
      <c r="E344" s="232"/>
      <c r="F344" s="232"/>
      <c r="G344" s="232"/>
      <c r="H344" s="232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</row>
    <row r="345" spans="1:28" ht="14.25" customHeight="1">
      <c r="A345" s="6"/>
      <c r="B345" s="3"/>
      <c r="C345" s="5"/>
      <c r="D345" s="5"/>
      <c r="E345" s="5"/>
      <c r="F345" s="5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</row>
    <row r="346" spans="1:28" ht="14.25" customHeight="1">
      <c r="A346" s="6"/>
      <c r="B346" s="676" t="s">
        <v>138</v>
      </c>
      <c r="C346" s="676"/>
      <c r="D346" s="676"/>
      <c r="E346" s="676"/>
      <c r="F346" s="676"/>
      <c r="G346" s="676"/>
      <c r="H346" s="676"/>
      <c r="I346" s="676"/>
      <c r="J346" s="676"/>
      <c r="K346" s="676"/>
      <c r="L346" s="676"/>
      <c r="M346" s="676"/>
      <c r="N346" s="676"/>
      <c r="O346" s="676"/>
      <c r="P346" s="676"/>
      <c r="Q346" s="676"/>
      <c r="R346" s="676"/>
      <c r="S346" s="676"/>
      <c r="T346" s="676"/>
      <c r="U346" s="676"/>
      <c r="V346" s="676"/>
      <c r="W346" s="676"/>
      <c r="X346" s="676"/>
      <c r="Y346" s="676"/>
      <c r="Z346" s="676"/>
      <c r="AA346" s="676"/>
      <c r="AB346" s="676"/>
    </row>
    <row r="347" spans="1:28" ht="14.25" customHeight="1">
      <c r="A347" s="6"/>
      <c r="B347" s="615" t="s">
        <v>419</v>
      </c>
      <c r="C347" s="615"/>
      <c r="D347" s="615"/>
      <c r="E347" s="615"/>
      <c r="F347" s="615"/>
      <c r="G347" s="615"/>
      <c r="H347" s="615"/>
      <c r="I347" s="615"/>
      <c r="J347" s="615"/>
      <c r="K347" s="615"/>
      <c r="L347" s="615"/>
      <c r="M347" s="615"/>
      <c r="N347" s="615"/>
      <c r="O347" s="615"/>
      <c r="P347" s="615"/>
      <c r="Q347" s="615"/>
      <c r="R347" s="615"/>
      <c r="S347" s="615"/>
      <c r="T347" s="615"/>
      <c r="U347" s="615"/>
      <c r="V347" s="615"/>
      <c r="W347" s="615"/>
      <c r="X347" s="615"/>
      <c r="Y347" s="615"/>
      <c r="Z347" s="615"/>
      <c r="AA347" s="615"/>
      <c r="AB347" s="615"/>
    </row>
    <row r="348" spans="1:28" ht="14.25" customHeight="1">
      <c r="A348" s="6"/>
      <c r="B348" s="3"/>
      <c r="C348" s="5"/>
      <c r="D348" s="5"/>
      <c r="E348" s="5"/>
      <c r="F348" s="5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</row>
    <row r="349" spans="1:28" ht="14.25" customHeight="1" thickBot="1">
      <c r="A349" s="46"/>
      <c r="B349" s="3"/>
      <c r="C349" s="5"/>
      <c r="D349" s="5"/>
      <c r="E349" s="5"/>
      <c r="F349" s="5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80"/>
      <c r="T349" s="80"/>
      <c r="U349" s="585" t="s">
        <v>309</v>
      </c>
      <c r="V349" s="613"/>
      <c r="W349" s="613"/>
      <c r="X349" s="625"/>
      <c r="Y349" s="469" t="s">
        <v>322</v>
      </c>
      <c r="Z349" s="327"/>
      <c r="AA349" s="327"/>
      <c r="AB349" s="327"/>
    </row>
    <row r="350" spans="1:28" ht="14.25" customHeight="1" thickTop="1">
      <c r="A350" s="6"/>
      <c r="B350" s="454" t="s">
        <v>139</v>
      </c>
      <c r="C350" s="454"/>
      <c r="D350" s="454"/>
      <c r="E350" s="454"/>
      <c r="F350" s="454"/>
      <c r="G350" s="454"/>
      <c r="H350" s="454"/>
      <c r="I350" s="454"/>
      <c r="J350" s="454"/>
      <c r="K350" s="454"/>
      <c r="L350" s="454"/>
      <c r="M350" s="454"/>
      <c r="N350" s="454"/>
      <c r="O350" s="454"/>
      <c r="P350" s="454"/>
      <c r="Q350" s="454"/>
      <c r="R350" s="454"/>
      <c r="S350" s="454"/>
      <c r="T350" s="454"/>
      <c r="U350" s="582">
        <v>2008</v>
      </c>
      <c r="V350" s="613"/>
      <c r="W350" s="582">
        <v>2007</v>
      </c>
      <c r="X350" s="583"/>
      <c r="Y350" s="508">
        <v>2008</v>
      </c>
      <c r="Z350" s="397"/>
      <c r="AA350" s="506">
        <v>2007</v>
      </c>
      <c r="AB350" s="506"/>
    </row>
    <row r="351" spans="1:28" ht="14.25" customHeight="1">
      <c r="A351" s="6"/>
      <c r="B351" s="232" t="s">
        <v>140</v>
      </c>
      <c r="C351" s="232"/>
      <c r="D351" s="232"/>
      <c r="E351" s="232"/>
      <c r="F351" s="232"/>
      <c r="G351" s="232"/>
      <c r="H351" s="232"/>
      <c r="I351" s="232"/>
      <c r="J351" s="232"/>
      <c r="K351" s="232"/>
      <c r="L351" s="232"/>
      <c r="M351" s="232"/>
      <c r="N351" s="232"/>
      <c r="O351" s="232"/>
      <c r="P351" s="232"/>
      <c r="Q351" s="232"/>
      <c r="R351" s="232"/>
      <c r="S351" s="232"/>
      <c r="T351" s="232"/>
      <c r="U351" s="253">
        <v>4150195</v>
      </c>
      <c r="V351" s="457"/>
      <c r="W351" s="584">
        <v>3278018</v>
      </c>
      <c r="X351" s="386"/>
      <c r="Y351" s="505">
        <v>5905195</v>
      </c>
      <c r="Z351" s="303"/>
      <c r="AA351" s="505">
        <v>4664199</v>
      </c>
      <c r="AB351" s="303"/>
    </row>
    <row r="352" spans="1:28" ht="14.25" customHeight="1">
      <c r="A352" s="6"/>
      <c r="B352" s="630" t="s">
        <v>141</v>
      </c>
      <c r="C352" s="630"/>
      <c r="D352" s="630"/>
      <c r="E352" s="630"/>
      <c r="F352" s="630"/>
      <c r="G352" s="630"/>
      <c r="H352" s="630"/>
      <c r="I352" s="630"/>
      <c r="J352" s="630"/>
      <c r="K352" s="630"/>
      <c r="L352" s="630"/>
      <c r="M352" s="630"/>
      <c r="N352" s="630"/>
      <c r="O352" s="630"/>
      <c r="P352" s="630"/>
      <c r="Q352" s="630"/>
      <c r="R352" s="630"/>
      <c r="S352" s="630"/>
      <c r="T352" s="630"/>
      <c r="U352" s="253">
        <v>4267503</v>
      </c>
      <c r="V352" s="457"/>
      <c r="W352" s="584">
        <v>3233286</v>
      </c>
      <c r="X352" s="386"/>
      <c r="Y352" s="505">
        <v>6072110</v>
      </c>
      <c r="Z352" s="303"/>
      <c r="AA352" s="505">
        <v>4600552</v>
      </c>
      <c r="AB352" s="303"/>
    </row>
    <row r="353" spans="1:28" ht="14.25" customHeight="1">
      <c r="A353" s="6"/>
      <c r="B353" s="226" t="s">
        <v>142</v>
      </c>
      <c r="C353" s="226"/>
      <c r="D353" s="226"/>
      <c r="E353" s="226"/>
      <c r="F353" s="226"/>
      <c r="G353" s="226"/>
      <c r="H353" s="226"/>
      <c r="I353" s="226"/>
      <c r="J353" s="226"/>
      <c r="K353" s="226"/>
      <c r="L353" s="226"/>
      <c r="M353" s="226"/>
      <c r="N353" s="226"/>
      <c r="O353" s="226"/>
      <c r="P353" s="226"/>
      <c r="Q353" s="226"/>
      <c r="R353" s="226"/>
      <c r="S353" s="226"/>
      <c r="T353" s="226"/>
      <c r="U353" s="626"/>
      <c r="V353" s="306"/>
      <c r="W353" s="304"/>
      <c r="X353" s="577"/>
      <c r="Y353" s="610"/>
      <c r="Z353" s="306"/>
      <c r="AA353" s="304"/>
      <c r="AB353" s="304"/>
    </row>
    <row r="354" spans="1:28" ht="14.25" customHeight="1" thickBot="1">
      <c r="A354" s="6"/>
      <c r="B354" s="234" t="s">
        <v>143</v>
      </c>
      <c r="C354" s="234"/>
      <c r="D354" s="234"/>
      <c r="E354" s="234"/>
      <c r="F354" s="234"/>
      <c r="G354" s="234"/>
      <c r="H354" s="234"/>
      <c r="I354" s="234"/>
      <c r="J354" s="234"/>
      <c r="K354" s="234"/>
      <c r="L354" s="234"/>
      <c r="M354" s="234"/>
      <c r="N354" s="234"/>
      <c r="O354" s="234"/>
      <c r="P354" s="234"/>
      <c r="Q354" s="234"/>
      <c r="R354" s="234"/>
      <c r="S354" s="234"/>
      <c r="T354" s="234"/>
      <c r="U354" s="575">
        <f>U351-U352+U353</f>
        <v>-117308</v>
      </c>
      <c r="V354" s="358"/>
      <c r="W354" s="575">
        <f>W351-W352+W353</f>
        <v>44732</v>
      </c>
      <c r="X354" s="576"/>
      <c r="Y354" s="611">
        <f>Y351-Y352+Y353</f>
        <v>-166915</v>
      </c>
      <c r="Z354" s="612"/>
      <c r="AA354" s="575">
        <f>AA351-AA352+AA353</f>
        <v>63647</v>
      </c>
      <c r="AB354" s="578"/>
    </row>
    <row r="355" spans="1:28" ht="14.25" customHeight="1" thickTop="1">
      <c r="A355" s="6"/>
      <c r="B355" s="624" t="s">
        <v>144</v>
      </c>
      <c r="C355" s="624"/>
      <c r="D355" s="624"/>
      <c r="E355" s="624"/>
      <c r="F355" s="624"/>
      <c r="G355" s="624"/>
      <c r="H355" s="624"/>
      <c r="I355" s="624"/>
      <c r="J355" s="624"/>
      <c r="K355" s="624"/>
      <c r="L355" s="624"/>
      <c r="M355" s="624"/>
      <c r="N355" s="624"/>
      <c r="O355" s="624"/>
      <c r="P355" s="624"/>
      <c r="Q355" s="624"/>
      <c r="R355" s="624"/>
      <c r="S355" s="624"/>
      <c r="T355" s="624"/>
      <c r="U355" s="573">
        <v>28260</v>
      </c>
      <c r="V355" s="573"/>
      <c r="W355" s="573">
        <v>22307</v>
      </c>
      <c r="X355" s="574"/>
      <c r="Y355" s="579">
        <v>40210</v>
      </c>
      <c r="Z355" s="580"/>
      <c r="AA355" s="573">
        <v>31740</v>
      </c>
      <c r="AB355" s="573"/>
    </row>
    <row r="356" spans="1:28" ht="14.25" customHeight="1">
      <c r="A356" s="6"/>
      <c r="B356" s="226" t="s">
        <v>145</v>
      </c>
      <c r="C356" s="226"/>
      <c r="D356" s="226"/>
      <c r="E356" s="226"/>
      <c r="F356" s="226"/>
      <c r="G356" s="226"/>
      <c r="H356" s="226"/>
      <c r="I356" s="226"/>
      <c r="J356" s="226"/>
      <c r="K356" s="226"/>
      <c r="L356" s="226"/>
      <c r="M356" s="226"/>
      <c r="N356" s="226"/>
      <c r="O356" s="226"/>
      <c r="P356" s="226"/>
      <c r="Q356" s="226"/>
      <c r="R356" s="226"/>
      <c r="S356" s="226"/>
      <c r="T356" s="226"/>
      <c r="U356" s="304"/>
      <c r="V356" s="304"/>
      <c r="W356" s="304"/>
      <c r="X356" s="577"/>
      <c r="Y356" s="608"/>
      <c r="Z356" s="609"/>
      <c r="AA356" s="304"/>
      <c r="AB356" s="304"/>
    </row>
    <row r="357" spans="1:28" ht="14.25" customHeight="1" thickBot="1">
      <c r="A357" s="6"/>
      <c r="B357" s="234" t="s">
        <v>146</v>
      </c>
      <c r="C357" s="234"/>
      <c r="D357" s="234"/>
      <c r="E357" s="234"/>
      <c r="F357" s="234"/>
      <c r="G357" s="234"/>
      <c r="H357" s="234"/>
      <c r="I357" s="234"/>
      <c r="J357" s="234"/>
      <c r="K357" s="234"/>
      <c r="L357" s="234"/>
      <c r="M357" s="234"/>
      <c r="N357" s="234"/>
      <c r="O357" s="234"/>
      <c r="P357" s="234"/>
      <c r="Q357" s="234"/>
      <c r="R357" s="234"/>
      <c r="S357" s="234"/>
      <c r="T357" s="234"/>
      <c r="U357" s="507">
        <f>U354-U355</f>
        <v>-145568</v>
      </c>
      <c r="V357" s="358"/>
      <c r="W357" s="507">
        <f>W354-W355</f>
        <v>22425</v>
      </c>
      <c r="X357" s="576"/>
      <c r="Y357" s="507">
        <f>Y354-Y355</f>
        <v>-207125</v>
      </c>
      <c r="Z357" s="358"/>
      <c r="AA357" s="507">
        <f>AA354-AA355</f>
        <v>31907</v>
      </c>
      <c r="AB357" s="358"/>
    </row>
    <row r="358" spans="1:28" ht="14.25" customHeight="1" thickTop="1">
      <c r="A358" s="6"/>
      <c r="B358" s="628" t="s">
        <v>147</v>
      </c>
      <c r="C358" s="628"/>
      <c r="D358" s="628"/>
      <c r="E358" s="628"/>
      <c r="F358" s="628"/>
      <c r="G358" s="628"/>
      <c r="H358" s="628"/>
      <c r="I358" s="628"/>
      <c r="J358" s="628"/>
      <c r="K358" s="628"/>
      <c r="L358" s="628"/>
      <c r="M358" s="628"/>
      <c r="N358" s="628"/>
      <c r="O358" s="628"/>
      <c r="P358" s="628"/>
      <c r="Q358" s="628"/>
      <c r="R358" s="628"/>
      <c r="S358" s="628"/>
      <c r="T358" s="628"/>
      <c r="U358" s="307"/>
      <c r="V358" s="308"/>
      <c r="W358" s="571"/>
      <c r="X358" s="572"/>
      <c r="Y358" s="307"/>
      <c r="Z358" s="308"/>
      <c r="AA358" s="307"/>
      <c r="AB358" s="307"/>
    </row>
    <row r="359" spans="1:28" ht="14.25" customHeight="1" thickBot="1">
      <c r="A359" s="6"/>
      <c r="B359" s="629" t="s">
        <v>148</v>
      </c>
      <c r="C359" s="629"/>
      <c r="D359" s="629"/>
      <c r="E359" s="629"/>
      <c r="F359" s="629"/>
      <c r="G359" s="629"/>
      <c r="H359" s="629"/>
      <c r="I359" s="629"/>
      <c r="J359" s="629"/>
      <c r="K359" s="629"/>
      <c r="L359" s="629"/>
      <c r="M359" s="629"/>
      <c r="N359" s="629"/>
      <c r="O359" s="629"/>
      <c r="P359" s="629"/>
      <c r="Q359" s="629"/>
      <c r="R359" s="629"/>
      <c r="S359" s="629"/>
      <c r="T359" s="629"/>
      <c r="U359" s="605">
        <f>U357+U358</f>
        <v>-145568</v>
      </c>
      <c r="V359" s="358"/>
      <c r="W359" s="605">
        <f>W357+X358</f>
        <v>22425</v>
      </c>
      <c r="X359" s="549"/>
      <c r="Y359" s="605">
        <f>Y357+Z358</f>
        <v>-207125</v>
      </c>
      <c r="Z359" s="578"/>
      <c r="AA359" s="605">
        <f>AA357+AB358</f>
        <v>31907</v>
      </c>
      <c r="AB359" s="578"/>
    </row>
    <row r="360" spans="1:28" ht="14.25" customHeight="1" thickTop="1">
      <c r="A360" s="6"/>
      <c r="B360" s="309" t="s">
        <v>149</v>
      </c>
      <c r="C360" s="309"/>
      <c r="D360" s="309"/>
      <c r="E360" s="309"/>
      <c r="F360" s="309"/>
      <c r="G360" s="309"/>
      <c r="H360" s="309"/>
      <c r="I360" s="309"/>
      <c r="J360" s="309"/>
      <c r="K360" s="309"/>
      <c r="L360" s="309"/>
      <c r="M360" s="309"/>
      <c r="N360" s="309"/>
      <c r="O360" s="309"/>
      <c r="P360" s="309"/>
      <c r="Q360" s="309"/>
      <c r="R360" s="309"/>
      <c r="S360" s="309"/>
      <c r="T360" s="309"/>
      <c r="U360" s="309"/>
      <c r="V360" s="309"/>
      <c r="W360" s="309"/>
      <c r="X360" s="309"/>
      <c r="Y360" s="309"/>
      <c r="Z360" s="309"/>
      <c r="AA360" s="309"/>
      <c r="AB360" s="309"/>
    </row>
    <row r="361" spans="1:28" ht="14.25" customHeight="1">
      <c r="A361" s="6"/>
      <c r="B361" s="232" t="s">
        <v>150</v>
      </c>
      <c r="C361" s="232"/>
      <c r="D361" s="232"/>
      <c r="E361" s="232"/>
      <c r="F361" s="232"/>
      <c r="G361" s="232"/>
      <c r="H361" s="232"/>
      <c r="I361" s="232"/>
      <c r="J361" s="232"/>
      <c r="K361" s="232"/>
      <c r="L361" s="232"/>
      <c r="M361" s="232"/>
      <c r="N361" s="232"/>
      <c r="O361" s="232"/>
      <c r="P361" s="232"/>
      <c r="Q361" s="232"/>
      <c r="R361" s="232"/>
      <c r="S361" s="232"/>
      <c r="T361" s="232"/>
      <c r="U361" s="442"/>
      <c r="V361" s="457"/>
      <c r="W361" s="442"/>
      <c r="X361" s="447"/>
      <c r="Y361" s="348"/>
      <c r="Z361" s="348"/>
      <c r="AA361" s="348"/>
      <c r="AB361" s="348"/>
    </row>
    <row r="362" spans="1:28" ht="14.25" customHeight="1">
      <c r="A362" s="6"/>
      <c r="B362" s="232" t="s">
        <v>151</v>
      </c>
      <c r="C362" s="232"/>
      <c r="D362" s="232"/>
      <c r="E362" s="232"/>
      <c r="F362" s="232"/>
      <c r="G362" s="232"/>
      <c r="H362" s="232"/>
      <c r="I362" s="232"/>
      <c r="J362" s="232"/>
      <c r="K362" s="232"/>
      <c r="L362" s="232"/>
      <c r="M362" s="232"/>
      <c r="N362" s="232"/>
      <c r="O362" s="232"/>
      <c r="P362" s="232"/>
      <c r="Q362" s="232"/>
      <c r="R362" s="232"/>
      <c r="S362" s="232"/>
      <c r="T362" s="232"/>
      <c r="U362" s="442"/>
      <c r="V362" s="457"/>
      <c r="W362" s="442"/>
      <c r="X362" s="447"/>
      <c r="Y362" s="348"/>
      <c r="Z362" s="348"/>
      <c r="AA362" s="348"/>
      <c r="AB362" s="348"/>
    </row>
    <row r="363" spans="1:28" ht="14.25" customHeight="1">
      <c r="A363" s="6"/>
      <c r="B363" s="232" t="s">
        <v>152</v>
      </c>
      <c r="C363" s="232"/>
      <c r="D363" s="232"/>
      <c r="E363" s="232"/>
      <c r="F363" s="232"/>
      <c r="G363" s="232"/>
      <c r="H363" s="232"/>
      <c r="I363" s="232"/>
      <c r="J363" s="232"/>
      <c r="K363" s="232"/>
      <c r="L363" s="232"/>
      <c r="M363" s="232"/>
      <c r="N363" s="232"/>
      <c r="O363" s="232"/>
      <c r="P363" s="232"/>
      <c r="Q363" s="232"/>
      <c r="R363" s="232"/>
      <c r="S363" s="232"/>
      <c r="T363" s="232"/>
      <c r="U363" s="253">
        <v>62458</v>
      </c>
      <c r="V363" s="457"/>
      <c r="W363" s="253">
        <v>112552</v>
      </c>
      <c r="X363" s="447"/>
      <c r="Y363" s="347">
        <v>88870</v>
      </c>
      <c r="Z363" s="348"/>
      <c r="AA363" s="347">
        <v>160147</v>
      </c>
      <c r="AB363" s="348"/>
    </row>
    <row r="364" spans="1:28" ht="14.25" customHeight="1" thickBot="1">
      <c r="A364" s="46"/>
      <c r="B364" s="232" t="s">
        <v>153</v>
      </c>
      <c r="C364" s="232"/>
      <c r="D364" s="232"/>
      <c r="E364" s="232"/>
      <c r="F364" s="232"/>
      <c r="G364" s="232"/>
      <c r="H364" s="232"/>
      <c r="I364" s="232"/>
      <c r="J364" s="232"/>
      <c r="K364" s="232"/>
      <c r="L364" s="232"/>
      <c r="M364" s="232"/>
      <c r="N364" s="232"/>
      <c r="O364" s="232"/>
      <c r="P364" s="232"/>
      <c r="Q364" s="232"/>
      <c r="R364" s="232"/>
      <c r="S364" s="232"/>
      <c r="T364" s="232"/>
      <c r="U364" s="253"/>
      <c r="V364" s="457"/>
      <c r="W364" s="253"/>
      <c r="X364" s="447"/>
      <c r="Y364" s="348"/>
      <c r="Z364" s="348"/>
      <c r="AA364" s="347"/>
      <c r="AB364" s="348"/>
    </row>
    <row r="365" spans="1:28" ht="14.25" customHeight="1" thickBot="1" thickTop="1">
      <c r="A365" s="47"/>
      <c r="B365" s="232" t="s">
        <v>154</v>
      </c>
      <c r="C365" s="232"/>
      <c r="D365" s="232"/>
      <c r="E365" s="232"/>
      <c r="F365" s="232"/>
      <c r="G365" s="232"/>
      <c r="H365" s="232"/>
      <c r="I365" s="232"/>
      <c r="J365" s="232"/>
      <c r="K365" s="232"/>
      <c r="L365" s="232"/>
      <c r="M365" s="232"/>
      <c r="N365" s="232"/>
      <c r="O365" s="232"/>
      <c r="P365" s="232"/>
      <c r="Q365" s="232"/>
      <c r="R365" s="232"/>
      <c r="S365" s="232"/>
      <c r="T365" s="232"/>
      <c r="U365" s="442"/>
      <c r="V365" s="457"/>
      <c r="W365" s="442"/>
      <c r="X365" s="447"/>
      <c r="Y365" s="348"/>
      <c r="Z365" s="348"/>
      <c r="AA365" s="348"/>
      <c r="AB365" s="348"/>
    </row>
    <row r="366" spans="1:28" ht="14.25" customHeight="1" thickBot="1" thickTop="1">
      <c r="A366" s="47"/>
      <c r="B366" s="232" t="s">
        <v>155</v>
      </c>
      <c r="C366" s="232"/>
      <c r="D366" s="232"/>
      <c r="E366" s="232"/>
      <c r="F366" s="232"/>
      <c r="G366" s="232"/>
      <c r="H366" s="232"/>
      <c r="I366" s="232"/>
      <c r="J366" s="232"/>
      <c r="K366" s="232"/>
      <c r="L366" s="232"/>
      <c r="M366" s="232"/>
      <c r="N366" s="232"/>
      <c r="O366" s="232"/>
      <c r="P366" s="232"/>
      <c r="Q366" s="232"/>
      <c r="R366" s="232"/>
      <c r="S366" s="232"/>
      <c r="T366" s="232"/>
      <c r="U366" s="442"/>
      <c r="V366" s="457"/>
      <c r="W366" s="442"/>
      <c r="X366" s="447"/>
      <c r="Y366" s="348"/>
      <c r="Z366" s="348"/>
      <c r="AA366" s="348"/>
      <c r="AB366" s="348"/>
    </row>
    <row r="367" spans="1:28" ht="14.25" customHeight="1" thickTop="1">
      <c r="A367" s="6"/>
      <c r="B367" s="232" t="s">
        <v>156</v>
      </c>
      <c r="C367" s="232"/>
      <c r="D367" s="232"/>
      <c r="E367" s="232"/>
      <c r="F367" s="232"/>
      <c r="G367" s="232"/>
      <c r="H367" s="232"/>
      <c r="I367" s="232"/>
      <c r="J367" s="232"/>
      <c r="K367" s="232"/>
      <c r="L367" s="232"/>
      <c r="M367" s="232"/>
      <c r="N367" s="232"/>
      <c r="O367" s="232"/>
      <c r="P367" s="232"/>
      <c r="Q367" s="232"/>
      <c r="R367" s="232"/>
      <c r="S367" s="232"/>
      <c r="T367" s="232"/>
      <c r="U367" s="442"/>
      <c r="V367" s="457"/>
      <c r="W367" s="442"/>
      <c r="X367" s="447"/>
      <c r="Y367" s="348"/>
      <c r="Z367" s="348"/>
      <c r="AA367" s="348"/>
      <c r="AB367" s="348"/>
    </row>
    <row r="368" spans="1:28" ht="14.25" customHeight="1">
      <c r="A368" s="6"/>
      <c r="B368" s="226" t="s">
        <v>157</v>
      </c>
      <c r="C368" s="226"/>
      <c r="D368" s="226"/>
      <c r="E368" s="226"/>
      <c r="F368" s="226"/>
      <c r="G368" s="226"/>
      <c r="H368" s="226"/>
      <c r="I368" s="226"/>
      <c r="J368" s="226"/>
      <c r="K368" s="226"/>
      <c r="L368" s="226"/>
      <c r="M368" s="226"/>
      <c r="N368" s="226"/>
      <c r="O368" s="226"/>
      <c r="P368" s="226"/>
      <c r="Q368" s="226"/>
      <c r="R368" s="226"/>
      <c r="S368" s="226"/>
      <c r="T368" s="226"/>
      <c r="U368" s="305"/>
      <c r="V368" s="306"/>
      <c r="W368" s="442"/>
      <c r="X368" s="447"/>
      <c r="Y368" s="305"/>
      <c r="Z368" s="306"/>
      <c r="AA368" s="287"/>
      <c r="AB368" s="287"/>
    </row>
    <row r="369" spans="1:28" ht="14.25" customHeight="1" thickBot="1">
      <c r="A369" s="6"/>
      <c r="B369" s="350" t="s">
        <v>158</v>
      </c>
      <c r="C369" s="350"/>
      <c r="D369" s="350"/>
      <c r="E369" s="350"/>
      <c r="F369" s="350"/>
      <c r="G369" s="350"/>
      <c r="H369" s="350"/>
      <c r="I369" s="350"/>
      <c r="J369" s="350"/>
      <c r="K369" s="350"/>
      <c r="L369" s="350"/>
      <c r="M369" s="350"/>
      <c r="N369" s="350"/>
      <c r="O369" s="350"/>
      <c r="P369" s="350"/>
      <c r="Q369" s="350"/>
      <c r="R369" s="350"/>
      <c r="S369" s="350"/>
      <c r="T369" s="350"/>
      <c r="U369" s="605">
        <f>U364-U363</f>
        <v>-62458</v>
      </c>
      <c r="V369" s="353"/>
      <c r="W369" s="605">
        <f>W364-W363</f>
        <v>-112552</v>
      </c>
      <c r="X369" s="549"/>
      <c r="Y369" s="605">
        <f>Y364-Y363</f>
        <v>-88870</v>
      </c>
      <c r="Z369" s="578"/>
      <c r="AA369" s="605">
        <f>AA364-AA363</f>
        <v>-160147</v>
      </c>
      <c r="AB369" s="578"/>
    </row>
    <row r="370" spans="1:28" ht="14.25" customHeight="1" thickTop="1">
      <c r="A370" s="6"/>
      <c r="B370" s="732" t="s">
        <v>159</v>
      </c>
      <c r="C370" s="732"/>
      <c r="D370" s="732"/>
      <c r="E370" s="732"/>
      <c r="F370" s="732"/>
      <c r="G370" s="732"/>
      <c r="H370" s="732"/>
      <c r="I370" s="732"/>
      <c r="J370" s="732"/>
      <c r="K370" s="732"/>
      <c r="L370" s="732"/>
      <c r="M370" s="732"/>
      <c r="N370" s="732"/>
      <c r="O370" s="732"/>
      <c r="P370" s="732"/>
      <c r="Q370" s="732"/>
      <c r="R370" s="732"/>
      <c r="S370" s="732"/>
      <c r="T370" s="732"/>
      <c r="U370" s="732"/>
      <c r="V370" s="732"/>
      <c r="W370" s="732"/>
      <c r="X370" s="732"/>
      <c r="Y370" s="732"/>
      <c r="Z370" s="732"/>
      <c r="AA370" s="732"/>
      <c r="AB370" s="732"/>
    </row>
    <row r="371" spans="1:28" ht="14.25" customHeight="1">
      <c r="A371" s="6"/>
      <c r="B371" s="232" t="s">
        <v>160</v>
      </c>
      <c r="C371" s="232"/>
      <c r="D371" s="232"/>
      <c r="E371" s="232"/>
      <c r="F371" s="232"/>
      <c r="G371" s="232"/>
      <c r="H371" s="232"/>
      <c r="I371" s="232"/>
      <c r="J371" s="232"/>
      <c r="K371" s="232"/>
      <c r="L371" s="232"/>
      <c r="M371" s="232"/>
      <c r="N371" s="232"/>
      <c r="O371" s="232"/>
      <c r="P371" s="232"/>
      <c r="Q371" s="232"/>
      <c r="R371" s="232"/>
      <c r="S371" s="232"/>
      <c r="T371" s="232"/>
      <c r="U371" s="442"/>
      <c r="V371" s="457"/>
      <c r="W371" s="385"/>
      <c r="X371" s="386"/>
      <c r="Y371" s="303"/>
      <c r="Z371" s="303"/>
      <c r="AA371" s="303"/>
      <c r="AB371" s="303"/>
    </row>
    <row r="372" spans="1:28" ht="14.25" customHeight="1">
      <c r="A372" s="6"/>
      <c r="B372" s="232" t="s">
        <v>161</v>
      </c>
      <c r="C372" s="232"/>
      <c r="D372" s="232"/>
      <c r="E372" s="232"/>
      <c r="F372" s="232"/>
      <c r="G372" s="232"/>
      <c r="H372" s="232"/>
      <c r="I372" s="232"/>
      <c r="J372" s="232"/>
      <c r="K372" s="232"/>
      <c r="L372" s="232"/>
      <c r="M372" s="232"/>
      <c r="N372" s="232"/>
      <c r="O372" s="232"/>
      <c r="P372" s="232"/>
      <c r="Q372" s="232"/>
      <c r="R372" s="232"/>
      <c r="S372" s="232"/>
      <c r="T372" s="232"/>
      <c r="U372" s="253">
        <v>253117</v>
      </c>
      <c r="V372" s="457"/>
      <c r="W372" s="584">
        <v>38137</v>
      </c>
      <c r="X372" s="386"/>
      <c r="Y372" s="505">
        <v>360153</v>
      </c>
      <c r="Z372" s="303"/>
      <c r="AA372" s="303">
        <v>54264</v>
      </c>
      <c r="AB372" s="303"/>
    </row>
    <row r="373" spans="1:28" ht="14.25" customHeight="1">
      <c r="A373" s="6"/>
      <c r="B373" s="232" t="s">
        <v>162</v>
      </c>
      <c r="C373" s="232"/>
      <c r="D373" s="232"/>
      <c r="E373" s="232"/>
      <c r="F373" s="232"/>
      <c r="G373" s="232"/>
      <c r="H373" s="232"/>
      <c r="I373" s="232"/>
      <c r="J373" s="232"/>
      <c r="K373" s="232"/>
      <c r="L373" s="232"/>
      <c r="M373" s="232"/>
      <c r="N373" s="232"/>
      <c r="O373" s="232"/>
      <c r="P373" s="232"/>
      <c r="Q373" s="232"/>
      <c r="R373" s="232"/>
      <c r="S373" s="232"/>
      <c r="T373" s="232"/>
      <c r="U373" s="442"/>
      <c r="V373" s="457"/>
      <c r="W373" s="385"/>
      <c r="X373" s="386"/>
      <c r="Y373" s="303"/>
      <c r="Z373" s="303"/>
      <c r="AA373" s="303"/>
      <c r="AB373" s="303"/>
    </row>
    <row r="374" spans="1:28" ht="14.25" customHeight="1">
      <c r="A374" s="6"/>
      <c r="B374" s="232" t="s">
        <v>163</v>
      </c>
      <c r="C374" s="232"/>
      <c r="D374" s="232"/>
      <c r="E374" s="232"/>
      <c r="F374" s="232"/>
      <c r="G374" s="232"/>
      <c r="H374" s="232"/>
      <c r="I374" s="232"/>
      <c r="J374" s="232"/>
      <c r="K374" s="232"/>
      <c r="L374" s="232"/>
      <c r="M374" s="232"/>
      <c r="N374" s="232"/>
      <c r="O374" s="232"/>
      <c r="P374" s="232"/>
      <c r="Q374" s="232"/>
      <c r="R374" s="232"/>
      <c r="S374" s="232"/>
      <c r="T374" s="232"/>
      <c r="U374" s="253"/>
      <c r="V374" s="457"/>
      <c r="W374" s="584"/>
      <c r="X374" s="386"/>
      <c r="Y374" s="303"/>
      <c r="Z374" s="303"/>
      <c r="AA374" s="505"/>
      <c r="AB374" s="303"/>
    </row>
    <row r="375" spans="1:28" ht="14.25" customHeight="1">
      <c r="A375" s="6"/>
      <c r="B375" s="232" t="s">
        <v>164</v>
      </c>
      <c r="C375" s="232"/>
      <c r="D375" s="232"/>
      <c r="E375" s="232"/>
      <c r="F375" s="232"/>
      <c r="G375" s="232"/>
      <c r="H375" s="232"/>
      <c r="I375" s="232"/>
      <c r="J375" s="232"/>
      <c r="K375" s="232"/>
      <c r="L375" s="232"/>
      <c r="M375" s="232"/>
      <c r="N375" s="232"/>
      <c r="O375" s="232"/>
      <c r="P375" s="232"/>
      <c r="Q375" s="232"/>
      <c r="R375" s="232"/>
      <c r="S375" s="232"/>
      <c r="T375" s="232"/>
      <c r="U375" s="442"/>
      <c r="V375" s="457"/>
      <c r="W375" s="385"/>
      <c r="X375" s="386"/>
      <c r="Y375" s="303"/>
      <c r="Z375" s="303"/>
      <c r="AA375" s="303"/>
      <c r="AB375" s="303"/>
    </row>
    <row r="376" spans="1:28" ht="14.25" customHeight="1">
      <c r="A376" s="6"/>
      <c r="B376" s="226" t="s">
        <v>165</v>
      </c>
      <c r="C376" s="226"/>
      <c r="D376" s="226"/>
      <c r="E376" s="226"/>
      <c r="F376" s="226"/>
      <c r="G376" s="226"/>
      <c r="H376" s="226"/>
      <c r="I376" s="226"/>
      <c r="J376" s="226"/>
      <c r="K376" s="226"/>
      <c r="L376" s="226"/>
      <c r="M376" s="226"/>
      <c r="N376" s="226"/>
      <c r="O376" s="226"/>
      <c r="P376" s="226"/>
      <c r="Q376" s="226"/>
      <c r="R376" s="226"/>
      <c r="S376" s="226"/>
      <c r="T376" s="226"/>
      <c r="U376" s="305"/>
      <c r="V376" s="306"/>
      <c r="W376" s="385"/>
      <c r="X376" s="386"/>
      <c r="Y376" s="608"/>
      <c r="Z376" s="609"/>
      <c r="AA376" s="304"/>
      <c r="AB376" s="304"/>
    </row>
    <row r="377" spans="1:28" ht="14.25" customHeight="1" thickBot="1">
      <c r="A377" s="6"/>
      <c r="B377" s="350" t="s">
        <v>166</v>
      </c>
      <c r="C377" s="350"/>
      <c r="D377" s="350"/>
      <c r="E377" s="350"/>
      <c r="F377" s="350"/>
      <c r="G377" s="350"/>
      <c r="H377" s="350"/>
      <c r="I377" s="350"/>
      <c r="J377" s="350"/>
      <c r="K377" s="350"/>
      <c r="L377" s="350"/>
      <c r="M377" s="350"/>
      <c r="N377" s="350"/>
      <c r="O377" s="350"/>
      <c r="P377" s="350"/>
      <c r="Q377" s="350"/>
      <c r="R377" s="350"/>
      <c r="S377" s="350"/>
      <c r="T377" s="350"/>
      <c r="U377" s="352">
        <f>U372</f>
        <v>253117</v>
      </c>
      <c r="V377" s="353"/>
      <c r="W377" s="352">
        <f>W372-W374</f>
        <v>38137</v>
      </c>
      <c r="X377" s="549"/>
      <c r="Y377" s="352">
        <f>Y372</f>
        <v>360153</v>
      </c>
      <c r="Z377" s="578"/>
      <c r="AA377" s="352">
        <f>AA372</f>
        <v>54264</v>
      </c>
      <c r="AB377" s="578"/>
    </row>
    <row r="378" spans="1:28" ht="14.25" customHeight="1" thickBot="1" thickTop="1">
      <c r="A378" s="6"/>
      <c r="B378" s="567" t="s">
        <v>167</v>
      </c>
      <c r="C378" s="567"/>
      <c r="D378" s="567"/>
      <c r="E378" s="567"/>
      <c r="F378" s="567"/>
      <c r="G378" s="567"/>
      <c r="H378" s="567"/>
      <c r="I378" s="567"/>
      <c r="J378" s="567"/>
      <c r="K378" s="567"/>
      <c r="L378" s="567"/>
      <c r="M378" s="567"/>
      <c r="N378" s="567"/>
      <c r="O378" s="567"/>
      <c r="P378" s="567"/>
      <c r="Q378" s="567"/>
      <c r="R378" s="567"/>
      <c r="S378" s="567"/>
      <c r="T378" s="567"/>
      <c r="U378" s="595"/>
      <c r="V378" s="391"/>
      <c r="W378" s="302"/>
      <c r="X378" s="387"/>
      <c r="Y378" s="390"/>
      <c r="Z378" s="391"/>
      <c r="AA378" s="302"/>
      <c r="AB378" s="302"/>
    </row>
    <row r="379" spans="1:28" ht="14.25" customHeight="1" thickBot="1" thickTop="1">
      <c r="A379" s="6"/>
      <c r="B379" s="300" t="s">
        <v>168</v>
      </c>
      <c r="C379" s="300"/>
      <c r="D379" s="300"/>
      <c r="E379" s="300"/>
      <c r="F379" s="300"/>
      <c r="G379" s="300"/>
      <c r="H379" s="300"/>
      <c r="I379" s="300"/>
      <c r="J379" s="300"/>
      <c r="K379" s="300"/>
      <c r="L379" s="300"/>
      <c r="M379" s="300"/>
      <c r="N379" s="300"/>
      <c r="O379" s="300"/>
      <c r="P379" s="300"/>
      <c r="Q379" s="300"/>
      <c r="R379" s="300"/>
      <c r="S379" s="300"/>
      <c r="T379" s="300"/>
      <c r="U379" s="388">
        <f>U369+U359+U377</f>
        <v>45091</v>
      </c>
      <c r="V379" s="562"/>
      <c r="W379" s="388">
        <f>W359+W369+W377</f>
        <v>-51990</v>
      </c>
      <c r="X379" s="596"/>
      <c r="Y379" s="388">
        <f>Y369+Y359+Y377</f>
        <v>64158</v>
      </c>
      <c r="Z379" s="389"/>
      <c r="AA379" s="388">
        <f>AA359+AA369+AA377</f>
        <v>-73976</v>
      </c>
      <c r="AB379" s="388"/>
    </row>
    <row r="380" spans="1:28" ht="14.25" customHeight="1" thickBot="1" thickTop="1">
      <c r="A380" s="6"/>
      <c r="B380" s="559"/>
      <c r="C380" s="560"/>
      <c r="D380" s="560"/>
      <c r="E380" s="560"/>
      <c r="F380" s="560"/>
      <c r="G380" s="560"/>
      <c r="H380" s="560"/>
      <c r="I380" s="560"/>
      <c r="J380" s="560"/>
      <c r="K380" s="560"/>
      <c r="L380" s="560"/>
      <c r="M380" s="560"/>
      <c r="N380" s="560"/>
      <c r="O380" s="560"/>
      <c r="P380" s="560"/>
      <c r="Q380" s="560"/>
      <c r="R380" s="560"/>
      <c r="S380" s="560"/>
      <c r="T380" s="560"/>
      <c r="U380" s="560"/>
      <c r="V380" s="560"/>
      <c r="W380" s="560"/>
      <c r="X380" s="560"/>
      <c r="Y380" s="560"/>
      <c r="Z380" s="560"/>
      <c r="AA380" s="560"/>
      <c r="AB380" s="560"/>
    </row>
    <row r="381" spans="1:28" ht="14.25" customHeight="1" thickBot="1" thickTop="1">
      <c r="A381" s="6"/>
      <c r="B381" s="563" t="s">
        <v>169</v>
      </c>
      <c r="C381" s="563"/>
      <c r="D381" s="563"/>
      <c r="E381" s="563"/>
      <c r="F381" s="563"/>
      <c r="G381" s="563"/>
      <c r="H381" s="563"/>
      <c r="I381" s="563"/>
      <c r="J381" s="563"/>
      <c r="K381" s="563"/>
      <c r="L381" s="563"/>
      <c r="M381" s="563"/>
      <c r="N381" s="563"/>
      <c r="O381" s="563"/>
      <c r="P381" s="563"/>
      <c r="Q381" s="563"/>
      <c r="R381" s="563"/>
      <c r="S381" s="563"/>
      <c r="T381" s="563"/>
      <c r="U381" s="570">
        <v>7174</v>
      </c>
      <c r="V381" s="562"/>
      <c r="W381" s="565">
        <v>196766</v>
      </c>
      <c r="X381" s="566"/>
      <c r="Y381" s="565">
        <v>10208</v>
      </c>
      <c r="Z381" s="515"/>
      <c r="AA381" s="565">
        <v>279973</v>
      </c>
      <c r="AB381" s="515"/>
    </row>
    <row r="382" spans="1:28" ht="14.25" customHeight="1" thickBot="1" thickTop="1">
      <c r="A382" s="6"/>
      <c r="B382" s="301"/>
      <c r="C382" s="301"/>
      <c r="D382" s="301"/>
      <c r="E382" s="301"/>
      <c r="F382" s="301"/>
      <c r="G382" s="301"/>
      <c r="H382" s="301"/>
      <c r="I382" s="301"/>
      <c r="J382" s="301"/>
      <c r="K382" s="301"/>
      <c r="L382" s="301"/>
      <c r="M382" s="301"/>
      <c r="N382" s="301"/>
      <c r="O382" s="301"/>
      <c r="P382" s="301"/>
      <c r="Q382" s="301"/>
      <c r="R382" s="301"/>
      <c r="S382" s="301"/>
      <c r="T382" s="301"/>
      <c r="U382" s="301"/>
      <c r="V382" s="301"/>
      <c r="W382" s="301"/>
      <c r="X382" s="301"/>
      <c r="Y382" s="301"/>
      <c r="Z382" s="301"/>
      <c r="AA382" s="301"/>
      <c r="AB382" s="301"/>
    </row>
    <row r="383" spans="1:28" ht="14.25" customHeight="1" thickBot="1" thickTop="1">
      <c r="A383" s="6"/>
      <c r="B383" s="563" t="s">
        <v>170</v>
      </c>
      <c r="C383" s="563"/>
      <c r="D383" s="563"/>
      <c r="E383" s="563"/>
      <c r="F383" s="563"/>
      <c r="G383" s="563"/>
      <c r="H383" s="563"/>
      <c r="I383" s="563"/>
      <c r="J383" s="563"/>
      <c r="K383" s="563"/>
      <c r="L383" s="563"/>
      <c r="M383" s="563"/>
      <c r="N383" s="563"/>
      <c r="O383" s="563"/>
      <c r="P383" s="563"/>
      <c r="Q383" s="563"/>
      <c r="R383" s="563"/>
      <c r="S383" s="563"/>
      <c r="T383" s="563"/>
      <c r="U383" s="561">
        <f>U381+U379</f>
        <v>52265</v>
      </c>
      <c r="V383" s="560"/>
      <c r="W383" s="561">
        <f>SUM(W379:X381)</f>
        <v>144776</v>
      </c>
      <c r="X383" s="569"/>
      <c r="Y383" s="561">
        <f>Y381+Y379</f>
        <v>74366</v>
      </c>
      <c r="Z383" s="562"/>
      <c r="AA383" s="570">
        <f>AA381+AA379</f>
        <v>205997</v>
      </c>
      <c r="AB383" s="515"/>
    </row>
    <row r="384" spans="1:28" ht="14.25" customHeight="1" thickBot="1" thickTop="1">
      <c r="A384" s="46"/>
      <c r="B384" s="3"/>
      <c r="C384" s="5"/>
      <c r="D384" s="5"/>
      <c r="E384" s="5"/>
      <c r="F384" s="5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</row>
    <row r="385" spans="1:28" ht="14.25" customHeight="1" thickTop="1">
      <c r="A385" s="6"/>
      <c r="B385" s="213" t="s">
        <v>21</v>
      </c>
      <c r="C385" s="213"/>
      <c r="D385" s="213"/>
      <c r="E385" s="213"/>
      <c r="F385" s="213"/>
      <c r="G385" s="213"/>
      <c r="H385" s="213"/>
      <c r="I385" s="213"/>
      <c r="J385" s="213"/>
      <c r="K385" s="213"/>
      <c r="L385" s="627" t="s">
        <v>418</v>
      </c>
      <c r="M385" s="627"/>
      <c r="N385" s="627"/>
      <c r="O385" s="627"/>
      <c r="P385" s="213"/>
      <c r="Q385" s="213"/>
      <c r="R385" s="213"/>
      <c r="S385" s="213"/>
      <c r="T385" s="6"/>
      <c r="U385" s="6"/>
      <c r="V385" s="6"/>
      <c r="W385" s="6"/>
      <c r="X385" s="6"/>
      <c r="Y385" s="6"/>
      <c r="Z385" s="6"/>
      <c r="AA385" s="6"/>
      <c r="AB385" s="6"/>
    </row>
    <row r="386" spans="1:28" ht="14.25" customHeight="1">
      <c r="A386" s="6"/>
      <c r="B386" s="232" t="str">
        <f>B205</f>
        <v>29 August  of year 2008.</v>
      </c>
      <c r="C386" s="232"/>
      <c r="D386" s="232"/>
      <c r="E386" s="232"/>
      <c r="F386" s="232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</row>
    <row r="387" spans="1:28" ht="14.25" customHeight="1" thickBot="1">
      <c r="A387" s="127"/>
      <c r="B387" s="3"/>
      <c r="C387" s="5"/>
      <c r="D387" s="5"/>
      <c r="E387" s="5"/>
      <c r="F387" s="5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</row>
    <row r="388" spans="1:28" ht="14.25" customHeight="1" thickTop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</row>
    <row r="389" spans="1:28" ht="14.25" customHeight="1">
      <c r="A389" s="6"/>
      <c r="B389" s="634" t="s">
        <v>171</v>
      </c>
      <c r="C389" s="634"/>
      <c r="D389" s="634"/>
      <c r="E389" s="634"/>
      <c r="F389" s="634"/>
      <c r="G389" s="634"/>
      <c r="H389" s="634"/>
      <c r="I389" s="634"/>
      <c r="J389" s="634"/>
      <c r="K389" s="634"/>
      <c r="L389" s="634"/>
      <c r="M389" s="634"/>
      <c r="N389" s="634"/>
      <c r="O389" s="634"/>
      <c r="P389" s="634"/>
      <c r="Q389" s="634"/>
      <c r="R389" s="634"/>
      <c r="S389" s="634"/>
      <c r="T389" s="634"/>
      <c r="U389" s="634"/>
      <c r="V389" s="634"/>
      <c r="W389" s="634"/>
      <c r="X389" s="634"/>
      <c r="Y389" s="634"/>
      <c r="Z389" s="634"/>
      <c r="AA389" s="634"/>
      <c r="AB389" s="634"/>
    </row>
    <row r="390" spans="1:28" ht="14.25" customHeight="1">
      <c r="A390" s="6"/>
      <c r="B390" s="338" t="s">
        <v>420</v>
      </c>
      <c r="C390" s="338"/>
      <c r="D390" s="338"/>
      <c r="E390" s="338"/>
      <c r="F390" s="338"/>
      <c r="G390" s="338"/>
      <c r="H390" s="338"/>
      <c r="I390" s="338"/>
      <c r="J390" s="338"/>
      <c r="K390" s="338"/>
      <c r="L390" s="338"/>
      <c r="M390" s="338"/>
      <c r="N390" s="338"/>
      <c r="O390" s="338"/>
      <c r="P390" s="338"/>
      <c r="Q390" s="338"/>
      <c r="R390" s="338"/>
      <c r="S390" s="338"/>
      <c r="T390" s="338"/>
      <c r="U390" s="338"/>
      <c r="V390" s="338"/>
      <c r="W390" s="338"/>
      <c r="X390" s="338"/>
      <c r="Y390" s="338"/>
      <c r="Z390" s="338"/>
      <c r="AA390" s="338"/>
      <c r="AB390" s="338"/>
    </row>
    <row r="391" spans="1:28" ht="45" customHeight="1">
      <c r="A391" s="6"/>
      <c r="B391" s="109"/>
      <c r="C391" s="108"/>
      <c r="D391" s="108"/>
      <c r="E391" s="108"/>
      <c r="F391" s="108"/>
      <c r="G391" s="108"/>
      <c r="H391" s="108"/>
      <c r="I391" s="685" t="s">
        <v>172</v>
      </c>
      <c r="J391" s="685"/>
      <c r="K391" s="685"/>
      <c r="L391" s="110"/>
      <c r="M391" s="685" t="s">
        <v>173</v>
      </c>
      <c r="N391" s="685"/>
      <c r="O391" s="685"/>
      <c r="P391" s="110"/>
      <c r="Q391" s="568" t="s">
        <v>174</v>
      </c>
      <c r="R391" s="568"/>
      <c r="S391" s="568"/>
      <c r="T391" s="110"/>
      <c r="U391" s="498" t="s">
        <v>175</v>
      </c>
      <c r="V391" s="498"/>
      <c r="W391" s="498"/>
      <c r="X391" s="110"/>
      <c r="Y391" s="564" t="s">
        <v>176</v>
      </c>
      <c r="Z391" s="564"/>
      <c r="AA391" s="564"/>
      <c r="AB391" s="98" t="s">
        <v>177</v>
      </c>
    </row>
    <row r="392" spans="1:28" ht="14.25" customHeight="1">
      <c r="A392" s="6"/>
      <c r="B392" s="80"/>
      <c r="C392" s="6"/>
      <c r="D392" s="6"/>
      <c r="E392" s="6"/>
      <c r="F392" s="6"/>
      <c r="G392" s="6"/>
      <c r="H392" s="6"/>
      <c r="I392" s="6"/>
      <c r="J392" s="80" t="s">
        <v>309</v>
      </c>
      <c r="K392" s="15"/>
      <c r="L392" s="15"/>
      <c r="M392" s="6"/>
      <c r="N392" s="80" t="s">
        <v>309</v>
      </c>
      <c r="O392" s="6"/>
      <c r="P392" s="15"/>
      <c r="Q392" s="6"/>
      <c r="R392" s="80" t="s">
        <v>309</v>
      </c>
      <c r="S392" s="6"/>
      <c r="T392" s="15"/>
      <c r="U392" s="6"/>
      <c r="V392" s="80" t="s">
        <v>309</v>
      </c>
      <c r="W392" s="6"/>
      <c r="X392" s="15"/>
      <c r="Y392" s="6"/>
      <c r="Z392" s="35" t="s">
        <v>309</v>
      </c>
      <c r="AA392" s="6"/>
      <c r="AB392" s="107" t="s">
        <v>309</v>
      </c>
    </row>
    <row r="393" spans="1:28" ht="14.25" customHeight="1">
      <c r="A393" s="6"/>
      <c r="B393" s="5"/>
      <c r="C393" s="5"/>
      <c r="D393" s="5"/>
      <c r="E393" s="5" t="s">
        <v>311</v>
      </c>
      <c r="F393" s="5"/>
      <c r="G393" s="5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</row>
    <row r="394" spans="1:28" ht="14.25" customHeight="1" thickBot="1">
      <c r="A394" s="6"/>
      <c r="B394" s="632" t="s">
        <v>183</v>
      </c>
      <c r="C394" s="632"/>
      <c r="D394" s="632"/>
      <c r="E394" s="632"/>
      <c r="F394" s="632"/>
      <c r="G394" s="632"/>
      <c r="H394" s="632"/>
      <c r="I394" s="298">
        <v>3203397</v>
      </c>
      <c r="J394" s="298"/>
      <c r="K394" s="298"/>
      <c r="L394" s="111"/>
      <c r="M394" s="298"/>
      <c r="N394" s="298"/>
      <c r="O394" s="298"/>
      <c r="P394" s="111"/>
      <c r="Q394" s="298"/>
      <c r="R394" s="298"/>
      <c r="S394" s="298"/>
      <c r="T394" s="111"/>
      <c r="U394" s="298"/>
      <c r="V394" s="298"/>
      <c r="W394" s="298"/>
      <c r="X394" s="111"/>
      <c r="Y394" s="393">
        <v>371675</v>
      </c>
      <c r="Z394" s="393"/>
      <c r="AA394" s="393"/>
      <c r="AB394" s="94">
        <f aca="true" t="shared" si="0" ref="AB394:AB399">SUM(I394:AA394)</f>
        <v>3575072</v>
      </c>
    </row>
    <row r="395" spans="1:28" ht="14.25" customHeight="1" thickTop="1">
      <c r="A395" s="6"/>
      <c r="B395" s="455" t="s">
        <v>178</v>
      </c>
      <c r="C395" s="455"/>
      <c r="D395" s="455"/>
      <c r="E395" s="455"/>
      <c r="F395" s="455"/>
      <c r="G395" s="455"/>
      <c r="H395" s="455"/>
      <c r="I395" s="394"/>
      <c r="J395" s="394"/>
      <c r="K395" s="394"/>
      <c r="L395" s="112"/>
      <c r="M395" s="636"/>
      <c r="N395" s="636"/>
      <c r="O395" s="636"/>
      <c r="P395" s="113"/>
      <c r="Q395" s="636"/>
      <c r="R395" s="636"/>
      <c r="S395" s="636"/>
      <c r="T395" s="113"/>
      <c r="U395" s="636"/>
      <c r="V395" s="636"/>
      <c r="W395" s="636"/>
      <c r="X395" s="113"/>
      <c r="Y395" s="476"/>
      <c r="Z395" s="476"/>
      <c r="AA395" s="476"/>
      <c r="AB395" s="114">
        <f t="shared" si="0"/>
        <v>0</v>
      </c>
    </row>
    <row r="396" spans="1:28" ht="14.25" customHeight="1">
      <c r="A396" s="6"/>
      <c r="B396" s="455" t="s">
        <v>179</v>
      </c>
      <c r="C396" s="455"/>
      <c r="D396" s="455"/>
      <c r="E396" s="455"/>
      <c r="F396" s="455"/>
      <c r="G396" s="455"/>
      <c r="H396" s="455"/>
      <c r="I396" s="394"/>
      <c r="J396" s="394"/>
      <c r="K396" s="394"/>
      <c r="L396" s="112"/>
      <c r="M396" s="392"/>
      <c r="N396" s="392"/>
      <c r="O396" s="392"/>
      <c r="P396" s="115"/>
      <c r="Q396" s="392"/>
      <c r="R396" s="392"/>
      <c r="S396" s="392"/>
      <c r="T396" s="115"/>
      <c r="U396" s="392"/>
      <c r="V396" s="392"/>
      <c r="W396" s="392"/>
      <c r="X396" s="115"/>
      <c r="Y396" s="341"/>
      <c r="Z396" s="341"/>
      <c r="AA396" s="341"/>
      <c r="AB396" s="96">
        <f t="shared" si="0"/>
        <v>0</v>
      </c>
    </row>
    <row r="397" spans="1:28" ht="14.25" customHeight="1" thickBot="1">
      <c r="A397" s="127"/>
      <c r="B397" s="455" t="s">
        <v>180</v>
      </c>
      <c r="C397" s="455"/>
      <c r="D397" s="455"/>
      <c r="E397" s="455"/>
      <c r="F397" s="455"/>
      <c r="G397" s="455"/>
      <c r="H397" s="455"/>
      <c r="I397" s="394"/>
      <c r="J397" s="394"/>
      <c r="K397" s="394"/>
      <c r="L397" s="112"/>
      <c r="M397" s="392"/>
      <c r="N397" s="392"/>
      <c r="O397" s="392"/>
      <c r="P397" s="115"/>
      <c r="Q397" s="392"/>
      <c r="R397" s="392"/>
      <c r="S397" s="392"/>
      <c r="T397" s="115"/>
      <c r="U397" s="392"/>
      <c r="V397" s="392"/>
      <c r="W397" s="392"/>
      <c r="X397" s="115"/>
      <c r="Y397" s="341"/>
      <c r="Z397" s="341"/>
      <c r="AA397" s="341"/>
      <c r="AB397" s="116">
        <f t="shared" si="0"/>
        <v>0</v>
      </c>
    </row>
    <row r="398" spans="1:28" ht="14.25" customHeight="1" thickTop="1">
      <c r="A398" s="6"/>
      <c r="B398" s="455" t="s">
        <v>377</v>
      </c>
      <c r="C398" s="455"/>
      <c r="D398" s="455"/>
      <c r="E398" s="455"/>
      <c r="F398" s="455"/>
      <c r="G398" s="455"/>
      <c r="H398" s="455"/>
      <c r="I398" s="394"/>
      <c r="J398" s="394"/>
      <c r="K398" s="394"/>
      <c r="L398" s="112"/>
      <c r="M398" s="392"/>
      <c r="N398" s="392"/>
      <c r="O398" s="392"/>
      <c r="P398" s="115"/>
      <c r="Q398" s="392"/>
      <c r="R398" s="392"/>
      <c r="S398" s="392"/>
      <c r="T398" s="115"/>
      <c r="U398" s="392"/>
      <c r="V398" s="392"/>
      <c r="W398" s="392"/>
      <c r="X398" s="115"/>
      <c r="Y398" s="341"/>
      <c r="Z398" s="341"/>
      <c r="AA398" s="341"/>
      <c r="AB398" s="116">
        <f t="shared" si="0"/>
        <v>0</v>
      </c>
    </row>
    <row r="399" spans="1:28" ht="30" customHeight="1">
      <c r="A399" s="6"/>
      <c r="B399" s="455" t="s">
        <v>182</v>
      </c>
      <c r="C399" s="455"/>
      <c r="D399" s="455"/>
      <c r="E399" s="455"/>
      <c r="F399" s="455"/>
      <c r="G399" s="455"/>
      <c r="H399" s="455"/>
      <c r="I399" s="394"/>
      <c r="J399" s="394"/>
      <c r="K399" s="394"/>
      <c r="L399" s="112"/>
      <c r="M399" s="392"/>
      <c r="N399" s="392"/>
      <c r="O399" s="392"/>
      <c r="P399" s="115"/>
      <c r="Q399" s="392"/>
      <c r="R399" s="392"/>
      <c r="S399" s="392"/>
      <c r="T399" s="115"/>
      <c r="U399" s="392"/>
      <c r="V399" s="392"/>
      <c r="W399" s="392"/>
      <c r="X399" s="115"/>
      <c r="Y399" s="341">
        <v>160776</v>
      </c>
      <c r="Z399" s="341"/>
      <c r="AA399" s="341"/>
      <c r="AB399" s="116">
        <f t="shared" si="0"/>
        <v>160776</v>
      </c>
    </row>
    <row r="400" spans="1:28" ht="15.75" customHeight="1" thickBot="1">
      <c r="A400" s="6"/>
      <c r="B400" s="632" t="s">
        <v>366</v>
      </c>
      <c r="C400" s="632"/>
      <c r="D400" s="632"/>
      <c r="E400" s="632"/>
      <c r="F400" s="632"/>
      <c r="G400" s="632"/>
      <c r="H400" s="632"/>
      <c r="I400" s="633">
        <f>I394</f>
        <v>3203397</v>
      </c>
      <c r="J400" s="633"/>
      <c r="K400" s="633"/>
      <c r="L400" s="214"/>
      <c r="M400" s="215"/>
      <c r="N400" s="215"/>
      <c r="O400" s="215"/>
      <c r="P400" s="214"/>
      <c r="Q400" s="215"/>
      <c r="R400" s="215"/>
      <c r="S400" s="215"/>
      <c r="T400" s="214"/>
      <c r="U400" s="215"/>
      <c r="V400" s="215"/>
      <c r="W400" s="215"/>
      <c r="X400" s="214"/>
      <c r="Y400" s="733">
        <f>Y394+Y399</f>
        <v>532451</v>
      </c>
      <c r="Z400" s="733"/>
      <c r="AA400" s="733"/>
      <c r="AB400" s="216">
        <f>AB394+AB399</f>
        <v>3735848</v>
      </c>
    </row>
    <row r="401" spans="1:28" ht="14.25" customHeight="1" thickBot="1" thickTop="1">
      <c r="A401" s="6"/>
      <c r="B401" s="632" t="s">
        <v>423</v>
      </c>
      <c r="C401" s="632"/>
      <c r="D401" s="632"/>
      <c r="E401" s="632"/>
      <c r="F401" s="632"/>
      <c r="G401" s="632"/>
      <c r="H401" s="632"/>
      <c r="I401" s="393">
        <f>I394+I395+I396+I397+I398+I399</f>
        <v>3203397</v>
      </c>
      <c r="J401" s="393"/>
      <c r="K401" s="393"/>
      <c r="L401" s="117"/>
      <c r="M401" s="393">
        <f>M394+M395+M396+M397+M398+M399</f>
        <v>0</v>
      </c>
      <c r="N401" s="393"/>
      <c r="O401" s="393"/>
      <c r="P401" s="117"/>
      <c r="Q401" s="393">
        <f>Q394+Q395+Q396+Q397+Q398+Q399</f>
        <v>0</v>
      </c>
      <c r="R401" s="393"/>
      <c r="S401" s="393"/>
      <c r="T401" s="117"/>
      <c r="U401" s="393">
        <f>SUM(U394:X399)</f>
        <v>0</v>
      </c>
      <c r="V401" s="393"/>
      <c r="W401" s="393"/>
      <c r="X401" s="117"/>
      <c r="Y401" s="603">
        <v>478171</v>
      </c>
      <c r="Z401" s="604"/>
      <c r="AA401" s="604"/>
      <c r="AB401" s="117">
        <f>I401+Y401</f>
        <v>3681568</v>
      </c>
    </row>
    <row r="402" spans="1:28" ht="12.75" customHeight="1" thickTop="1">
      <c r="A402" s="6"/>
      <c r="B402" s="455" t="s">
        <v>178</v>
      </c>
      <c r="C402" s="455"/>
      <c r="D402" s="455"/>
      <c r="E402" s="455"/>
      <c r="F402" s="455"/>
      <c r="G402" s="455"/>
      <c r="H402" s="455"/>
      <c r="I402" s="341"/>
      <c r="J402" s="341"/>
      <c r="K402" s="341"/>
      <c r="L402" s="30"/>
      <c r="M402" s="476"/>
      <c r="N402" s="476"/>
      <c r="O402" s="476"/>
      <c r="P402" s="118"/>
      <c r="Q402" s="476"/>
      <c r="R402" s="476"/>
      <c r="S402" s="476"/>
      <c r="T402" s="118"/>
      <c r="U402" s="476"/>
      <c r="V402" s="476"/>
      <c r="W402" s="476"/>
      <c r="X402" s="118"/>
      <c r="Y402" s="476"/>
      <c r="Z402" s="476"/>
      <c r="AA402" s="476"/>
      <c r="AB402" s="114">
        <f>SUM(I402:AA402)</f>
        <v>0</v>
      </c>
    </row>
    <row r="403" spans="1:28" ht="12.75" customHeight="1">
      <c r="A403" s="6"/>
      <c r="B403" s="455" t="s">
        <v>179</v>
      </c>
      <c r="C403" s="455"/>
      <c r="D403" s="455"/>
      <c r="E403" s="455"/>
      <c r="F403" s="455"/>
      <c r="G403" s="455"/>
      <c r="H403" s="455"/>
      <c r="I403" s="392"/>
      <c r="J403" s="392"/>
      <c r="K403" s="392"/>
      <c r="L403" s="115"/>
      <c r="M403" s="392"/>
      <c r="N403" s="392"/>
      <c r="O403" s="392"/>
      <c r="P403" s="115"/>
      <c r="Q403" s="392"/>
      <c r="R403" s="392"/>
      <c r="S403" s="392"/>
      <c r="T403" s="115"/>
      <c r="U403" s="392"/>
      <c r="V403" s="392"/>
      <c r="W403" s="392"/>
      <c r="X403" s="115"/>
      <c r="Y403" s="493"/>
      <c r="Z403" s="493"/>
      <c r="AA403" s="493"/>
      <c r="AB403" s="93">
        <f>SUM(I403:AA403)</f>
        <v>0</v>
      </c>
    </row>
    <row r="404" spans="1:28" ht="14.25" customHeight="1">
      <c r="A404" s="6"/>
      <c r="B404" s="455" t="s">
        <v>181</v>
      </c>
      <c r="C404" s="455"/>
      <c r="D404" s="455"/>
      <c r="E404" s="455"/>
      <c r="F404" s="455"/>
      <c r="G404" s="455"/>
      <c r="H404" s="455"/>
      <c r="I404" s="392"/>
      <c r="J404" s="392"/>
      <c r="K404" s="392"/>
      <c r="L404" s="115"/>
      <c r="M404" s="394"/>
      <c r="N404" s="394"/>
      <c r="O404" s="394"/>
      <c r="P404" s="112"/>
      <c r="Q404" s="686"/>
      <c r="R404" s="686"/>
      <c r="S404" s="686"/>
      <c r="T404" s="112"/>
      <c r="U404" s="394"/>
      <c r="V404" s="394"/>
      <c r="W404" s="394"/>
      <c r="X404" s="112"/>
      <c r="Y404" s="493"/>
      <c r="Z404" s="493"/>
      <c r="AA404" s="493"/>
      <c r="AB404" s="93">
        <f>SUM(I404:AA404)</f>
        <v>0</v>
      </c>
    </row>
    <row r="405" spans="1:28" ht="13.5" customHeight="1">
      <c r="A405" s="6"/>
      <c r="B405" s="455" t="s">
        <v>421</v>
      </c>
      <c r="C405" s="455"/>
      <c r="D405" s="455"/>
      <c r="E405" s="455"/>
      <c r="F405" s="455"/>
      <c r="G405" s="455"/>
      <c r="H405" s="455"/>
      <c r="I405" s="631"/>
      <c r="J405" s="631"/>
      <c r="K405" s="631"/>
      <c r="L405" s="119"/>
      <c r="M405" s="477"/>
      <c r="N405" s="477"/>
      <c r="O405" s="477"/>
      <c r="P405" s="120"/>
      <c r="Q405" s="477"/>
      <c r="R405" s="477"/>
      <c r="S405" s="477"/>
      <c r="T405" s="120"/>
      <c r="U405" s="477"/>
      <c r="V405" s="477"/>
      <c r="W405" s="477"/>
      <c r="X405" s="120"/>
      <c r="Y405" s="477"/>
      <c r="Z405" s="477"/>
      <c r="AA405" s="477"/>
      <c r="AB405" s="121">
        <f>SUM(I405:AA405)</f>
        <v>0</v>
      </c>
    </row>
    <row r="406" spans="1:28" ht="13.5" customHeight="1" thickBot="1">
      <c r="A406" s="127"/>
      <c r="B406" s="455" t="s">
        <v>182</v>
      </c>
      <c r="C406" s="455"/>
      <c r="D406" s="455"/>
      <c r="E406" s="455"/>
      <c r="F406" s="455"/>
      <c r="G406" s="455"/>
      <c r="H406" s="455"/>
      <c r="I406" s="392"/>
      <c r="J406" s="392"/>
      <c r="K406" s="392"/>
      <c r="L406" s="115"/>
      <c r="M406" s="392"/>
      <c r="N406" s="392"/>
      <c r="O406" s="392"/>
      <c r="P406" s="115"/>
      <c r="Q406" s="392"/>
      <c r="R406" s="392"/>
      <c r="S406" s="392"/>
      <c r="T406" s="115"/>
      <c r="U406" s="392"/>
      <c r="V406" s="392"/>
      <c r="W406" s="392"/>
      <c r="X406" s="115"/>
      <c r="Y406" s="341">
        <v>122466</v>
      </c>
      <c r="Z406" s="341"/>
      <c r="AA406" s="341"/>
      <c r="AB406" s="96">
        <f>SUM(I406:AA406)</f>
        <v>122466</v>
      </c>
    </row>
    <row r="407" spans="1:28" ht="15.75" customHeight="1" thickBot="1" thickTop="1">
      <c r="A407" s="47"/>
      <c r="B407" s="632" t="s">
        <v>422</v>
      </c>
      <c r="C407" s="632"/>
      <c r="D407" s="632"/>
      <c r="E407" s="632"/>
      <c r="F407" s="632"/>
      <c r="G407" s="632"/>
      <c r="H407" s="632"/>
      <c r="I407" s="393">
        <f>SUM(I401:K406)</f>
        <v>3203397</v>
      </c>
      <c r="J407" s="393"/>
      <c r="K407" s="393"/>
      <c r="L407" s="117"/>
      <c r="M407" s="393">
        <f>SUM(M401:O406)</f>
        <v>0</v>
      </c>
      <c r="N407" s="393"/>
      <c r="O407" s="393"/>
      <c r="P407" s="117"/>
      <c r="Q407" s="393">
        <f>SUM(Q401:S406)</f>
        <v>0</v>
      </c>
      <c r="R407" s="393"/>
      <c r="S407" s="393"/>
      <c r="T407" s="117"/>
      <c r="U407" s="393">
        <f>SUM(U401:W406)</f>
        <v>0</v>
      </c>
      <c r="V407" s="393"/>
      <c r="W407" s="393"/>
      <c r="X407" s="117"/>
      <c r="Y407" s="393">
        <f>SUM(Y401:AA406)</f>
        <v>600637</v>
      </c>
      <c r="Z407" s="393"/>
      <c r="AA407" s="393"/>
      <c r="AB407" s="94">
        <f>SUM(AB401:AB406)</f>
        <v>3804034</v>
      </c>
    </row>
    <row r="408" spans="1:28" ht="14.25" customHeight="1" thickBot="1" thickTop="1">
      <c r="A408" s="6"/>
      <c r="B408" s="80"/>
      <c r="C408" s="6"/>
      <c r="D408" s="6"/>
      <c r="E408" s="6"/>
      <c r="F408" s="6"/>
      <c r="G408" s="6"/>
      <c r="H408" s="6"/>
      <c r="I408" s="6"/>
      <c r="J408" s="80" t="s">
        <v>322</v>
      </c>
      <c r="K408" s="15"/>
      <c r="L408" s="15"/>
      <c r="M408" s="6"/>
      <c r="N408" s="80" t="s">
        <v>322</v>
      </c>
      <c r="O408" s="6"/>
      <c r="P408" s="15"/>
      <c r="Q408" s="6"/>
      <c r="R408" s="80" t="s">
        <v>322</v>
      </c>
      <c r="S408" s="6"/>
      <c r="T408" s="15"/>
      <c r="U408" s="6"/>
      <c r="V408" s="80" t="s">
        <v>322</v>
      </c>
      <c r="W408" s="6"/>
      <c r="X408" s="15"/>
      <c r="Y408" s="6"/>
      <c r="Z408" s="80" t="s">
        <v>322</v>
      </c>
      <c r="AA408" s="6"/>
      <c r="AB408" s="107" t="s">
        <v>322</v>
      </c>
    </row>
    <row r="409" spans="1:28" ht="13.5" customHeight="1" thickBot="1" thickTop="1">
      <c r="A409" s="129"/>
      <c r="B409" s="5"/>
      <c r="C409" s="5"/>
      <c r="D409" s="5"/>
      <c r="E409" s="5" t="s">
        <v>311</v>
      </c>
      <c r="F409" s="5"/>
      <c r="G409" s="5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</row>
    <row r="410" spans="1:28" ht="13.5" customHeight="1" thickBot="1" thickTop="1">
      <c r="A410" s="47"/>
      <c r="B410" s="632" t="s">
        <v>183</v>
      </c>
      <c r="C410" s="632"/>
      <c r="D410" s="632"/>
      <c r="E410" s="632"/>
      <c r="F410" s="632"/>
      <c r="G410" s="632"/>
      <c r="H410" s="632"/>
      <c r="I410" s="298">
        <v>4558023</v>
      </c>
      <c r="J410" s="298"/>
      <c r="K410" s="298"/>
      <c r="L410" s="111"/>
      <c r="M410" s="298"/>
      <c r="N410" s="298"/>
      <c r="O410" s="298"/>
      <c r="P410" s="111"/>
      <c r="Q410" s="298"/>
      <c r="R410" s="298"/>
      <c r="S410" s="298"/>
      <c r="T410" s="111"/>
      <c r="U410" s="298"/>
      <c r="V410" s="298"/>
      <c r="W410" s="298"/>
      <c r="X410" s="111"/>
      <c r="Y410" s="393">
        <v>528846</v>
      </c>
      <c r="Z410" s="393"/>
      <c r="AA410" s="393"/>
      <c r="AB410" s="94">
        <f aca="true" t="shared" si="1" ref="AB410:AB415">SUM(I410:AA410)</f>
        <v>5086869</v>
      </c>
    </row>
    <row r="411" spans="1:28" ht="14.25" customHeight="1" thickBot="1" thickTop="1">
      <c r="A411" s="128"/>
      <c r="B411" s="455" t="s">
        <v>178</v>
      </c>
      <c r="C411" s="455"/>
      <c r="D411" s="455"/>
      <c r="E411" s="455"/>
      <c r="F411" s="455"/>
      <c r="G411" s="455"/>
      <c r="H411" s="455"/>
      <c r="I411" s="394"/>
      <c r="J411" s="394"/>
      <c r="K411" s="394"/>
      <c r="L411" s="112"/>
      <c r="M411" s="636"/>
      <c r="N411" s="636"/>
      <c r="O411" s="636"/>
      <c r="P411" s="113"/>
      <c r="Q411" s="636"/>
      <c r="R411" s="636"/>
      <c r="S411" s="636"/>
      <c r="T411" s="113"/>
      <c r="U411" s="636"/>
      <c r="V411" s="636"/>
      <c r="W411" s="636"/>
      <c r="X411" s="113"/>
      <c r="Y411" s="476"/>
      <c r="Z411" s="476"/>
      <c r="AA411" s="476"/>
      <c r="AB411" s="114">
        <f t="shared" si="1"/>
        <v>0</v>
      </c>
    </row>
    <row r="412" spans="1:28" ht="14.25" customHeight="1" thickTop="1">
      <c r="A412" s="6"/>
      <c r="B412" s="455" t="s">
        <v>179</v>
      </c>
      <c r="C412" s="455"/>
      <c r="D412" s="455"/>
      <c r="E412" s="455"/>
      <c r="F412" s="455"/>
      <c r="G412" s="455"/>
      <c r="H412" s="455"/>
      <c r="I412" s="394"/>
      <c r="J412" s="394"/>
      <c r="K412" s="394"/>
      <c r="L412" s="112"/>
      <c r="M412" s="392"/>
      <c r="N412" s="392"/>
      <c r="O412" s="392"/>
      <c r="P412" s="115"/>
      <c r="Q412" s="392"/>
      <c r="R412" s="392"/>
      <c r="S412" s="392"/>
      <c r="T412" s="115"/>
      <c r="U412" s="392"/>
      <c r="V412" s="392"/>
      <c r="W412" s="392"/>
      <c r="X412" s="115"/>
      <c r="Y412" s="341"/>
      <c r="Z412" s="341"/>
      <c r="AA412" s="341"/>
      <c r="AB412" s="96">
        <f t="shared" si="1"/>
        <v>0</v>
      </c>
    </row>
    <row r="413" spans="1:28" ht="13.5" customHeight="1">
      <c r="A413" s="6"/>
      <c r="B413" s="455" t="s">
        <v>181</v>
      </c>
      <c r="C413" s="455"/>
      <c r="D413" s="455"/>
      <c r="E413" s="455"/>
      <c r="F413" s="455"/>
      <c r="G413" s="455"/>
      <c r="H413" s="455"/>
      <c r="I413" s="394"/>
      <c r="J413" s="394"/>
      <c r="K413" s="394"/>
      <c r="L413" s="112"/>
      <c r="M413" s="392"/>
      <c r="N413" s="392"/>
      <c r="O413" s="392"/>
      <c r="P413" s="115"/>
      <c r="Q413" s="392"/>
      <c r="R413" s="392"/>
      <c r="S413" s="392"/>
      <c r="T413" s="115"/>
      <c r="U413" s="392"/>
      <c r="V413" s="392"/>
      <c r="W413" s="392"/>
      <c r="X413" s="115"/>
      <c r="Y413" s="341"/>
      <c r="Z413" s="341"/>
      <c r="AA413" s="341"/>
      <c r="AB413" s="116">
        <f t="shared" si="1"/>
        <v>0</v>
      </c>
    </row>
    <row r="414" spans="1:28" ht="15" customHeight="1">
      <c r="A414" s="6"/>
      <c r="B414" s="455" t="s">
        <v>377</v>
      </c>
      <c r="C414" s="455"/>
      <c r="D414" s="455"/>
      <c r="E414" s="455"/>
      <c r="F414" s="455"/>
      <c r="G414" s="455"/>
      <c r="H414" s="455"/>
      <c r="I414" s="394"/>
      <c r="J414" s="394"/>
      <c r="K414" s="394"/>
      <c r="L414" s="112"/>
      <c r="M414" s="392"/>
      <c r="N414" s="392"/>
      <c r="O414" s="392"/>
      <c r="P414" s="115"/>
      <c r="Q414" s="392"/>
      <c r="R414" s="392"/>
      <c r="S414" s="392"/>
      <c r="T414" s="115"/>
      <c r="U414" s="392"/>
      <c r="V414" s="392"/>
      <c r="W414" s="392"/>
      <c r="X414" s="115"/>
      <c r="Y414" s="341"/>
      <c r="Z414" s="341"/>
      <c r="AA414" s="341"/>
      <c r="AB414" s="116">
        <f t="shared" si="1"/>
        <v>0</v>
      </c>
    </row>
    <row r="415" spans="1:28" ht="13.5" customHeight="1">
      <c r="A415" s="6"/>
      <c r="B415" s="455" t="s">
        <v>182</v>
      </c>
      <c r="C415" s="455"/>
      <c r="D415" s="455"/>
      <c r="E415" s="455"/>
      <c r="F415" s="455"/>
      <c r="G415" s="455"/>
      <c r="H415" s="455"/>
      <c r="I415" s="394"/>
      <c r="J415" s="394"/>
      <c r="K415" s="394"/>
      <c r="L415" s="112"/>
      <c r="M415" s="392"/>
      <c r="N415" s="392"/>
      <c r="O415" s="392"/>
      <c r="P415" s="115"/>
      <c r="Q415" s="392"/>
      <c r="R415" s="392"/>
      <c r="S415" s="392"/>
      <c r="T415" s="115"/>
      <c r="U415" s="392"/>
      <c r="V415" s="392"/>
      <c r="W415" s="392"/>
      <c r="X415" s="115"/>
      <c r="Y415" s="341">
        <v>228764</v>
      </c>
      <c r="Z415" s="341"/>
      <c r="AA415" s="341"/>
      <c r="AB415" s="116">
        <f t="shared" si="1"/>
        <v>228764</v>
      </c>
    </row>
    <row r="416" spans="1:28" ht="13.5" customHeight="1" thickBot="1">
      <c r="A416" s="6"/>
      <c r="B416" s="632" t="s">
        <v>366</v>
      </c>
      <c r="C416" s="632"/>
      <c r="D416" s="632"/>
      <c r="E416" s="632"/>
      <c r="F416" s="632"/>
      <c r="G416" s="632"/>
      <c r="H416" s="632"/>
      <c r="I416" s="734">
        <f>I410</f>
        <v>4558023</v>
      </c>
      <c r="J416" s="734"/>
      <c r="K416" s="734"/>
      <c r="L416" s="214"/>
      <c r="M416" s="215"/>
      <c r="N416" s="215"/>
      <c r="O416" s="215"/>
      <c r="P416" s="214"/>
      <c r="Q416" s="215"/>
      <c r="R416" s="215"/>
      <c r="S416" s="215"/>
      <c r="T416" s="214"/>
      <c r="U416" s="215"/>
      <c r="V416" s="215"/>
      <c r="W416" s="215"/>
      <c r="X416" s="214"/>
      <c r="Y416" s="733">
        <f>Y410+Y415</f>
        <v>757610</v>
      </c>
      <c r="Z416" s="733"/>
      <c r="AA416" s="733"/>
      <c r="AB416" s="216">
        <f>AB410+AB415</f>
        <v>5315633</v>
      </c>
    </row>
    <row r="417" spans="1:28" ht="13.5" customHeight="1" thickBot="1" thickTop="1">
      <c r="A417" s="6"/>
      <c r="B417" s="632" t="s">
        <v>183</v>
      </c>
      <c r="C417" s="632"/>
      <c r="D417" s="632"/>
      <c r="E417" s="632"/>
      <c r="F417" s="632"/>
      <c r="G417" s="632"/>
      <c r="H417" s="632"/>
      <c r="I417" s="393">
        <f>I410+I411+I412+I413+I414+I415</f>
        <v>4558023</v>
      </c>
      <c r="J417" s="393"/>
      <c r="K417" s="393"/>
      <c r="L417" s="117"/>
      <c r="M417" s="393">
        <f>M410+M411+M412+M413+M414+M415</f>
        <v>0</v>
      </c>
      <c r="N417" s="393"/>
      <c r="O417" s="393"/>
      <c r="P417" s="117"/>
      <c r="Q417" s="393">
        <f>Q410+Q411+Q412+Q413+Q414+Q415</f>
        <v>0</v>
      </c>
      <c r="R417" s="393"/>
      <c r="S417" s="393"/>
      <c r="T417" s="117"/>
      <c r="U417" s="393">
        <f>SUM(U410:X415)</f>
        <v>0</v>
      </c>
      <c r="V417" s="393"/>
      <c r="W417" s="393"/>
      <c r="X417" s="117"/>
      <c r="Y417" s="603">
        <v>680376</v>
      </c>
      <c r="Z417" s="604"/>
      <c r="AA417" s="604"/>
      <c r="AB417" s="117">
        <f>I417+Y417</f>
        <v>5238399</v>
      </c>
    </row>
    <row r="418" spans="1:28" ht="27.75" customHeight="1" thickTop="1">
      <c r="A418" s="6"/>
      <c r="B418" s="455" t="s">
        <v>178</v>
      </c>
      <c r="C418" s="455"/>
      <c r="D418" s="455"/>
      <c r="E418" s="455"/>
      <c r="F418" s="455"/>
      <c r="G418" s="455"/>
      <c r="H418" s="455"/>
      <c r="I418" s="341"/>
      <c r="J418" s="341"/>
      <c r="K418" s="341"/>
      <c r="L418" s="30"/>
      <c r="M418" s="476"/>
      <c r="N418" s="476"/>
      <c r="O418" s="476"/>
      <c r="P418" s="118"/>
      <c r="Q418" s="476"/>
      <c r="R418" s="476"/>
      <c r="S418" s="476"/>
      <c r="T418" s="118"/>
      <c r="U418" s="476"/>
      <c r="V418" s="476"/>
      <c r="W418" s="476"/>
      <c r="X418" s="118"/>
      <c r="Y418" s="476"/>
      <c r="Z418" s="476"/>
      <c r="AA418" s="476"/>
      <c r="AB418" s="114">
        <f>SUM(I418:AA418)</f>
        <v>0</v>
      </c>
    </row>
    <row r="419" spans="1:28" ht="14.25" customHeight="1">
      <c r="A419" s="6"/>
      <c r="B419" s="455" t="s">
        <v>179</v>
      </c>
      <c r="C419" s="455"/>
      <c r="D419" s="455"/>
      <c r="E419" s="455"/>
      <c r="F419" s="455"/>
      <c r="G419" s="455"/>
      <c r="H419" s="455"/>
      <c r="I419" s="392"/>
      <c r="J419" s="392"/>
      <c r="K419" s="392"/>
      <c r="L419" s="115"/>
      <c r="M419" s="392"/>
      <c r="N419" s="392"/>
      <c r="O419" s="392"/>
      <c r="P419" s="115"/>
      <c r="Q419" s="392"/>
      <c r="R419" s="392"/>
      <c r="S419" s="392"/>
      <c r="T419" s="115"/>
      <c r="U419" s="392"/>
      <c r="V419" s="392"/>
      <c r="W419" s="392"/>
      <c r="X419" s="115"/>
      <c r="Y419" s="493"/>
      <c r="Z419" s="493"/>
      <c r="AA419" s="493"/>
      <c r="AB419" s="93">
        <f>SUM(I419:AA419)</f>
        <v>0</v>
      </c>
    </row>
    <row r="420" spans="1:28" ht="14.25" customHeight="1">
      <c r="A420" s="6"/>
      <c r="B420" s="455" t="s">
        <v>181</v>
      </c>
      <c r="C420" s="455"/>
      <c r="D420" s="455"/>
      <c r="E420" s="455"/>
      <c r="F420" s="455"/>
      <c r="G420" s="455"/>
      <c r="H420" s="455"/>
      <c r="I420" s="392"/>
      <c r="J420" s="392"/>
      <c r="K420" s="392"/>
      <c r="L420" s="115"/>
      <c r="M420" s="394"/>
      <c r="N420" s="394"/>
      <c r="O420" s="394"/>
      <c r="P420" s="112"/>
      <c r="Q420" s="686"/>
      <c r="R420" s="686"/>
      <c r="S420" s="686"/>
      <c r="T420" s="112"/>
      <c r="U420" s="394"/>
      <c r="V420" s="394"/>
      <c r="W420" s="394"/>
      <c r="X420" s="112"/>
      <c r="Y420" s="493"/>
      <c r="Z420" s="493"/>
      <c r="AA420" s="493"/>
      <c r="AB420" s="93">
        <f>SUM(I420:AA420)</f>
        <v>0</v>
      </c>
    </row>
    <row r="421" spans="1:28" ht="14.25" customHeight="1">
      <c r="A421" s="6"/>
      <c r="B421" s="455" t="s">
        <v>421</v>
      </c>
      <c r="C421" s="455"/>
      <c r="D421" s="455"/>
      <c r="E421" s="455"/>
      <c r="F421" s="455"/>
      <c r="G421" s="455"/>
      <c r="H421" s="455"/>
      <c r="I421" s="631"/>
      <c r="J421" s="631"/>
      <c r="K421" s="631"/>
      <c r="L421" s="119"/>
      <c r="M421" s="477"/>
      <c r="N421" s="477"/>
      <c r="O421" s="477"/>
      <c r="P421" s="120"/>
      <c r="Q421" s="477"/>
      <c r="R421" s="477"/>
      <c r="S421" s="477"/>
      <c r="T421" s="120"/>
      <c r="U421" s="477"/>
      <c r="V421" s="477"/>
      <c r="W421" s="477"/>
      <c r="X421" s="120"/>
      <c r="Y421" s="477"/>
      <c r="Z421" s="477"/>
      <c r="AA421" s="477"/>
      <c r="AB421" s="121">
        <f>SUM(I421:AA421)</f>
        <v>0</v>
      </c>
    </row>
    <row r="422" spans="1:28" ht="30.75" customHeight="1">
      <c r="A422" s="6"/>
      <c r="B422" s="455" t="s">
        <v>182</v>
      </c>
      <c r="C422" s="455"/>
      <c r="D422" s="455"/>
      <c r="E422" s="455"/>
      <c r="F422" s="455"/>
      <c r="G422" s="455"/>
      <c r="H422" s="455"/>
      <c r="I422" s="392"/>
      <c r="J422" s="392"/>
      <c r="K422" s="392"/>
      <c r="L422" s="115"/>
      <c r="M422" s="392"/>
      <c r="N422" s="392"/>
      <c r="O422" s="392"/>
      <c r="P422" s="115"/>
      <c r="Q422" s="392"/>
      <c r="R422" s="392"/>
      <c r="S422" s="392"/>
      <c r="T422" s="115"/>
      <c r="U422" s="392"/>
      <c r="V422" s="392"/>
      <c r="W422" s="392"/>
      <c r="X422" s="115"/>
      <c r="Y422" s="341">
        <v>174253</v>
      </c>
      <c r="Z422" s="341"/>
      <c r="AA422" s="341"/>
      <c r="AB422" s="96">
        <f>SUM(I422:AA422)</f>
        <v>174253</v>
      </c>
    </row>
    <row r="423" spans="1:28" ht="14.25" customHeight="1" thickBot="1">
      <c r="A423" s="6"/>
      <c r="B423" s="632" t="s">
        <v>422</v>
      </c>
      <c r="C423" s="632"/>
      <c r="D423" s="632"/>
      <c r="E423" s="632"/>
      <c r="F423" s="632"/>
      <c r="G423" s="632"/>
      <c r="H423" s="632"/>
      <c r="I423" s="393">
        <f>SUM(I417:K422)</f>
        <v>4558023</v>
      </c>
      <c r="J423" s="393"/>
      <c r="K423" s="393"/>
      <c r="L423" s="117"/>
      <c r="M423" s="393">
        <f>SUM(M417:O422)</f>
        <v>0</v>
      </c>
      <c r="N423" s="393"/>
      <c r="O423" s="393"/>
      <c r="P423" s="117"/>
      <c r="Q423" s="393">
        <f>SUM(Q417:S422)</f>
        <v>0</v>
      </c>
      <c r="R423" s="393"/>
      <c r="S423" s="393"/>
      <c r="T423" s="117"/>
      <c r="U423" s="393">
        <f>SUM(U417:W422)</f>
        <v>0</v>
      </c>
      <c r="V423" s="393"/>
      <c r="W423" s="393"/>
      <c r="X423" s="117"/>
      <c r="Y423" s="393">
        <f>SUM(Y417:AA422)</f>
        <v>854629</v>
      </c>
      <c r="Z423" s="393"/>
      <c r="AA423" s="393"/>
      <c r="AB423" s="94">
        <f>SUM(AB417:AB422)</f>
        <v>5412652</v>
      </c>
    </row>
    <row r="424" spans="1:28" ht="14.25" customHeight="1" thickTop="1">
      <c r="A424" s="6"/>
      <c r="B424" s="588" t="s">
        <v>425</v>
      </c>
      <c r="C424" s="588"/>
      <c r="D424" s="588"/>
      <c r="E424" s="588"/>
      <c r="F424" s="588"/>
      <c r="G424" s="588"/>
      <c r="H424" s="588"/>
      <c r="I424" s="588"/>
      <c r="J424" s="588"/>
      <c r="K424" s="588"/>
      <c r="L424" s="588"/>
      <c r="M424" s="588"/>
      <c r="N424" s="588"/>
      <c r="O424" s="588"/>
      <c r="P424" s="588"/>
      <c r="Q424" s="588"/>
      <c r="R424" s="588"/>
      <c r="S424" s="588"/>
      <c r="T424" s="588"/>
      <c r="U424" s="588"/>
      <c r="V424" s="588"/>
      <c r="W424" s="588"/>
      <c r="X424" s="588"/>
      <c r="Y424" s="588"/>
      <c r="Z424" s="588"/>
      <c r="AA424" s="6"/>
      <c r="AB424" s="6"/>
    </row>
    <row r="425" spans="1:28" s="20" customFormat="1" ht="14.25" customHeight="1" thickBot="1">
      <c r="A425" s="85"/>
      <c r="B425" s="227" t="s">
        <v>424</v>
      </c>
      <c r="C425" s="227"/>
      <c r="D425" s="227"/>
      <c r="E425" s="227"/>
      <c r="F425" s="227"/>
      <c r="G425" s="227"/>
      <c r="H425" s="227"/>
      <c r="I425" s="227"/>
      <c r="J425" s="227"/>
      <c r="K425" s="227"/>
      <c r="L425" s="227"/>
      <c r="M425" s="227"/>
      <c r="N425" s="227"/>
      <c r="O425" s="227"/>
      <c r="P425" s="227"/>
      <c r="Q425" s="227"/>
      <c r="R425" s="227"/>
      <c r="S425" s="227"/>
      <c r="T425" s="227"/>
      <c r="U425" s="227"/>
      <c r="V425" s="227"/>
      <c r="W425" s="227"/>
      <c r="X425" s="227"/>
      <c r="Y425" s="227"/>
      <c r="Z425" s="6"/>
      <c r="AA425" s="6"/>
      <c r="AB425" s="6"/>
    </row>
    <row r="426" spans="1:28" ht="16.5" customHeight="1" thickTop="1">
      <c r="A426" s="6"/>
      <c r="B426" s="86"/>
      <c r="C426" s="86"/>
      <c r="D426" s="86"/>
      <c r="E426" s="86"/>
      <c r="F426" s="86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6"/>
      <c r="AA426" s="6"/>
      <c r="AB426" s="6"/>
    </row>
    <row r="427" spans="1:28" ht="13.5" customHeight="1">
      <c r="A427" s="6"/>
      <c r="B427" s="86" t="s">
        <v>21</v>
      </c>
      <c r="C427" s="86"/>
      <c r="D427" s="86"/>
      <c r="E427" s="86"/>
      <c r="F427" s="86"/>
      <c r="G427" s="86"/>
      <c r="H427" s="86"/>
      <c r="I427" s="86"/>
      <c r="J427" s="86"/>
      <c r="K427" s="86"/>
      <c r="L427" s="86"/>
      <c r="M427" s="227" t="s">
        <v>418</v>
      </c>
      <c r="N427" s="227"/>
      <c r="O427" s="227"/>
      <c r="P427" s="227"/>
      <c r="Q427" s="227"/>
      <c r="R427" s="227"/>
      <c r="S427" s="6"/>
      <c r="T427" s="6"/>
      <c r="U427" s="6"/>
      <c r="V427" s="6"/>
      <c r="W427" s="6"/>
      <c r="X427" s="6"/>
      <c r="Y427" s="6"/>
      <c r="Z427" s="6"/>
      <c r="AA427" s="6"/>
      <c r="AB427" s="6"/>
    </row>
    <row r="428" spans="1:28" ht="14.25" customHeight="1">
      <c r="A428" s="3"/>
      <c r="B428" s="232" t="s">
        <v>378</v>
      </c>
      <c r="C428" s="232"/>
      <c r="D428" s="232"/>
      <c r="E428" s="232"/>
      <c r="F428" s="232"/>
      <c r="G428" s="232"/>
      <c r="H428" s="232"/>
      <c r="I428" s="232"/>
      <c r="J428" s="232"/>
      <c r="K428" s="232"/>
      <c r="L428" s="232"/>
      <c r="M428" s="232"/>
      <c r="N428" s="232"/>
      <c r="O428" s="232"/>
      <c r="P428" s="232"/>
      <c r="Q428" s="232"/>
      <c r="R428" s="232"/>
      <c r="S428" s="232"/>
      <c r="T428" s="232"/>
      <c r="U428" s="232"/>
      <c r="V428" s="232"/>
      <c r="W428" s="232"/>
      <c r="X428" s="232"/>
      <c r="Y428" s="6"/>
      <c r="Z428" s="6"/>
      <c r="AA428" s="6"/>
      <c r="AB428" s="6"/>
    </row>
    <row r="429" spans="1:28" ht="14.25" customHeight="1">
      <c r="A429" s="6"/>
      <c r="B429" s="232" t="str">
        <f>B205</f>
        <v>29 August  of year 2008.</v>
      </c>
      <c r="C429" s="232"/>
      <c r="D429" s="232"/>
      <c r="E429" s="232"/>
      <c r="F429" s="232"/>
      <c r="G429" s="232"/>
      <c r="H429" s="232"/>
      <c r="I429" s="232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</row>
    <row r="430" spans="1:28" ht="18.75" customHeight="1">
      <c r="A430" s="6"/>
      <c r="B430" s="141" t="s">
        <v>184</v>
      </c>
      <c r="C430" s="143"/>
      <c r="D430" s="143"/>
      <c r="E430" s="143"/>
      <c r="F430" s="143"/>
      <c r="G430" s="143"/>
      <c r="H430" s="143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</row>
    <row r="431" spans="1:28" s="20" customFormat="1" ht="0.75" customHeight="1" hidden="1">
      <c r="A431" s="75"/>
      <c r="B431" s="153" t="s">
        <v>185</v>
      </c>
      <c r="C431" s="143"/>
      <c r="D431" s="143"/>
      <c r="E431" s="143"/>
      <c r="F431" s="143"/>
      <c r="G431" s="143"/>
      <c r="H431" s="143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</row>
    <row r="432" spans="1:28" ht="15.75" customHeight="1">
      <c r="A432" s="6"/>
      <c r="B432" s="142" t="s">
        <v>364</v>
      </c>
      <c r="C432" s="143"/>
      <c r="D432" s="143"/>
      <c r="E432" s="143"/>
      <c r="F432" s="143"/>
      <c r="G432" s="143"/>
      <c r="H432" s="143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</row>
    <row r="433" spans="1:28" ht="14.25" customHeight="1">
      <c r="A433" s="154"/>
      <c r="B433" s="594" t="s">
        <v>186</v>
      </c>
      <c r="C433" s="594"/>
      <c r="D433" s="594"/>
      <c r="E433" s="594"/>
      <c r="F433" s="594"/>
      <c r="G433" s="594"/>
      <c r="H433" s="594"/>
      <c r="I433" s="594"/>
      <c r="J433" s="594"/>
      <c r="K433" s="594"/>
      <c r="L433" s="594"/>
      <c r="M433" s="594"/>
      <c r="N433" s="594"/>
      <c r="O433" s="154"/>
      <c r="P433" s="154"/>
      <c r="Q433" s="154"/>
      <c r="R433" s="154"/>
      <c r="S433" s="154"/>
      <c r="T433" s="154"/>
      <c r="U433" s="154"/>
      <c r="V433" s="154"/>
      <c r="W433" s="154"/>
      <c r="X433" s="154"/>
      <c r="Y433" s="154"/>
      <c r="Z433" s="154"/>
      <c r="AA433" s="154"/>
      <c r="AB433" s="154"/>
    </row>
    <row r="434" spans="1:28" ht="14.25" customHeight="1">
      <c r="A434" s="154"/>
      <c r="B434" s="155"/>
      <c r="C434" s="156"/>
      <c r="D434" s="154"/>
      <c r="E434" s="155"/>
      <c r="F434" s="154"/>
      <c r="G434" s="154"/>
      <c r="H434" s="154"/>
      <c r="I434" s="154"/>
      <c r="J434" s="154"/>
      <c r="K434" s="154"/>
      <c r="L434" s="154"/>
      <c r="M434" s="154"/>
      <c r="N434" s="154"/>
      <c r="O434" s="154"/>
      <c r="P434" s="154"/>
      <c r="Q434" s="154"/>
      <c r="R434" s="154"/>
      <c r="S434" s="154"/>
      <c r="T434" s="154"/>
      <c r="U434" s="154"/>
      <c r="V434" s="154"/>
      <c r="W434" s="154"/>
      <c r="X434" s="154"/>
      <c r="Y434" s="154"/>
      <c r="Z434" s="154"/>
      <c r="AA434" s="154"/>
      <c r="AB434" s="154"/>
    </row>
    <row r="435" spans="1:28" ht="14.25" customHeight="1">
      <c r="A435" s="154"/>
      <c r="B435" s="157"/>
      <c r="C435" s="157"/>
      <c r="D435" s="154"/>
      <c r="E435" s="154"/>
      <c r="F435" s="154"/>
      <c r="G435" s="154"/>
      <c r="H435" s="154"/>
      <c r="I435" s="154"/>
      <c r="J435" s="690" t="s">
        <v>426</v>
      </c>
      <c r="K435" s="690"/>
      <c r="L435" s="690"/>
      <c r="M435" s="690"/>
      <c r="N435" s="218"/>
      <c r="O435" s="690" t="s">
        <v>374</v>
      </c>
      <c r="P435" s="690"/>
      <c r="Q435" s="690"/>
      <c r="R435" s="690"/>
      <c r="S435" s="154"/>
      <c r="T435" s="154"/>
      <c r="U435" s="154"/>
      <c r="V435" s="154"/>
      <c r="W435" s="154"/>
      <c r="X435" s="154"/>
      <c r="Y435" s="154"/>
      <c r="Z435" s="154"/>
      <c r="AA435" s="154"/>
      <c r="AB435" s="154"/>
    </row>
    <row r="436" spans="1:28" ht="14.25" customHeight="1" thickBot="1">
      <c r="A436" s="154"/>
      <c r="B436" s="157"/>
      <c r="C436" s="157"/>
      <c r="D436" s="154"/>
      <c r="E436" s="154"/>
      <c r="F436" s="154"/>
      <c r="G436" s="154"/>
      <c r="H436" s="154"/>
      <c r="I436" s="154"/>
      <c r="J436" s="154"/>
      <c r="K436" s="592" t="s">
        <v>309</v>
      </c>
      <c r="L436" s="592"/>
      <c r="M436" s="592"/>
      <c r="N436" s="154"/>
      <c r="O436" s="154"/>
      <c r="P436" s="592" t="s">
        <v>309</v>
      </c>
      <c r="Q436" s="592"/>
      <c r="R436" s="592"/>
      <c r="S436" s="154"/>
      <c r="T436" s="154"/>
      <c r="U436" s="154"/>
      <c r="V436" s="154"/>
      <c r="W436" s="154"/>
      <c r="X436" s="154"/>
      <c r="Y436" s="154"/>
      <c r="Z436" s="154"/>
      <c r="AA436" s="154"/>
      <c r="AB436" s="154"/>
    </row>
    <row r="437" spans="1:28" ht="14.25" customHeight="1">
      <c r="A437" s="154"/>
      <c r="B437" s="157"/>
      <c r="C437" s="157"/>
      <c r="D437" s="157"/>
      <c r="E437" s="594" t="s">
        <v>312</v>
      </c>
      <c r="F437" s="594"/>
      <c r="G437" s="594"/>
      <c r="H437" s="594"/>
      <c r="I437" s="154"/>
      <c r="J437" s="154"/>
      <c r="K437" s="591">
        <v>0.447</v>
      </c>
      <c r="L437" s="591"/>
      <c r="M437" s="591"/>
      <c r="N437" s="217"/>
      <c r="O437" s="217"/>
      <c r="P437" s="635">
        <v>0.522</v>
      </c>
      <c r="Q437" s="635"/>
      <c r="R437" s="635"/>
      <c r="S437" s="154"/>
      <c r="T437" s="154"/>
      <c r="U437" s="154"/>
      <c r="V437" s="154"/>
      <c r="W437" s="154"/>
      <c r="X437" s="154"/>
      <c r="Y437" s="154"/>
      <c r="Z437" s="154"/>
      <c r="AA437" s="154"/>
      <c r="AB437" s="154"/>
    </row>
    <row r="438" spans="1:28" ht="14.25" customHeight="1">
      <c r="A438" s="154"/>
      <c r="B438" s="157"/>
      <c r="C438" s="157"/>
      <c r="D438" s="157"/>
      <c r="E438" s="594" t="s">
        <v>313</v>
      </c>
      <c r="F438" s="594"/>
      <c r="G438" s="594"/>
      <c r="H438" s="594"/>
      <c r="I438" s="154"/>
      <c r="J438" s="154"/>
      <c r="K438" s="591">
        <v>0.702804</v>
      </c>
      <c r="L438" s="591"/>
      <c r="M438" s="591"/>
      <c r="N438" s="217"/>
      <c r="O438" s="217"/>
      <c r="P438" s="635">
        <v>0.702804</v>
      </c>
      <c r="Q438" s="635"/>
      <c r="R438" s="635"/>
      <c r="S438" s="154"/>
      <c r="T438" s="154"/>
      <c r="U438" s="154"/>
      <c r="V438" s="154"/>
      <c r="W438" s="154"/>
      <c r="X438" s="154"/>
      <c r="Y438" s="154"/>
      <c r="Z438" s="154"/>
      <c r="AA438" s="154"/>
      <c r="AB438" s="154"/>
    </row>
    <row r="439" spans="1:28" ht="14.25" customHeight="1">
      <c r="A439" s="154"/>
      <c r="B439" s="157"/>
      <c r="C439" s="154"/>
      <c r="D439" s="154"/>
      <c r="E439" s="154"/>
      <c r="F439" s="154"/>
      <c r="G439" s="154"/>
      <c r="H439" s="154"/>
      <c r="I439" s="154"/>
      <c r="J439" s="154"/>
      <c r="K439" s="593"/>
      <c r="L439" s="593"/>
      <c r="M439" s="593"/>
      <c r="N439" s="158"/>
      <c r="O439" s="158"/>
      <c r="P439" s="597"/>
      <c r="Q439" s="597"/>
      <c r="R439" s="597"/>
      <c r="S439" s="154"/>
      <c r="T439" s="154"/>
      <c r="U439" s="154"/>
      <c r="V439" s="154"/>
      <c r="W439" s="154"/>
      <c r="X439" s="154"/>
      <c r="Y439" s="154"/>
      <c r="Z439" s="154"/>
      <c r="AA439" s="154"/>
      <c r="AB439" s="154"/>
    </row>
    <row r="440" spans="1:28" s="12" customFormat="1" ht="12" customHeight="1">
      <c r="A440" s="159"/>
      <c r="B440" s="157"/>
      <c r="C440" s="154"/>
      <c r="D440" s="154"/>
      <c r="E440" s="154"/>
      <c r="F440" s="154"/>
      <c r="G440" s="154"/>
      <c r="H440" s="154"/>
      <c r="I440" s="154"/>
      <c r="J440" s="154"/>
      <c r="K440" s="154"/>
      <c r="L440" s="154"/>
      <c r="M440" s="154"/>
      <c r="N440" s="154"/>
      <c r="O440" s="154"/>
      <c r="P440" s="154"/>
      <c r="Q440" s="154"/>
      <c r="R440" s="154"/>
      <c r="S440" s="154"/>
      <c r="T440" s="154"/>
      <c r="U440" s="154"/>
      <c r="V440" s="154"/>
      <c r="W440" s="154"/>
      <c r="X440" s="154"/>
      <c r="Y440" s="154"/>
      <c r="Z440" s="154"/>
      <c r="AA440" s="154"/>
      <c r="AB440" s="154"/>
    </row>
    <row r="441" spans="1:28" ht="12.75" customHeight="1">
      <c r="A441" s="154"/>
      <c r="B441" s="67"/>
      <c r="C441" s="130" t="s">
        <v>188</v>
      </c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</row>
    <row r="442" spans="1:28" ht="15">
      <c r="A442" s="154"/>
      <c r="B442" s="97"/>
      <c r="C442" s="370" t="s">
        <v>189</v>
      </c>
      <c r="D442" s="370"/>
      <c r="E442" s="370"/>
      <c r="F442" s="370"/>
      <c r="G442" s="370"/>
      <c r="H442" s="370"/>
      <c r="I442" s="370"/>
      <c r="J442" s="370"/>
      <c r="K442" s="370"/>
      <c r="L442" s="370"/>
      <c r="M442" s="370"/>
      <c r="N442" s="370"/>
      <c r="O442" s="370"/>
      <c r="P442" s="370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9"/>
      <c r="AB442" s="99"/>
    </row>
    <row r="443" spans="1:28" ht="29.25" customHeight="1">
      <c r="A443" s="154"/>
      <c r="B443" s="6"/>
      <c r="C443" s="205">
        <v>-1</v>
      </c>
      <c r="D443" s="84"/>
      <c r="E443" s="206" t="s">
        <v>24</v>
      </c>
      <c r="F443" s="84"/>
      <c r="G443" s="84"/>
      <c r="H443" s="84"/>
      <c r="I443" s="84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688" t="s">
        <v>309</v>
      </c>
      <c r="V443" s="291"/>
      <c r="W443" s="291"/>
      <c r="X443" s="291"/>
      <c r="Y443" s="688" t="s">
        <v>322</v>
      </c>
      <c r="Z443" s="291"/>
      <c r="AA443" s="291"/>
      <c r="AB443" s="291"/>
    </row>
    <row r="444" spans="1:28" ht="15">
      <c r="A444" s="154"/>
      <c r="B444" s="6"/>
      <c r="D444" s="38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12"/>
      <c r="W444" s="687"/>
      <c r="X444" s="687"/>
      <c r="Y444" s="37"/>
      <c r="Z444" s="12"/>
      <c r="AA444" s="687"/>
      <c r="AB444" s="687"/>
    </row>
    <row r="445" spans="1:28" ht="15.75" customHeight="1" thickBot="1">
      <c r="A445" s="154"/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15"/>
      <c r="T445" s="15"/>
      <c r="U445" s="589" t="s">
        <v>427</v>
      </c>
      <c r="V445" s="590"/>
      <c r="W445" s="589" t="s">
        <v>367</v>
      </c>
      <c r="X445" s="589"/>
      <c r="Y445" s="589" t="s">
        <v>427</v>
      </c>
      <c r="Z445" s="590"/>
      <c r="AA445" s="589" t="s">
        <v>367</v>
      </c>
      <c r="AB445" s="589"/>
    </row>
    <row r="446" spans="1:28" ht="15">
      <c r="A446" s="154"/>
      <c r="B446" s="727" t="s">
        <v>190</v>
      </c>
      <c r="C446" s="727"/>
      <c r="D446" s="727"/>
      <c r="E446" s="727"/>
      <c r="F446" s="727"/>
      <c r="G446" s="727"/>
      <c r="H446" s="727"/>
      <c r="I446" s="727"/>
      <c r="J446" s="727"/>
      <c r="K446" s="727"/>
      <c r="L446" s="727"/>
      <c r="M446" s="727"/>
      <c r="N446" s="727"/>
      <c r="O446" s="727"/>
      <c r="P446" s="727"/>
      <c r="Q446" s="727"/>
      <c r="R446" s="727"/>
      <c r="S446" s="727"/>
      <c r="T446" s="727"/>
      <c r="U446" s="398">
        <v>74926</v>
      </c>
      <c r="V446" s="398"/>
      <c r="W446" s="398">
        <v>242933</v>
      </c>
      <c r="X446" s="398"/>
      <c r="Y446" s="398">
        <v>106610</v>
      </c>
      <c r="Z446" s="398"/>
      <c r="AA446" s="398">
        <v>345663</v>
      </c>
      <c r="AB446" s="398"/>
    </row>
    <row r="447" spans="1:28" ht="14.25" customHeight="1">
      <c r="A447" s="154"/>
      <c r="B447" s="273" t="s">
        <v>191</v>
      </c>
      <c r="C447" s="273"/>
      <c r="D447" s="273"/>
      <c r="E447" s="273"/>
      <c r="F447" s="273"/>
      <c r="G447" s="273"/>
      <c r="H447" s="273"/>
      <c r="I447" s="273"/>
      <c r="J447" s="273"/>
      <c r="K447" s="273"/>
      <c r="L447" s="273"/>
      <c r="M447" s="273"/>
      <c r="N447" s="273"/>
      <c r="O447" s="273"/>
      <c r="P447" s="273"/>
      <c r="Q447" s="273"/>
      <c r="R447" s="273"/>
      <c r="S447" s="273"/>
      <c r="T447" s="273"/>
      <c r="U447" s="279">
        <v>4454784</v>
      </c>
      <c r="V447" s="279"/>
      <c r="W447" s="279">
        <v>3136327</v>
      </c>
      <c r="X447" s="279"/>
      <c r="Y447" s="279">
        <v>6338586</v>
      </c>
      <c r="Z447" s="279"/>
      <c r="AA447" s="279">
        <v>4462591</v>
      </c>
      <c r="AB447" s="279"/>
    </row>
    <row r="448" spans="1:28" ht="12" customHeight="1">
      <c r="A448" s="154"/>
      <c r="B448" s="273" t="s">
        <v>192</v>
      </c>
      <c r="C448" s="273"/>
      <c r="D448" s="273"/>
      <c r="E448" s="273"/>
      <c r="F448" s="273"/>
      <c r="G448" s="273"/>
      <c r="H448" s="273"/>
      <c r="I448" s="273"/>
      <c r="J448" s="273"/>
      <c r="K448" s="273"/>
      <c r="L448" s="273"/>
      <c r="M448" s="273"/>
      <c r="N448" s="273"/>
      <c r="O448" s="273"/>
      <c r="P448" s="273"/>
      <c r="Q448" s="273"/>
      <c r="R448" s="273"/>
      <c r="S448" s="273"/>
      <c r="T448" s="273"/>
      <c r="U448" s="287">
        <v>26676</v>
      </c>
      <c r="V448" s="287"/>
      <c r="W448" s="287">
        <v>32343</v>
      </c>
      <c r="X448" s="287"/>
      <c r="Y448" s="287">
        <v>37957</v>
      </c>
      <c r="Z448" s="287"/>
      <c r="AA448" s="287">
        <v>46020</v>
      </c>
      <c r="AB448" s="287"/>
    </row>
    <row r="449" spans="1:28" ht="17.25" customHeight="1" thickBot="1">
      <c r="A449" s="154"/>
      <c r="B449" s="380" t="s">
        <v>177</v>
      </c>
      <c r="C449" s="380"/>
      <c r="D449" s="380"/>
      <c r="E449" s="380"/>
      <c r="F449" s="380"/>
      <c r="G449" s="380"/>
      <c r="H449" s="380"/>
      <c r="I449" s="380"/>
      <c r="J449" s="380"/>
      <c r="K449" s="380"/>
      <c r="L449" s="380"/>
      <c r="M449" s="380"/>
      <c r="N449" s="380"/>
      <c r="O449" s="380"/>
      <c r="P449" s="380"/>
      <c r="Q449" s="380"/>
      <c r="R449" s="380"/>
      <c r="S449" s="380"/>
      <c r="T449" s="380"/>
      <c r="U449" s="238">
        <f>SUM(U446:V448)</f>
        <v>4556386</v>
      </c>
      <c r="V449" s="726"/>
      <c r="W449" s="238">
        <f>SUM(W446:X448)</f>
        <v>3411603</v>
      </c>
      <c r="X449" s="726"/>
      <c r="Y449" s="238">
        <f>SUM(Y446:Y448)</f>
        <v>6483153</v>
      </c>
      <c r="Z449" s="726"/>
      <c r="AA449" s="238">
        <f>SUM(AA446:AA448)</f>
        <v>4854274</v>
      </c>
      <c r="AB449" s="726"/>
    </row>
    <row r="450" spans="1:28" ht="14.25" customHeight="1" thickTop="1">
      <c r="A450" s="154"/>
      <c r="B450" s="83"/>
      <c r="C450" s="83"/>
      <c r="D450" s="83"/>
      <c r="E450" s="83"/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15"/>
      <c r="T450" s="15"/>
      <c r="U450" s="15"/>
      <c r="V450" s="122"/>
      <c r="W450" s="122"/>
      <c r="X450" s="122"/>
      <c r="Y450" s="123"/>
      <c r="Z450" s="122"/>
      <c r="AA450" s="122"/>
      <c r="AB450" s="122"/>
    </row>
    <row r="451" spans="1:28" ht="18.75" customHeight="1">
      <c r="A451" s="154"/>
      <c r="B451" s="61" t="s">
        <v>193</v>
      </c>
      <c r="C451" s="83"/>
      <c r="D451" s="83"/>
      <c r="E451" s="83"/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15"/>
      <c r="T451" s="15"/>
      <c r="U451" s="15"/>
      <c r="V451" s="82"/>
      <c r="W451" s="82"/>
      <c r="X451" s="82"/>
      <c r="Y451" s="82"/>
      <c r="Z451" s="82"/>
      <c r="AA451" s="82"/>
      <c r="AB451" s="82"/>
    </row>
    <row r="452" spans="1:28" ht="15" customHeight="1">
      <c r="A452" s="154"/>
      <c r="B452" s="273" t="s">
        <v>194</v>
      </c>
      <c r="C452" s="273"/>
      <c r="D452" s="273"/>
      <c r="E452" s="273"/>
      <c r="F452" s="273"/>
      <c r="G452" s="273"/>
      <c r="H452" s="273"/>
      <c r="I452" s="273"/>
      <c r="J452" s="273"/>
      <c r="K452" s="273"/>
      <c r="L452" s="273"/>
      <c r="M452" s="273"/>
      <c r="N452" s="273"/>
      <c r="O452" s="273"/>
      <c r="P452" s="273"/>
      <c r="Q452" s="273"/>
      <c r="R452" s="273"/>
      <c r="S452" s="273"/>
      <c r="T452" s="273"/>
      <c r="U452" s="279">
        <v>3304</v>
      </c>
      <c r="V452" s="279"/>
      <c r="W452" s="279"/>
      <c r="X452" s="279"/>
      <c r="Y452" s="279">
        <v>4701</v>
      </c>
      <c r="Z452" s="279"/>
      <c r="AA452" s="279"/>
      <c r="AB452" s="279"/>
    </row>
    <row r="453" spans="1:28" ht="13.5" customHeight="1">
      <c r="A453" s="154"/>
      <c r="B453" s="273" t="s">
        <v>195</v>
      </c>
      <c r="C453" s="273"/>
      <c r="D453" s="273"/>
      <c r="E453" s="273"/>
      <c r="F453" s="273"/>
      <c r="G453" s="273"/>
      <c r="H453" s="273"/>
      <c r="I453" s="273"/>
      <c r="J453" s="273"/>
      <c r="K453" s="273"/>
      <c r="L453" s="273"/>
      <c r="M453" s="273"/>
      <c r="N453" s="273"/>
      <c r="O453" s="273"/>
      <c r="P453" s="273"/>
      <c r="Q453" s="273"/>
      <c r="R453" s="273"/>
      <c r="S453" s="273"/>
      <c r="T453" s="273"/>
      <c r="U453" s="279"/>
      <c r="V453" s="279"/>
      <c r="W453" s="279"/>
      <c r="X453" s="279"/>
      <c r="Y453" s="279"/>
      <c r="Z453" s="279"/>
      <c r="AA453" s="279"/>
      <c r="AB453" s="279"/>
    </row>
    <row r="454" spans="1:28" ht="13.5" customHeight="1">
      <c r="A454" s="154"/>
      <c r="B454" s="200"/>
      <c r="C454" s="200"/>
      <c r="D454" s="200"/>
      <c r="E454" s="200"/>
      <c r="F454" s="200"/>
      <c r="G454" s="200"/>
      <c r="H454" s="200"/>
      <c r="I454" s="200"/>
      <c r="J454" s="200"/>
      <c r="K454" s="200"/>
      <c r="L454" s="200"/>
      <c r="M454" s="273" t="s">
        <v>368</v>
      </c>
      <c r="N454" s="273"/>
      <c r="O454" s="273"/>
      <c r="P454" s="200"/>
      <c r="Q454" s="200"/>
      <c r="R454" s="200"/>
      <c r="S454" s="200"/>
      <c r="T454" s="200"/>
      <c r="U454" s="279">
        <v>648897</v>
      </c>
      <c r="V454" s="279"/>
      <c r="W454" s="279"/>
      <c r="X454" s="279"/>
      <c r="Y454" s="279">
        <v>923297</v>
      </c>
      <c r="Z454" s="279"/>
      <c r="AA454" s="279"/>
      <c r="AB454" s="279"/>
    </row>
    <row r="455" spans="1:28" ht="13.5" customHeight="1">
      <c r="A455" s="154"/>
      <c r="B455" s="200"/>
      <c r="C455" s="200"/>
      <c r="D455" s="200"/>
      <c r="E455" s="200"/>
      <c r="F455" s="200"/>
      <c r="G455" s="200"/>
      <c r="H455" s="200"/>
      <c r="I455" s="200"/>
      <c r="J455" s="200"/>
      <c r="K455" s="200"/>
      <c r="L455" s="200"/>
      <c r="M455" s="266" t="s">
        <v>369</v>
      </c>
      <c r="N455" s="266"/>
      <c r="O455" s="266"/>
      <c r="P455" s="200"/>
      <c r="Q455" s="200"/>
      <c r="R455" s="200"/>
      <c r="S455" s="200"/>
      <c r="T455" s="200"/>
      <c r="U455" s="279">
        <v>74926</v>
      </c>
      <c r="V455" s="279"/>
      <c r="W455" s="280">
        <v>144541</v>
      </c>
      <c r="X455" s="280"/>
      <c r="Y455" s="279">
        <v>106610</v>
      </c>
      <c r="Z455" s="279"/>
      <c r="AA455" s="280">
        <v>205663</v>
      </c>
      <c r="AB455" s="280"/>
    </row>
    <row r="456" spans="1:28" ht="15.75" customHeight="1">
      <c r="A456" s="154"/>
      <c r="B456" s="200"/>
      <c r="C456" s="200"/>
      <c r="D456" s="200"/>
      <c r="E456" s="200"/>
      <c r="F456" s="200"/>
      <c r="G456" s="200"/>
      <c r="H456" s="200"/>
      <c r="I456" s="200"/>
      <c r="J456" s="200"/>
      <c r="K456" s="200"/>
      <c r="L456" s="200"/>
      <c r="M456" s="273" t="s">
        <v>196</v>
      </c>
      <c r="N456" s="273"/>
      <c r="O456" s="273"/>
      <c r="P456" s="200"/>
      <c r="Q456" s="200"/>
      <c r="R456" s="200"/>
      <c r="S456" s="200"/>
      <c r="T456" s="200"/>
      <c r="U456" s="279">
        <v>2561581</v>
      </c>
      <c r="V456" s="279"/>
      <c r="W456" s="279">
        <v>1647106</v>
      </c>
      <c r="X456" s="279"/>
      <c r="Y456" s="279">
        <v>3644801</v>
      </c>
      <c r="Z456" s="279"/>
      <c r="AA456" s="279">
        <v>2343621</v>
      </c>
      <c r="AB456" s="279"/>
    </row>
    <row r="457" spans="1:28" ht="13.5" customHeight="1">
      <c r="A457" s="154"/>
      <c r="B457" s="200"/>
      <c r="C457" s="200"/>
      <c r="D457" s="200"/>
      <c r="E457" s="200"/>
      <c r="F457" s="200"/>
      <c r="G457" s="200"/>
      <c r="H457" s="200"/>
      <c r="I457" s="200"/>
      <c r="J457" s="200"/>
      <c r="K457" s="200"/>
      <c r="L457" s="200"/>
      <c r="M457" s="273" t="s">
        <v>197</v>
      </c>
      <c r="N457" s="273"/>
      <c r="O457" s="273"/>
      <c r="P457" s="200"/>
      <c r="Q457" s="200"/>
      <c r="R457" s="200"/>
      <c r="S457" s="200"/>
      <c r="T457" s="200"/>
      <c r="U457" s="279">
        <v>27241</v>
      </c>
      <c r="V457" s="279"/>
      <c r="W457" s="279">
        <v>397974</v>
      </c>
      <c r="X457" s="279"/>
      <c r="Y457" s="279">
        <v>38760</v>
      </c>
      <c r="Z457" s="279"/>
      <c r="AA457" s="279">
        <v>566266</v>
      </c>
      <c r="AB457" s="279"/>
    </row>
    <row r="458" spans="1:28" ht="12" customHeight="1">
      <c r="A458" s="154"/>
      <c r="B458" s="200"/>
      <c r="C458" s="200"/>
      <c r="D458" s="200"/>
      <c r="E458" s="200"/>
      <c r="F458" s="200"/>
      <c r="G458" s="200"/>
      <c r="H458" s="200"/>
      <c r="I458" s="200"/>
      <c r="J458" s="200"/>
      <c r="K458" s="200"/>
      <c r="L458" s="200"/>
      <c r="M458" s="273" t="s">
        <v>198</v>
      </c>
      <c r="N458" s="273"/>
      <c r="O458" s="273"/>
      <c r="P458" s="273"/>
      <c r="Q458" s="273"/>
      <c r="R458" s="200"/>
      <c r="S458" s="200"/>
      <c r="T458" s="200"/>
      <c r="U458" s="279">
        <v>48418</v>
      </c>
      <c r="V458" s="279"/>
      <c r="W458" s="279">
        <v>130539</v>
      </c>
      <c r="X458" s="279"/>
      <c r="Y458" s="279">
        <v>68893</v>
      </c>
      <c r="Z458" s="279"/>
      <c r="AA458" s="279">
        <v>185740</v>
      </c>
      <c r="AB458" s="279"/>
    </row>
    <row r="459" spans="1:28" ht="12.75" customHeight="1">
      <c r="A459" s="154"/>
      <c r="B459" s="200"/>
      <c r="C459" s="200"/>
      <c r="D459" s="200"/>
      <c r="E459" s="200"/>
      <c r="F459" s="200"/>
      <c r="G459" s="200"/>
      <c r="H459" s="200"/>
      <c r="I459" s="200"/>
      <c r="J459" s="200"/>
      <c r="K459" s="200"/>
      <c r="L459" s="200"/>
      <c r="M459" s="273" t="s">
        <v>199</v>
      </c>
      <c r="N459" s="273"/>
      <c r="O459" s="273"/>
      <c r="P459" s="273"/>
      <c r="Q459" s="273"/>
      <c r="R459" s="200"/>
      <c r="S459" s="200"/>
      <c r="T459" s="200"/>
      <c r="U459" s="279"/>
      <c r="V459" s="279"/>
      <c r="W459" s="279">
        <v>2087</v>
      </c>
      <c r="X459" s="279"/>
      <c r="Y459" s="279"/>
      <c r="Z459" s="279"/>
      <c r="AA459" s="279">
        <v>2970</v>
      </c>
      <c r="AB459" s="279"/>
    </row>
    <row r="460" spans="1:28" ht="16.5" customHeight="1">
      <c r="A460" s="154"/>
      <c r="B460" s="200"/>
      <c r="C460" s="200"/>
      <c r="D460" s="200"/>
      <c r="E460" s="200"/>
      <c r="F460" s="200"/>
      <c r="G460" s="200"/>
      <c r="H460" s="200"/>
      <c r="I460" s="200"/>
      <c r="J460" s="200"/>
      <c r="K460" s="200"/>
      <c r="L460" s="200"/>
      <c r="M460" s="273" t="s">
        <v>200</v>
      </c>
      <c r="N460" s="273"/>
      <c r="O460" s="273"/>
      <c r="P460" s="200"/>
      <c r="Q460" s="200"/>
      <c r="R460" s="200"/>
      <c r="S460" s="200"/>
      <c r="T460" s="200"/>
      <c r="U460" s="279">
        <v>97656</v>
      </c>
      <c r="V460" s="279"/>
      <c r="W460" s="279">
        <v>10500</v>
      </c>
      <c r="X460" s="279"/>
      <c r="Y460" s="279">
        <v>138952</v>
      </c>
      <c r="Z460" s="279"/>
      <c r="AA460" s="279">
        <v>14940</v>
      </c>
      <c r="AB460" s="279"/>
    </row>
    <row r="461" spans="1:28" ht="16.5" customHeight="1">
      <c r="A461" s="154"/>
      <c r="B461" s="200"/>
      <c r="C461" s="200"/>
      <c r="D461" s="200"/>
      <c r="E461" s="200"/>
      <c r="F461" s="200"/>
      <c r="G461" s="200"/>
      <c r="H461" s="200"/>
      <c r="I461" s="200"/>
      <c r="J461" s="200"/>
      <c r="K461" s="200"/>
      <c r="L461" s="200"/>
      <c r="M461" s="273" t="s">
        <v>201</v>
      </c>
      <c r="N461" s="273"/>
      <c r="O461" s="273"/>
      <c r="P461" s="200"/>
      <c r="Q461" s="200"/>
      <c r="R461" s="200"/>
      <c r="S461" s="200"/>
      <c r="T461" s="200"/>
      <c r="U461" s="279"/>
      <c r="V461" s="279"/>
      <c r="W461" s="279">
        <v>85697</v>
      </c>
      <c r="X461" s="279"/>
      <c r="Y461" s="279"/>
      <c r="Z461" s="279"/>
      <c r="AA461" s="279">
        <v>121936</v>
      </c>
      <c r="AB461" s="279"/>
    </row>
    <row r="462" spans="1:28" ht="14.25" customHeight="1">
      <c r="A462" s="154"/>
      <c r="B462" s="200"/>
      <c r="C462" s="200"/>
      <c r="D462" s="200"/>
      <c r="E462" s="200"/>
      <c r="F462" s="200"/>
      <c r="G462" s="200"/>
      <c r="H462" s="200"/>
      <c r="I462" s="200"/>
      <c r="J462" s="200"/>
      <c r="K462" s="200"/>
      <c r="L462" s="200"/>
      <c r="M462" s="273" t="s">
        <v>327</v>
      </c>
      <c r="N462" s="273"/>
      <c r="O462" s="273"/>
      <c r="P462" s="200"/>
      <c r="Q462" s="200"/>
      <c r="R462" s="200"/>
      <c r="S462" s="200"/>
      <c r="T462" s="200"/>
      <c r="U462" s="279">
        <v>438144</v>
      </c>
      <c r="V462" s="279"/>
      <c r="W462" s="279">
        <v>2038</v>
      </c>
      <c r="X462" s="279"/>
      <c r="Y462" s="279">
        <v>623423</v>
      </c>
      <c r="Z462" s="279"/>
      <c r="AA462" s="279">
        <v>2900</v>
      </c>
      <c r="AB462" s="279"/>
    </row>
    <row r="463" spans="1:28" ht="16.5" customHeight="1">
      <c r="A463" s="154"/>
      <c r="B463" s="200"/>
      <c r="C463" s="200"/>
      <c r="D463" s="200"/>
      <c r="E463" s="200"/>
      <c r="F463" s="200"/>
      <c r="G463" s="200"/>
      <c r="H463" s="200"/>
      <c r="I463" s="200"/>
      <c r="J463" s="200"/>
      <c r="K463" s="200"/>
      <c r="L463" s="200"/>
      <c r="M463" s="273" t="s">
        <v>370</v>
      </c>
      <c r="N463" s="273"/>
      <c r="O463" s="273"/>
      <c r="P463" s="273"/>
      <c r="Q463" s="273"/>
      <c r="R463" s="273"/>
      <c r="S463" s="200"/>
      <c r="T463" s="200"/>
      <c r="U463" s="279"/>
      <c r="V463" s="279"/>
      <c r="W463" s="279">
        <v>86422</v>
      </c>
      <c r="X463" s="279"/>
      <c r="Y463" s="279"/>
      <c r="Z463" s="279"/>
      <c r="AA463" s="279">
        <v>122967</v>
      </c>
      <c r="AB463" s="279"/>
    </row>
    <row r="464" spans="1:28" s="15" customFormat="1" ht="12.75" customHeight="1">
      <c r="A464" s="6"/>
      <c r="B464" s="200"/>
      <c r="C464" s="200"/>
      <c r="D464" s="200"/>
      <c r="E464" s="200"/>
      <c r="F464" s="200"/>
      <c r="G464" s="200"/>
      <c r="H464" s="200"/>
      <c r="I464" s="200"/>
      <c r="J464" s="200"/>
      <c r="K464" s="200"/>
      <c r="L464" s="200"/>
      <c r="M464" s="273" t="s">
        <v>371</v>
      </c>
      <c r="N464" s="273"/>
      <c r="O464" s="273"/>
      <c r="P464" s="273"/>
      <c r="Q464" s="273"/>
      <c r="R464" s="273"/>
      <c r="S464" s="200"/>
      <c r="T464" s="200"/>
      <c r="U464" s="279"/>
      <c r="V464" s="279"/>
      <c r="W464" s="279">
        <v>608465</v>
      </c>
      <c r="X464" s="279"/>
      <c r="Y464" s="279"/>
      <c r="Z464" s="279"/>
      <c r="AA464" s="279">
        <v>865768</v>
      </c>
      <c r="AB464" s="279"/>
    </row>
    <row r="465" spans="1:28" ht="12.75">
      <c r="A465" s="6"/>
      <c r="B465" s="200"/>
      <c r="C465" s="200"/>
      <c r="D465" s="200"/>
      <c r="E465" s="200"/>
      <c r="F465" s="200"/>
      <c r="G465" s="200"/>
      <c r="H465" s="200"/>
      <c r="I465" s="200"/>
      <c r="J465" s="200"/>
      <c r="K465" s="200"/>
      <c r="L465" s="200"/>
      <c r="M465" s="273" t="s">
        <v>428</v>
      </c>
      <c r="N465" s="273"/>
      <c r="O465" s="273"/>
      <c r="P465" s="273"/>
      <c r="Q465" s="200"/>
      <c r="R465" s="200"/>
      <c r="S465" s="200"/>
      <c r="T465" s="200"/>
      <c r="U465" s="279">
        <v>338034</v>
      </c>
      <c r="V465" s="279"/>
      <c r="W465" s="279"/>
      <c r="X465" s="279"/>
      <c r="Y465" s="279">
        <v>480979</v>
      </c>
      <c r="Z465" s="279"/>
      <c r="AA465" s="279"/>
      <c r="AB465" s="279"/>
    </row>
    <row r="466" spans="1:28" ht="13.5" customHeight="1">
      <c r="A466" s="6"/>
      <c r="B466" s="200"/>
      <c r="C466" s="200"/>
      <c r="D466" s="200"/>
      <c r="E466" s="200"/>
      <c r="F466" s="200"/>
      <c r="G466" s="200"/>
      <c r="H466" s="200"/>
      <c r="I466" s="200"/>
      <c r="J466" s="200"/>
      <c r="K466" s="200"/>
      <c r="L466" s="200"/>
      <c r="M466" s="273" t="s">
        <v>328</v>
      </c>
      <c r="N466" s="273"/>
      <c r="O466" s="273"/>
      <c r="P466" s="200"/>
      <c r="Q466" s="200"/>
      <c r="R466" s="200"/>
      <c r="S466" s="200"/>
      <c r="T466" s="200"/>
      <c r="U466" s="279"/>
      <c r="V466" s="279"/>
      <c r="W466" s="279">
        <v>3027</v>
      </c>
      <c r="X466" s="279"/>
      <c r="Y466" s="279"/>
      <c r="Z466" s="279"/>
      <c r="AA466" s="279">
        <v>4307</v>
      </c>
      <c r="AB466" s="279"/>
    </row>
    <row r="467" spans="1:28" ht="14.25" customHeight="1">
      <c r="A467" s="6"/>
      <c r="B467" s="200"/>
      <c r="C467" s="200"/>
      <c r="D467" s="200"/>
      <c r="E467" s="200"/>
      <c r="F467" s="200"/>
      <c r="G467" s="200"/>
      <c r="H467" s="200"/>
      <c r="I467" s="200"/>
      <c r="J467" s="200"/>
      <c r="K467" s="200"/>
      <c r="L467" s="200"/>
      <c r="M467" s="273" t="s">
        <v>202</v>
      </c>
      <c r="N467" s="273"/>
      <c r="O467" s="273"/>
      <c r="P467" s="200"/>
      <c r="Q467" s="200"/>
      <c r="R467" s="200"/>
      <c r="S467" s="200"/>
      <c r="T467" s="200"/>
      <c r="U467" s="279"/>
      <c r="V467" s="279"/>
      <c r="W467" s="279">
        <v>125686</v>
      </c>
      <c r="X467" s="279"/>
      <c r="Y467" s="279"/>
      <c r="Z467" s="279"/>
      <c r="AA467" s="279">
        <v>178835</v>
      </c>
      <c r="AB467" s="279"/>
    </row>
    <row r="468" spans="1:28" ht="15.75" customHeight="1">
      <c r="A468" s="6"/>
      <c r="B468" s="200"/>
      <c r="C468" s="200"/>
      <c r="D468" s="200"/>
      <c r="E468" s="200"/>
      <c r="F468" s="200"/>
      <c r="G468" s="200"/>
      <c r="H468" s="200"/>
      <c r="I468" s="200"/>
      <c r="J468" s="200"/>
      <c r="K468" s="200"/>
      <c r="L468" s="200"/>
      <c r="M468" s="273" t="s">
        <v>203</v>
      </c>
      <c r="N468" s="273"/>
      <c r="O468" s="273"/>
      <c r="P468" s="200"/>
      <c r="Q468" s="200"/>
      <c r="R468" s="200"/>
      <c r="S468" s="200"/>
      <c r="T468" s="200"/>
      <c r="U468" s="279"/>
      <c r="V468" s="279"/>
      <c r="W468" s="279">
        <v>19870</v>
      </c>
      <c r="X468" s="279"/>
      <c r="Y468" s="279"/>
      <c r="Z468" s="279"/>
      <c r="AA468" s="279">
        <v>28272</v>
      </c>
      <c r="AB468" s="279"/>
    </row>
    <row r="469" spans="1:28" ht="15.75" customHeight="1">
      <c r="A469" s="6"/>
      <c r="B469" s="200"/>
      <c r="C469" s="200"/>
      <c r="D469" s="200"/>
      <c r="E469" s="200"/>
      <c r="F469" s="200"/>
      <c r="G469" s="200"/>
      <c r="H469" s="200"/>
      <c r="I469" s="200"/>
      <c r="J469" s="200"/>
      <c r="K469" s="200"/>
      <c r="L469" s="200"/>
      <c r="M469" s="273" t="s">
        <v>429</v>
      </c>
      <c r="N469" s="273"/>
      <c r="O469" s="273"/>
      <c r="P469" s="200"/>
      <c r="Q469" s="200"/>
      <c r="R469" s="200"/>
      <c r="S469" s="200"/>
      <c r="T469" s="200"/>
      <c r="U469" s="279">
        <v>55894</v>
      </c>
      <c r="V469" s="279"/>
      <c r="W469" s="280"/>
      <c r="X469" s="280"/>
      <c r="Y469" s="279">
        <v>79530</v>
      </c>
      <c r="Z469" s="279"/>
      <c r="AA469" s="280"/>
      <c r="AB469" s="280"/>
    </row>
    <row r="470" spans="1:28" ht="15.75" customHeight="1">
      <c r="A470" s="6"/>
      <c r="B470" s="200"/>
      <c r="C470" s="200"/>
      <c r="D470" s="200"/>
      <c r="E470" s="200"/>
      <c r="F470" s="200"/>
      <c r="G470" s="200"/>
      <c r="H470" s="200"/>
      <c r="I470" s="200"/>
      <c r="J470" s="200"/>
      <c r="K470" s="200"/>
      <c r="L470" s="200"/>
      <c r="M470" s="273" t="s">
        <v>430</v>
      </c>
      <c r="N470" s="273"/>
      <c r="O470" s="273"/>
      <c r="P470" s="200"/>
      <c r="Q470" s="200"/>
      <c r="R470" s="200"/>
      <c r="S470" s="200"/>
      <c r="T470" s="200"/>
      <c r="U470" s="279">
        <v>188000</v>
      </c>
      <c r="V470" s="279"/>
      <c r="W470" s="280"/>
      <c r="X470" s="280"/>
      <c r="Y470" s="279">
        <v>267500</v>
      </c>
      <c r="Z470" s="279"/>
      <c r="AA470" s="280"/>
      <c r="AB470" s="280"/>
    </row>
    <row r="471" spans="1:28" ht="15.75" customHeight="1">
      <c r="A471" s="6"/>
      <c r="B471" s="200"/>
      <c r="C471" s="200"/>
      <c r="D471" s="200"/>
      <c r="E471" s="200"/>
      <c r="F471" s="200"/>
      <c r="G471" s="200"/>
      <c r="H471" s="200"/>
      <c r="I471" s="200"/>
      <c r="J471" s="200"/>
      <c r="K471" s="200"/>
      <c r="L471" s="200"/>
      <c r="M471" s="225" t="s">
        <v>431</v>
      </c>
      <c r="N471" s="225"/>
      <c r="O471" s="225"/>
      <c r="P471" s="200"/>
      <c r="Q471" s="200"/>
      <c r="R471" s="200"/>
      <c r="S471" s="200"/>
      <c r="T471" s="200"/>
      <c r="U471" s="276">
        <v>74291</v>
      </c>
      <c r="V471" s="276"/>
      <c r="W471" s="277"/>
      <c r="X471" s="277"/>
      <c r="Y471" s="276">
        <v>105707</v>
      </c>
      <c r="Z471" s="276"/>
      <c r="AA471" s="277"/>
      <c r="AB471" s="277"/>
    </row>
    <row r="472" spans="1:28" ht="15.75" customHeight="1">
      <c r="A472" s="6"/>
      <c r="B472" s="200"/>
      <c r="C472" s="200"/>
      <c r="D472" s="200"/>
      <c r="E472" s="200"/>
      <c r="F472" s="200"/>
      <c r="G472" s="200"/>
      <c r="H472" s="200"/>
      <c r="I472" s="200"/>
      <c r="J472" s="200"/>
      <c r="K472" s="200"/>
      <c r="L472" s="200"/>
      <c r="M472" s="273" t="s">
        <v>375</v>
      </c>
      <c r="N472" s="273"/>
      <c r="O472" s="273"/>
      <c r="P472" s="273"/>
      <c r="Q472" s="273"/>
      <c r="R472" s="200"/>
      <c r="S472" s="200"/>
      <c r="T472" s="200"/>
      <c r="U472" s="478"/>
      <c r="V472" s="478"/>
      <c r="W472" s="287">
        <v>147651</v>
      </c>
      <c r="X472" s="287"/>
      <c r="Y472" s="277"/>
      <c r="Z472" s="277"/>
      <c r="AA472" s="287">
        <v>210089</v>
      </c>
      <c r="AB472" s="287"/>
    </row>
    <row r="473" spans="1:28" ht="17.25" customHeight="1" thickBot="1">
      <c r="A473" s="6"/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15"/>
      <c r="T473" s="15"/>
      <c r="U473" s="238">
        <f>SUM(U452:V472)</f>
        <v>4556386</v>
      </c>
      <c r="V473" s="548"/>
      <c r="W473" s="238">
        <f>SUM(W452:X472)</f>
        <v>3411603</v>
      </c>
      <c r="X473" s="548"/>
      <c r="Y473" s="238">
        <f>SUM(Y452:Y472)</f>
        <v>6483153</v>
      </c>
      <c r="Z473" s="239"/>
      <c r="AA473" s="238">
        <f>SUM(AA452:AA472)</f>
        <v>4854274</v>
      </c>
      <c r="AB473" s="239"/>
    </row>
    <row r="474" spans="1:28" ht="15.75" customHeight="1" thickTop="1">
      <c r="A474" s="6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5"/>
      <c r="T474" s="15"/>
      <c r="U474" s="15"/>
      <c r="V474" s="8"/>
      <c r="W474" s="8"/>
      <c r="X474" s="8"/>
      <c r="Y474" s="6"/>
      <c r="Z474" s="6"/>
      <c r="AA474" s="14"/>
      <c r="AB474" s="14"/>
    </row>
    <row r="475" spans="1:28" ht="15" customHeight="1">
      <c r="A475" s="6"/>
      <c r="B475" s="14"/>
      <c r="C475" s="38">
        <f>-(COUNT($C$443:C474)+1)</f>
        <v>-2</v>
      </c>
      <c r="D475" s="14"/>
      <c r="E475" s="66" t="s">
        <v>204</v>
      </c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5"/>
      <c r="T475" s="15"/>
      <c r="U475" s="15"/>
      <c r="V475" s="8"/>
      <c r="W475" s="8"/>
      <c r="X475" s="8"/>
      <c r="Y475" s="6"/>
      <c r="Z475" s="6"/>
      <c r="AA475" s="14"/>
      <c r="AB475" s="14"/>
    </row>
    <row r="476" spans="1:28" ht="17.25" customHeight="1">
      <c r="A476" s="6"/>
      <c r="B476" s="6"/>
      <c r="C476" s="38"/>
      <c r="D476" s="38"/>
      <c r="E476" s="6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15"/>
      <c r="T476" s="15"/>
      <c r="U476" s="15"/>
      <c r="V476" s="124"/>
      <c r="W476" s="124"/>
      <c r="X476" s="8"/>
      <c r="Y476" s="6"/>
      <c r="Z476" s="6"/>
      <c r="AA476" s="37"/>
      <c r="AB476" s="37"/>
    </row>
    <row r="477" spans="1:28" ht="15" customHeight="1">
      <c r="A477" s="6"/>
      <c r="B477" s="337" t="s">
        <v>205</v>
      </c>
      <c r="C477" s="337"/>
      <c r="D477" s="337"/>
      <c r="E477" s="337"/>
      <c r="F477" s="337"/>
      <c r="G477" s="337"/>
      <c r="H477" s="337"/>
      <c r="I477" s="337"/>
      <c r="J477" s="337"/>
      <c r="K477" s="337"/>
      <c r="L477" s="337"/>
      <c r="M477" s="337"/>
      <c r="N477" s="337"/>
      <c r="O477" s="337"/>
      <c r="P477" s="337"/>
      <c r="Q477" s="337"/>
      <c r="R477" s="337"/>
      <c r="S477" s="337"/>
      <c r="T477" s="337"/>
      <c r="U477" s="279">
        <v>741707</v>
      </c>
      <c r="V477" s="279"/>
      <c r="W477" s="279">
        <v>637616</v>
      </c>
      <c r="X477" s="279"/>
      <c r="Y477" s="279">
        <v>1055354</v>
      </c>
      <c r="Z477" s="279"/>
      <c r="AA477" s="279">
        <v>907246</v>
      </c>
      <c r="AB477" s="279"/>
    </row>
    <row r="478" spans="1:28" ht="15" customHeight="1">
      <c r="A478" s="6"/>
      <c r="B478" s="337" t="s">
        <v>206</v>
      </c>
      <c r="C478" s="337"/>
      <c r="D478" s="337"/>
      <c r="E478" s="337"/>
      <c r="F478" s="337"/>
      <c r="G478" s="337"/>
      <c r="H478" s="337"/>
      <c r="I478" s="337"/>
      <c r="J478" s="337"/>
      <c r="K478" s="337"/>
      <c r="L478" s="337"/>
      <c r="M478" s="337"/>
      <c r="N478" s="337"/>
      <c r="O478" s="337"/>
      <c r="P478" s="337"/>
      <c r="Q478" s="337"/>
      <c r="R478" s="337"/>
      <c r="S478" s="337"/>
      <c r="T478" s="337"/>
      <c r="U478" s="279">
        <v>463907</v>
      </c>
      <c r="V478" s="279"/>
      <c r="W478" s="279">
        <v>337199</v>
      </c>
      <c r="X478" s="279"/>
      <c r="Y478" s="279">
        <v>660080</v>
      </c>
      <c r="Z478" s="279"/>
      <c r="AA478" s="279">
        <v>479791</v>
      </c>
      <c r="AB478" s="279"/>
    </row>
    <row r="479" spans="1:28" ht="15" customHeight="1">
      <c r="A479" s="6"/>
      <c r="B479" s="337" t="s">
        <v>207</v>
      </c>
      <c r="C479" s="337"/>
      <c r="D479" s="337"/>
      <c r="E479" s="337"/>
      <c r="F479" s="337"/>
      <c r="G479" s="337"/>
      <c r="H479" s="337"/>
      <c r="I479" s="337"/>
      <c r="J479" s="337"/>
      <c r="K479" s="337"/>
      <c r="L479" s="337"/>
      <c r="M479" s="337"/>
      <c r="N479" s="337"/>
      <c r="O479" s="337"/>
      <c r="P479" s="337"/>
      <c r="Q479" s="337"/>
      <c r="R479" s="337"/>
      <c r="S479" s="337"/>
      <c r="T479" s="337"/>
      <c r="U479" s="279">
        <v>107379</v>
      </c>
      <c r="V479" s="279"/>
      <c r="W479" s="279">
        <v>75908</v>
      </c>
      <c r="X479" s="279"/>
      <c r="Y479" s="279">
        <v>152787</v>
      </c>
      <c r="Z479" s="279"/>
      <c r="AA479" s="279">
        <v>108007</v>
      </c>
      <c r="AB479" s="279"/>
    </row>
    <row r="480" spans="1:28" ht="15" customHeight="1">
      <c r="A480" s="6"/>
      <c r="B480" s="337" t="s">
        <v>208</v>
      </c>
      <c r="C480" s="337"/>
      <c r="D480" s="337"/>
      <c r="E480" s="337"/>
      <c r="F480" s="337"/>
      <c r="G480" s="337"/>
      <c r="H480" s="337"/>
      <c r="I480" s="337"/>
      <c r="J480" s="337"/>
      <c r="K480" s="337"/>
      <c r="L480" s="337"/>
      <c r="M480" s="337"/>
      <c r="N480" s="337"/>
      <c r="O480" s="337"/>
      <c r="P480" s="337"/>
      <c r="Q480" s="337"/>
      <c r="R480" s="337"/>
      <c r="S480" s="337"/>
      <c r="T480" s="337"/>
      <c r="U480" s="279">
        <v>117171</v>
      </c>
      <c r="V480" s="279"/>
      <c r="W480" s="279">
        <v>92764</v>
      </c>
      <c r="X480" s="279"/>
      <c r="Y480" s="279">
        <v>166719</v>
      </c>
      <c r="Z480" s="279"/>
      <c r="AA480" s="279">
        <v>131991</v>
      </c>
      <c r="AB480" s="279"/>
    </row>
    <row r="481" spans="1:28" ht="15" customHeight="1">
      <c r="A481" s="6"/>
      <c r="B481" s="337" t="s">
        <v>209</v>
      </c>
      <c r="C481" s="337"/>
      <c r="D481" s="337"/>
      <c r="E481" s="337"/>
      <c r="F481" s="337"/>
      <c r="G481" s="337"/>
      <c r="H481" s="337"/>
      <c r="I481" s="337"/>
      <c r="J481" s="337"/>
      <c r="K481" s="337"/>
      <c r="L481" s="337"/>
      <c r="M481" s="337"/>
      <c r="N481" s="337"/>
      <c r="O481" s="337"/>
      <c r="P481" s="337"/>
      <c r="Q481" s="337"/>
      <c r="R481" s="337"/>
      <c r="S481" s="337"/>
      <c r="T481" s="337"/>
      <c r="U481" s="279">
        <v>128093</v>
      </c>
      <c r="V481" s="279"/>
      <c r="W481" s="279">
        <v>111511</v>
      </c>
      <c r="X481" s="279"/>
      <c r="Y481" s="279">
        <v>182260</v>
      </c>
      <c r="Z481" s="279"/>
      <c r="AA481" s="279">
        <v>158666</v>
      </c>
      <c r="AB481" s="279"/>
    </row>
    <row r="482" spans="1:28" ht="15" customHeight="1">
      <c r="A482" s="6"/>
      <c r="B482" s="337" t="s">
        <v>210</v>
      </c>
      <c r="C482" s="337"/>
      <c r="D482" s="337"/>
      <c r="E482" s="337"/>
      <c r="F482" s="337"/>
      <c r="G482" s="337"/>
      <c r="H482" s="337"/>
      <c r="I482" s="337"/>
      <c r="J482" s="337"/>
      <c r="K482" s="337"/>
      <c r="L482" s="337"/>
      <c r="M482" s="337"/>
      <c r="N482" s="337"/>
      <c r="O482" s="337"/>
      <c r="P482" s="337"/>
      <c r="Q482" s="337"/>
      <c r="R482" s="337"/>
      <c r="S482" s="337"/>
      <c r="T482" s="337"/>
      <c r="U482" s="279">
        <v>2543300</v>
      </c>
      <c r="V482" s="279"/>
      <c r="W482" s="279">
        <v>1748426</v>
      </c>
      <c r="X482" s="279"/>
      <c r="Y482" s="279">
        <v>3618790</v>
      </c>
      <c r="Z482" s="279"/>
      <c r="AA482" s="279">
        <v>2487786</v>
      </c>
      <c r="AB482" s="279"/>
    </row>
    <row r="483" spans="1:28" ht="15" customHeight="1">
      <c r="A483" s="6"/>
      <c r="B483" s="337" t="s">
        <v>211</v>
      </c>
      <c r="C483" s="337"/>
      <c r="D483" s="337"/>
      <c r="E483" s="337"/>
      <c r="F483" s="337"/>
      <c r="G483" s="337"/>
      <c r="H483" s="337"/>
      <c r="I483" s="337"/>
      <c r="J483" s="337"/>
      <c r="K483" s="337"/>
      <c r="L483" s="337"/>
      <c r="M483" s="337"/>
      <c r="N483" s="337"/>
      <c r="O483" s="337"/>
      <c r="P483" s="337"/>
      <c r="Q483" s="337"/>
      <c r="R483" s="337"/>
      <c r="S483" s="337"/>
      <c r="T483" s="337"/>
      <c r="U483" s="279">
        <v>168202</v>
      </c>
      <c r="V483" s="279"/>
      <c r="W483" s="279">
        <v>127545</v>
      </c>
      <c r="X483" s="279"/>
      <c r="Y483" s="279">
        <v>239330</v>
      </c>
      <c r="Z483" s="279"/>
      <c r="AA483" s="279">
        <v>181480</v>
      </c>
      <c r="AB483" s="279"/>
    </row>
    <row r="484" spans="1:28" ht="15" customHeight="1">
      <c r="A484" s="6"/>
      <c r="B484" s="337" t="s">
        <v>212</v>
      </c>
      <c r="C484" s="337"/>
      <c r="D484" s="337"/>
      <c r="E484" s="337"/>
      <c r="F484" s="337"/>
      <c r="G484" s="337"/>
      <c r="H484" s="337"/>
      <c r="I484" s="337"/>
      <c r="J484" s="337"/>
      <c r="K484" s="337"/>
      <c r="L484" s="337"/>
      <c r="M484" s="337"/>
      <c r="N484" s="337"/>
      <c r="O484" s="337"/>
      <c r="P484" s="337"/>
      <c r="Q484" s="337"/>
      <c r="R484" s="337"/>
      <c r="S484" s="337"/>
      <c r="T484" s="337"/>
      <c r="U484" s="279">
        <v>17979</v>
      </c>
      <c r="V484" s="279"/>
      <c r="W484" s="279">
        <v>13471</v>
      </c>
      <c r="X484" s="279"/>
      <c r="Y484" s="279">
        <v>25582</v>
      </c>
      <c r="Z484" s="279"/>
      <c r="AA484" s="279">
        <v>19168</v>
      </c>
      <c r="AB484" s="279"/>
    </row>
    <row r="485" spans="1:28" ht="15" customHeight="1">
      <c r="A485" s="6"/>
      <c r="B485" s="337" t="s">
        <v>213</v>
      </c>
      <c r="C485" s="337"/>
      <c r="D485" s="337"/>
      <c r="E485" s="337"/>
      <c r="F485" s="337"/>
      <c r="G485" s="337"/>
      <c r="H485" s="337"/>
      <c r="I485" s="337"/>
      <c r="J485" s="337"/>
      <c r="K485" s="337"/>
      <c r="L485" s="337"/>
      <c r="M485" s="337"/>
      <c r="N485" s="337"/>
      <c r="O485" s="337"/>
      <c r="P485" s="337"/>
      <c r="Q485" s="337"/>
      <c r="R485" s="337"/>
      <c r="S485" s="337"/>
      <c r="T485" s="337"/>
      <c r="U485" s="287">
        <v>1056</v>
      </c>
      <c r="V485" s="287"/>
      <c r="W485" s="287">
        <v>1458</v>
      </c>
      <c r="X485" s="287"/>
      <c r="Y485" s="287">
        <v>1503</v>
      </c>
      <c r="Z485" s="287"/>
      <c r="AA485" s="287">
        <v>2075</v>
      </c>
      <c r="AB485" s="287"/>
    </row>
    <row r="486" spans="1:28" ht="15" customHeight="1" thickBot="1">
      <c r="A486" s="6"/>
      <c r="B486" s="338" t="s">
        <v>177</v>
      </c>
      <c r="C486" s="338"/>
      <c r="D486" s="338"/>
      <c r="E486" s="338"/>
      <c r="F486" s="338"/>
      <c r="G486" s="338"/>
      <c r="H486" s="338"/>
      <c r="I486" s="338"/>
      <c r="J486" s="338"/>
      <c r="K486" s="338"/>
      <c r="L486" s="338"/>
      <c r="M486" s="338"/>
      <c r="N486" s="338"/>
      <c r="O486" s="338"/>
      <c r="P486" s="338"/>
      <c r="Q486" s="338"/>
      <c r="R486" s="338"/>
      <c r="S486" s="338"/>
      <c r="T486" s="338"/>
      <c r="U486" s="238">
        <f>SUM(U477:V485)</f>
        <v>4288794</v>
      </c>
      <c r="V486" s="239"/>
      <c r="W486" s="238">
        <f>SUM(W477:X485)</f>
        <v>3145898</v>
      </c>
      <c r="X486" s="239"/>
      <c r="Y486" s="238">
        <f>SUM(Y477:Y485)</f>
        <v>6102405</v>
      </c>
      <c r="Z486" s="238"/>
      <c r="AA486" s="238">
        <f>SUM(AA477:AA485)</f>
        <v>4476210</v>
      </c>
      <c r="AB486" s="238"/>
    </row>
    <row r="487" spans="1:28" ht="15" customHeight="1" thickTop="1">
      <c r="A487" s="6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15"/>
      <c r="V487" s="14"/>
      <c r="W487" s="14"/>
      <c r="X487" s="6"/>
      <c r="Y487" s="6"/>
      <c r="Z487" s="6"/>
      <c r="AA487" s="14"/>
      <c r="AB487" s="14"/>
    </row>
    <row r="488" spans="1:28" ht="15" customHeight="1">
      <c r="A488" s="6"/>
      <c r="B488" s="37"/>
      <c r="C488" s="38">
        <f>-(COUNT($C$443:C486)+1)</f>
        <v>-3</v>
      </c>
      <c r="D488" s="37"/>
      <c r="E488" s="67" t="s">
        <v>27</v>
      </c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15"/>
      <c r="T488" s="15"/>
      <c r="U488" s="15"/>
      <c r="V488" s="37"/>
      <c r="W488" s="37"/>
      <c r="X488" s="6"/>
      <c r="Y488" s="6"/>
      <c r="Z488" s="6"/>
      <c r="AA488" s="37"/>
      <c r="AB488" s="37"/>
    </row>
    <row r="489" spans="1:28" ht="15" customHeight="1">
      <c r="A489" s="6"/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15"/>
      <c r="T489" s="15"/>
      <c r="U489" s="15"/>
      <c r="V489" s="67"/>
      <c r="W489" s="67"/>
      <c r="X489" s="6"/>
      <c r="Y489" s="6"/>
      <c r="Z489" s="6"/>
      <c r="AA489" s="67"/>
      <c r="AB489" s="67"/>
    </row>
    <row r="490" spans="1:28" ht="15" customHeight="1">
      <c r="A490" s="6"/>
      <c r="B490" s="337" t="s">
        <v>214</v>
      </c>
      <c r="C490" s="337"/>
      <c r="D490" s="337"/>
      <c r="E490" s="337"/>
      <c r="F490" s="337"/>
      <c r="G490" s="337"/>
      <c r="H490" s="337"/>
      <c r="I490" s="337"/>
      <c r="J490" s="337"/>
      <c r="K490" s="337"/>
      <c r="L490" s="337"/>
      <c r="M490" s="337"/>
      <c r="N490" s="337"/>
      <c r="O490" s="337"/>
      <c r="P490" s="337"/>
      <c r="Q490" s="337"/>
      <c r="R490" s="337"/>
      <c r="S490" s="337"/>
      <c r="T490" s="337"/>
      <c r="U490" s="279">
        <v>2001</v>
      </c>
      <c r="V490" s="279"/>
      <c r="W490" s="279">
        <v>6944</v>
      </c>
      <c r="X490" s="279"/>
      <c r="Y490" s="279">
        <v>2847</v>
      </c>
      <c r="Z490" s="279"/>
      <c r="AA490" s="279">
        <v>9880</v>
      </c>
      <c r="AB490" s="279"/>
    </row>
    <row r="491" spans="1:28" ht="15" customHeight="1">
      <c r="A491" s="6"/>
      <c r="B491" s="337" t="s">
        <v>215</v>
      </c>
      <c r="C491" s="337"/>
      <c r="D491" s="337"/>
      <c r="E491" s="337"/>
      <c r="F491" s="337"/>
      <c r="G491" s="337"/>
      <c r="H491" s="337"/>
      <c r="I491" s="337"/>
      <c r="J491" s="337"/>
      <c r="K491" s="337"/>
      <c r="L491" s="337"/>
      <c r="M491" s="337"/>
      <c r="N491" s="337"/>
      <c r="O491" s="337"/>
      <c r="P491" s="337"/>
      <c r="Q491" s="337"/>
      <c r="R491" s="337"/>
      <c r="S491" s="337"/>
      <c r="T491" s="337"/>
      <c r="U491" s="279">
        <v>9442</v>
      </c>
      <c r="V491" s="279"/>
      <c r="W491" s="279">
        <v>8156</v>
      </c>
      <c r="X491" s="279"/>
      <c r="Y491" s="279">
        <v>13435</v>
      </c>
      <c r="Z491" s="279"/>
      <c r="AA491" s="279">
        <v>11605</v>
      </c>
      <c r="AB491" s="279"/>
    </row>
    <row r="492" spans="1:28" ht="15" customHeight="1">
      <c r="A492" s="6"/>
      <c r="B492" s="337" t="s">
        <v>216</v>
      </c>
      <c r="C492" s="337"/>
      <c r="D492" s="337"/>
      <c r="E492" s="337"/>
      <c r="F492" s="337"/>
      <c r="G492" s="337"/>
      <c r="H492" s="337"/>
      <c r="I492" s="337"/>
      <c r="J492" s="337"/>
      <c r="K492" s="337"/>
      <c r="L492" s="337"/>
      <c r="M492" s="337"/>
      <c r="N492" s="337"/>
      <c r="O492" s="337"/>
      <c r="P492" s="337"/>
      <c r="Q492" s="337"/>
      <c r="R492" s="337"/>
      <c r="S492" s="337"/>
      <c r="T492" s="337"/>
      <c r="U492" s="287">
        <v>10692</v>
      </c>
      <c r="V492" s="287"/>
      <c r="W492" s="287">
        <v>4706</v>
      </c>
      <c r="X492" s="287"/>
      <c r="Y492" s="287">
        <v>15213</v>
      </c>
      <c r="Z492" s="287"/>
      <c r="AA492" s="287">
        <v>6696</v>
      </c>
      <c r="AB492" s="287"/>
    </row>
    <row r="493" spans="1:28" ht="15" customHeight="1" thickBot="1">
      <c r="A493" s="6"/>
      <c r="B493" s="338" t="s">
        <v>177</v>
      </c>
      <c r="C493" s="338"/>
      <c r="D493" s="338"/>
      <c r="E493" s="338"/>
      <c r="F493" s="338"/>
      <c r="G493" s="338"/>
      <c r="H493" s="338"/>
      <c r="I493" s="338"/>
      <c r="J493" s="338"/>
      <c r="K493" s="338"/>
      <c r="L493" s="338"/>
      <c r="M493" s="338"/>
      <c r="N493" s="338"/>
      <c r="O493" s="338"/>
      <c r="P493" s="338"/>
      <c r="Q493" s="338"/>
      <c r="R493" s="338"/>
      <c r="S493" s="338"/>
      <c r="T493" s="338"/>
      <c r="U493" s="238">
        <f>SUM(U490:V492)</f>
        <v>22135</v>
      </c>
      <c r="V493" s="239"/>
      <c r="W493" s="238">
        <f>SUM(W490:X492)</f>
        <v>19806</v>
      </c>
      <c r="X493" s="239"/>
      <c r="Y493" s="238">
        <f>SUM(Y490:Y492)</f>
        <v>31495</v>
      </c>
      <c r="Z493" s="238"/>
      <c r="AA493" s="238">
        <f>SUM(AA490:AA492)</f>
        <v>28181</v>
      </c>
      <c r="AB493" s="238"/>
    </row>
    <row r="494" spans="1:28" ht="15" customHeight="1" thickTop="1">
      <c r="A494" s="6"/>
      <c r="B494" s="370" t="s">
        <v>217</v>
      </c>
      <c r="C494" s="370"/>
      <c r="D494" s="370"/>
      <c r="E494" s="370"/>
      <c r="F494" s="370"/>
      <c r="G494" s="370"/>
      <c r="H494" s="370"/>
      <c r="I494" s="370"/>
      <c r="J494" s="370"/>
      <c r="K494" s="370"/>
      <c r="L494" s="370"/>
      <c r="M494" s="370"/>
      <c r="N494" s="370"/>
      <c r="O494" s="370"/>
      <c r="P494" s="370"/>
      <c r="Q494" s="14"/>
      <c r="R494" s="14"/>
      <c r="S494" s="15"/>
      <c r="T494" s="15"/>
      <c r="U494" s="15"/>
      <c r="V494" s="14"/>
      <c r="W494" s="14"/>
      <c r="X494" s="6"/>
      <c r="Y494" s="6"/>
      <c r="Z494" s="6"/>
      <c r="AA494" s="14"/>
      <c r="AB494" s="14"/>
    </row>
    <row r="495" spans="1:28" ht="15" customHeight="1">
      <c r="A495" s="6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5"/>
      <c r="T495" s="15"/>
      <c r="U495" s="342" t="s">
        <v>309</v>
      </c>
      <c r="V495" s="344"/>
      <c r="W495" s="344"/>
      <c r="X495" s="344"/>
      <c r="Y495" s="342" t="s">
        <v>322</v>
      </c>
      <c r="Z495" s="343"/>
      <c r="AA495" s="343"/>
      <c r="AB495" s="343"/>
    </row>
    <row r="496" spans="1:28" ht="15" customHeight="1">
      <c r="A496" s="6"/>
      <c r="B496" s="6"/>
      <c r="C496" s="38">
        <f>-(COUNT($C$443:C495)+1)</f>
        <v>-4</v>
      </c>
      <c r="D496" s="37"/>
      <c r="E496" s="125" t="s">
        <v>218</v>
      </c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15"/>
      <c r="T496" s="15"/>
      <c r="U496" s="345" t="s">
        <v>432</v>
      </c>
      <c r="V496" s="346"/>
      <c r="W496" s="345" t="s">
        <v>372</v>
      </c>
      <c r="X496" s="345"/>
      <c r="Y496" s="345" t="s">
        <v>432</v>
      </c>
      <c r="Z496" s="346"/>
      <c r="AA496" s="345" t="s">
        <v>372</v>
      </c>
      <c r="AB496" s="345"/>
    </row>
    <row r="497" spans="1:28" ht="16.5" customHeight="1">
      <c r="A497" s="6"/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15"/>
      <c r="T497" s="15"/>
      <c r="U497" s="15"/>
      <c r="V497" s="67"/>
      <c r="W497" s="67"/>
      <c r="X497" s="6"/>
      <c r="Y497" s="6"/>
      <c r="Z497" s="6"/>
      <c r="AA497" s="67"/>
      <c r="AB497" s="67"/>
    </row>
    <row r="498" spans="1:28" ht="16.5" customHeight="1">
      <c r="A498" s="6"/>
      <c r="B498" s="337" t="s">
        <v>219</v>
      </c>
      <c r="C498" s="337"/>
      <c r="D498" s="337"/>
      <c r="E498" s="337"/>
      <c r="F498" s="337"/>
      <c r="G498" s="337"/>
      <c r="H498" s="337"/>
      <c r="I498" s="337"/>
      <c r="J498" s="337"/>
      <c r="K498" s="337"/>
      <c r="L498" s="337"/>
      <c r="M498" s="337"/>
      <c r="N498" s="337"/>
      <c r="O498" s="337"/>
      <c r="P498" s="337"/>
      <c r="Q498" s="337"/>
      <c r="R498" s="337"/>
      <c r="S498" s="337"/>
      <c r="T498" s="337"/>
      <c r="U498" s="236">
        <v>2751</v>
      </c>
      <c r="V498" s="340"/>
      <c r="W498" s="236">
        <v>3089</v>
      </c>
      <c r="X498" s="340"/>
      <c r="Y498" s="236">
        <v>3914</v>
      </c>
      <c r="Z498" s="340"/>
      <c r="AA498" s="236">
        <v>4395</v>
      </c>
      <c r="AB498" s="340"/>
    </row>
    <row r="499" spans="1:28" ht="13.5" customHeight="1">
      <c r="A499" s="6"/>
      <c r="B499" s="337" t="s">
        <v>220</v>
      </c>
      <c r="C499" s="337"/>
      <c r="D499" s="337"/>
      <c r="E499" s="337"/>
      <c r="F499" s="337"/>
      <c r="G499" s="337"/>
      <c r="H499" s="337"/>
      <c r="I499" s="337"/>
      <c r="J499" s="337"/>
      <c r="K499" s="337"/>
      <c r="L499" s="337"/>
      <c r="M499" s="337"/>
      <c r="N499" s="337"/>
      <c r="O499" s="337"/>
      <c r="P499" s="337"/>
      <c r="Q499" s="337"/>
      <c r="R499" s="337"/>
      <c r="S499" s="337"/>
      <c r="T499" s="337"/>
      <c r="U499" s="236"/>
      <c r="V499" s="340"/>
      <c r="W499" s="236">
        <v>5710</v>
      </c>
      <c r="X499" s="340"/>
      <c r="Y499" s="236"/>
      <c r="Z499" s="340"/>
      <c r="AA499" s="236">
        <v>8125</v>
      </c>
      <c r="AB499" s="340"/>
    </row>
    <row r="500" spans="1:28" ht="13.5" customHeight="1">
      <c r="A500" s="6"/>
      <c r="B500" s="337" t="s">
        <v>356</v>
      </c>
      <c r="C500" s="337"/>
      <c r="D500" s="337"/>
      <c r="E500" s="337"/>
      <c r="F500" s="337"/>
      <c r="G500" s="337"/>
      <c r="H500" s="337"/>
      <c r="I500" s="337"/>
      <c r="J500" s="337"/>
      <c r="K500" s="337"/>
      <c r="L500" s="337"/>
      <c r="M500" s="337"/>
      <c r="N500" s="337"/>
      <c r="O500" s="337"/>
      <c r="P500" s="337"/>
      <c r="Q500" s="337"/>
      <c r="R500" s="337"/>
      <c r="S500" s="337"/>
      <c r="T500" s="337"/>
      <c r="U500" s="236">
        <v>65424</v>
      </c>
      <c r="V500" s="340"/>
      <c r="W500" s="236">
        <v>49593</v>
      </c>
      <c r="X500" s="340"/>
      <c r="Y500" s="236">
        <v>93090</v>
      </c>
      <c r="Z500" s="340"/>
      <c r="AA500" s="236">
        <v>70564</v>
      </c>
      <c r="AB500" s="340"/>
    </row>
    <row r="501" spans="1:28" ht="14.25" customHeight="1">
      <c r="A501" s="6"/>
      <c r="B501" s="337" t="s">
        <v>207</v>
      </c>
      <c r="C501" s="337"/>
      <c r="D501" s="337"/>
      <c r="E501" s="337"/>
      <c r="F501" s="337"/>
      <c r="G501" s="337"/>
      <c r="H501" s="337"/>
      <c r="I501" s="337"/>
      <c r="J501" s="337"/>
      <c r="K501" s="337"/>
      <c r="L501" s="337"/>
      <c r="M501" s="337"/>
      <c r="N501" s="337"/>
      <c r="O501" s="337"/>
      <c r="P501" s="337"/>
      <c r="Q501" s="337"/>
      <c r="R501" s="337"/>
      <c r="S501" s="337"/>
      <c r="T501" s="337"/>
      <c r="U501" s="236">
        <v>15514</v>
      </c>
      <c r="V501" s="340"/>
      <c r="W501" s="236">
        <v>13323</v>
      </c>
      <c r="X501" s="340"/>
      <c r="Y501" s="236">
        <v>22075</v>
      </c>
      <c r="Z501" s="340"/>
      <c r="AA501" s="236">
        <v>18956</v>
      </c>
      <c r="AB501" s="340"/>
    </row>
    <row r="502" spans="1:28" ht="14.25" customHeight="1">
      <c r="A502" s="6"/>
      <c r="B502" s="337" t="s">
        <v>221</v>
      </c>
      <c r="C502" s="337"/>
      <c r="D502" s="337"/>
      <c r="E502" s="337"/>
      <c r="F502" s="337"/>
      <c r="G502" s="337"/>
      <c r="H502" s="337"/>
      <c r="I502" s="337"/>
      <c r="J502" s="337"/>
      <c r="K502" s="337"/>
      <c r="L502" s="337"/>
      <c r="M502" s="337"/>
      <c r="N502" s="337"/>
      <c r="O502" s="337"/>
      <c r="P502" s="337"/>
      <c r="Q502" s="337"/>
      <c r="R502" s="337"/>
      <c r="S502" s="337"/>
      <c r="T502" s="337"/>
      <c r="U502" s="236">
        <v>1468</v>
      </c>
      <c r="V502" s="340"/>
      <c r="W502" s="236">
        <v>1567</v>
      </c>
      <c r="X502" s="340"/>
      <c r="Y502" s="236">
        <v>2089</v>
      </c>
      <c r="Z502" s="340"/>
      <c r="AA502" s="236">
        <v>2230</v>
      </c>
      <c r="AB502" s="340"/>
    </row>
    <row r="503" spans="1:28" ht="14.25" customHeight="1">
      <c r="A503" s="6"/>
      <c r="B503" s="337" t="s">
        <v>222</v>
      </c>
      <c r="C503" s="337"/>
      <c r="D503" s="337"/>
      <c r="E503" s="337"/>
      <c r="F503" s="337"/>
      <c r="G503" s="337"/>
      <c r="H503" s="337"/>
      <c r="I503" s="337"/>
      <c r="J503" s="337"/>
      <c r="K503" s="337"/>
      <c r="L503" s="337"/>
      <c r="M503" s="337"/>
      <c r="N503" s="337"/>
      <c r="O503" s="337"/>
      <c r="P503" s="337"/>
      <c r="Q503" s="337"/>
      <c r="R503" s="337"/>
      <c r="S503" s="337"/>
      <c r="T503" s="337"/>
      <c r="U503" s="236">
        <v>2500</v>
      </c>
      <c r="V503" s="340"/>
      <c r="W503" s="236">
        <v>2650</v>
      </c>
      <c r="X503" s="340"/>
      <c r="Y503" s="236">
        <v>3557</v>
      </c>
      <c r="Z503" s="340"/>
      <c r="AA503" s="236">
        <v>3771</v>
      </c>
      <c r="AB503" s="340"/>
    </row>
    <row r="504" spans="1:28" ht="14.25" customHeight="1">
      <c r="A504" s="6"/>
      <c r="B504" s="337" t="s">
        <v>223</v>
      </c>
      <c r="C504" s="337"/>
      <c r="D504" s="337"/>
      <c r="E504" s="337"/>
      <c r="F504" s="337"/>
      <c r="G504" s="337"/>
      <c r="H504" s="337"/>
      <c r="I504" s="337"/>
      <c r="J504" s="337"/>
      <c r="K504" s="337"/>
      <c r="L504" s="337"/>
      <c r="M504" s="337"/>
      <c r="N504" s="337"/>
      <c r="O504" s="337"/>
      <c r="P504" s="337"/>
      <c r="Q504" s="337"/>
      <c r="R504" s="337"/>
      <c r="S504" s="337"/>
      <c r="T504" s="337"/>
      <c r="U504" s="236">
        <v>1872</v>
      </c>
      <c r="V504" s="340"/>
      <c r="W504" s="236">
        <v>4899</v>
      </c>
      <c r="X504" s="340"/>
      <c r="Y504" s="236">
        <v>2664</v>
      </c>
      <c r="Z504" s="340"/>
      <c r="AA504" s="236">
        <v>6971</v>
      </c>
      <c r="AB504" s="340"/>
    </row>
    <row r="505" spans="1:28" ht="14.25" customHeight="1">
      <c r="A505" s="6"/>
      <c r="B505" s="337" t="s">
        <v>224</v>
      </c>
      <c r="C505" s="337"/>
      <c r="D505" s="337"/>
      <c r="E505" s="337"/>
      <c r="F505" s="337"/>
      <c r="G505" s="337"/>
      <c r="H505" s="337"/>
      <c r="I505" s="337"/>
      <c r="J505" s="337"/>
      <c r="K505" s="337"/>
      <c r="L505" s="337"/>
      <c r="M505" s="337"/>
      <c r="N505" s="337"/>
      <c r="O505" s="337"/>
      <c r="P505" s="337"/>
      <c r="Q505" s="337"/>
      <c r="R505" s="337"/>
      <c r="S505" s="337"/>
      <c r="T505" s="337"/>
      <c r="U505" s="236">
        <v>4737</v>
      </c>
      <c r="V505" s="340"/>
      <c r="W505" s="236">
        <v>6731</v>
      </c>
      <c r="X505" s="340"/>
      <c r="Y505" s="236">
        <v>6740</v>
      </c>
      <c r="Z505" s="340"/>
      <c r="AA505" s="236">
        <v>9578</v>
      </c>
      <c r="AB505" s="340"/>
    </row>
    <row r="506" spans="1:28" ht="14.25" customHeight="1">
      <c r="A506" s="6"/>
      <c r="B506" s="337" t="s">
        <v>225</v>
      </c>
      <c r="C506" s="337"/>
      <c r="D506" s="337"/>
      <c r="E506" s="337"/>
      <c r="F506" s="337"/>
      <c r="G506" s="337"/>
      <c r="H506" s="337"/>
      <c r="I506" s="337"/>
      <c r="J506" s="337"/>
      <c r="K506" s="337"/>
      <c r="L506" s="337"/>
      <c r="M506" s="337"/>
      <c r="N506" s="337"/>
      <c r="O506" s="337"/>
      <c r="P506" s="337"/>
      <c r="Q506" s="337"/>
      <c r="R506" s="337"/>
      <c r="S506" s="337"/>
      <c r="T506" s="337"/>
      <c r="U506" s="236">
        <v>3252</v>
      </c>
      <c r="V506" s="340"/>
      <c r="W506" s="236">
        <v>2387</v>
      </c>
      <c r="X506" s="340"/>
      <c r="Y506" s="236">
        <v>4627</v>
      </c>
      <c r="Z506" s="340"/>
      <c r="AA506" s="236">
        <v>3396</v>
      </c>
      <c r="AB506" s="340"/>
    </row>
    <row r="507" spans="1:28" ht="14.25" customHeight="1">
      <c r="A507" s="6"/>
      <c r="B507" s="337" t="s">
        <v>226</v>
      </c>
      <c r="C507" s="337"/>
      <c r="D507" s="337"/>
      <c r="E507" s="337"/>
      <c r="F507" s="337"/>
      <c r="G507" s="337"/>
      <c r="H507" s="337"/>
      <c r="I507" s="337"/>
      <c r="J507" s="337"/>
      <c r="K507" s="337"/>
      <c r="L507" s="337"/>
      <c r="M507" s="337"/>
      <c r="N507" s="337"/>
      <c r="O507" s="337"/>
      <c r="P507" s="337"/>
      <c r="Q507" s="337"/>
      <c r="R507" s="337"/>
      <c r="S507" s="337"/>
      <c r="T507" s="337"/>
      <c r="U507" s="287">
        <v>582</v>
      </c>
      <c r="V507" s="287"/>
      <c r="W507" s="287">
        <v>3143</v>
      </c>
      <c r="X507" s="287"/>
      <c r="Y507" s="287">
        <v>828</v>
      </c>
      <c r="Z507" s="287"/>
      <c r="AA507" s="287">
        <v>4472</v>
      </c>
      <c r="AB507" s="287"/>
    </row>
    <row r="508" spans="1:28" ht="14.25" customHeight="1" thickBot="1">
      <c r="A508" s="6"/>
      <c r="B508" s="338" t="s">
        <v>177</v>
      </c>
      <c r="C508" s="338"/>
      <c r="D508" s="338"/>
      <c r="E508" s="338"/>
      <c r="F508" s="338"/>
      <c r="G508" s="338"/>
      <c r="H508" s="338"/>
      <c r="I508" s="338"/>
      <c r="J508" s="338"/>
      <c r="K508" s="338"/>
      <c r="L508" s="338"/>
      <c r="M508" s="338"/>
      <c r="N508" s="338"/>
      <c r="O508" s="338"/>
      <c r="P508" s="338"/>
      <c r="Q508" s="338"/>
      <c r="R508" s="338"/>
      <c r="S508" s="338"/>
      <c r="T508" s="338"/>
      <c r="U508" s="238">
        <f>SUM(U498:V507)</f>
        <v>98100</v>
      </c>
      <c r="V508" s="239"/>
      <c r="W508" s="238">
        <f>SUM(W498:X507)</f>
        <v>93092</v>
      </c>
      <c r="X508" s="239"/>
      <c r="Y508" s="238">
        <f>SUM(Y498:Y507)</f>
        <v>139584</v>
      </c>
      <c r="Z508" s="238"/>
      <c r="AA508" s="238">
        <f>SUM(AA498:AA507)</f>
        <v>132458</v>
      </c>
      <c r="AB508" s="238"/>
    </row>
    <row r="509" spans="1:28" ht="14.25" customHeight="1" thickTop="1">
      <c r="A509" s="6"/>
      <c r="B509" s="101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15"/>
      <c r="T509" s="15"/>
      <c r="U509" s="15"/>
      <c r="V509" s="101"/>
      <c r="W509" s="101"/>
      <c r="X509" s="6"/>
      <c r="Y509" s="6"/>
      <c r="Z509" s="6"/>
      <c r="AA509" s="101"/>
      <c r="AB509" s="101"/>
    </row>
    <row r="510" spans="1:28" ht="14.25" customHeight="1">
      <c r="A510" s="6"/>
      <c r="B510" s="37"/>
      <c r="C510" s="38">
        <f>-(COUNT($C$443:C509)+1)</f>
        <v>-5</v>
      </c>
      <c r="D510" s="37"/>
      <c r="E510" s="67" t="s">
        <v>227</v>
      </c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15"/>
      <c r="T510" s="15"/>
      <c r="U510" s="15"/>
      <c r="V510" s="37"/>
      <c r="W510" s="37"/>
      <c r="X510" s="6"/>
      <c r="Y510" s="6"/>
      <c r="Z510" s="6"/>
      <c r="AA510" s="37"/>
      <c r="AB510" s="37"/>
    </row>
    <row r="511" spans="1:28" ht="14.25" customHeight="1">
      <c r="A511" s="6"/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15"/>
      <c r="T511" s="15"/>
      <c r="U511" s="15"/>
      <c r="V511" s="67"/>
      <c r="W511" s="67"/>
      <c r="X511" s="6"/>
      <c r="Y511" s="6"/>
      <c r="Z511" s="6"/>
      <c r="AA511" s="67"/>
      <c r="AB511" s="67"/>
    </row>
    <row r="512" spans="1:28" ht="12.75">
      <c r="A512" s="6"/>
      <c r="B512" s="337" t="s">
        <v>228</v>
      </c>
      <c r="C512" s="337"/>
      <c r="D512" s="337"/>
      <c r="E512" s="337"/>
      <c r="F512" s="337"/>
      <c r="G512" s="337"/>
      <c r="H512" s="337"/>
      <c r="I512" s="337"/>
      <c r="J512" s="337"/>
      <c r="K512" s="337"/>
      <c r="L512" s="337"/>
      <c r="M512" s="337"/>
      <c r="N512" s="337"/>
      <c r="O512" s="337"/>
      <c r="P512" s="337"/>
      <c r="Q512" s="337"/>
      <c r="R512" s="337"/>
      <c r="S512" s="337"/>
      <c r="T512" s="337"/>
      <c r="U512" s="347">
        <v>7191</v>
      </c>
      <c r="V512" s="348"/>
      <c r="W512" s="347">
        <v>4994</v>
      </c>
      <c r="X512" s="348"/>
      <c r="Y512" s="347">
        <v>10232</v>
      </c>
      <c r="Z512" s="348"/>
      <c r="AA512" s="347">
        <v>7106</v>
      </c>
      <c r="AB512" s="348"/>
    </row>
    <row r="513" spans="1:28" ht="12.75">
      <c r="A513" s="6"/>
      <c r="B513" s="337" t="s">
        <v>229</v>
      </c>
      <c r="C513" s="337"/>
      <c r="D513" s="337"/>
      <c r="E513" s="337"/>
      <c r="F513" s="337"/>
      <c r="G513" s="337"/>
      <c r="H513" s="337"/>
      <c r="I513" s="337"/>
      <c r="J513" s="337"/>
      <c r="K513" s="337"/>
      <c r="L513" s="337"/>
      <c r="M513" s="337"/>
      <c r="N513" s="337"/>
      <c r="O513" s="337"/>
      <c r="P513" s="337"/>
      <c r="Q513" s="337"/>
      <c r="R513" s="337"/>
      <c r="S513" s="337"/>
      <c r="T513" s="337"/>
      <c r="U513" s="236">
        <v>68336</v>
      </c>
      <c r="V513" s="689"/>
      <c r="W513" s="236">
        <v>31841</v>
      </c>
      <c r="X513" s="689"/>
      <c r="Y513" s="236">
        <v>97233</v>
      </c>
      <c r="Z513" s="689"/>
      <c r="AA513" s="236">
        <v>45305</v>
      </c>
      <c r="AB513" s="689"/>
    </row>
    <row r="514" spans="1:28" ht="12.75">
      <c r="A514" s="6"/>
      <c r="B514" s="337" t="s">
        <v>357</v>
      </c>
      <c r="C514" s="337"/>
      <c r="D514" s="337"/>
      <c r="E514" s="337"/>
      <c r="F514" s="337"/>
      <c r="G514" s="337"/>
      <c r="H514" s="337"/>
      <c r="I514" s="337"/>
      <c r="J514" s="337"/>
      <c r="K514" s="337"/>
      <c r="L514" s="337"/>
      <c r="M514" s="337"/>
      <c r="N514" s="337"/>
      <c r="O514" s="337"/>
      <c r="P514" s="337"/>
      <c r="Q514" s="337"/>
      <c r="R514" s="337"/>
      <c r="S514" s="337"/>
      <c r="T514" s="337"/>
      <c r="U514" s="237"/>
      <c r="V514" s="689"/>
      <c r="W514" s="236"/>
      <c r="X514" s="689"/>
      <c r="Y514" s="237"/>
      <c r="Z514" s="689"/>
      <c r="AA514" s="236"/>
      <c r="AB514" s="689"/>
    </row>
    <row r="515" spans="1:28" ht="12.75">
      <c r="A515" s="6"/>
      <c r="B515" s="337" t="s">
        <v>230</v>
      </c>
      <c r="C515" s="337"/>
      <c r="D515" s="337"/>
      <c r="E515" s="337"/>
      <c r="F515" s="337"/>
      <c r="G515" s="337"/>
      <c r="H515" s="337"/>
      <c r="I515" s="337"/>
      <c r="J515" s="337"/>
      <c r="K515" s="337"/>
      <c r="L515" s="337"/>
      <c r="M515" s="337"/>
      <c r="N515" s="337"/>
      <c r="O515" s="337"/>
      <c r="P515" s="337"/>
      <c r="Q515" s="337"/>
      <c r="R515" s="337"/>
      <c r="S515" s="337"/>
      <c r="T515" s="337"/>
      <c r="U515" s="236">
        <v>25110</v>
      </c>
      <c r="V515" s="237"/>
      <c r="W515" s="236">
        <v>29073</v>
      </c>
      <c r="X515" s="237"/>
      <c r="Y515" s="236">
        <v>35728</v>
      </c>
      <c r="Z515" s="237"/>
      <c r="AA515" s="236">
        <v>41367</v>
      </c>
      <c r="AB515" s="237"/>
    </row>
    <row r="516" spans="1:28" ht="12.75">
      <c r="A516" s="6"/>
      <c r="B516" s="337" t="s">
        <v>192</v>
      </c>
      <c r="C516" s="337"/>
      <c r="D516" s="337"/>
      <c r="E516" s="337"/>
      <c r="F516" s="337"/>
      <c r="G516" s="337"/>
      <c r="H516" s="337"/>
      <c r="I516" s="337"/>
      <c r="J516" s="337"/>
      <c r="K516" s="337"/>
      <c r="L516" s="337"/>
      <c r="M516" s="337"/>
      <c r="N516" s="337"/>
      <c r="O516" s="337"/>
      <c r="P516" s="337"/>
      <c r="Q516" s="337"/>
      <c r="R516" s="337"/>
      <c r="S516" s="337"/>
      <c r="T516" s="337"/>
      <c r="U516" s="287">
        <v>8985</v>
      </c>
      <c r="V516" s="287"/>
      <c r="W516" s="287">
        <v>12006</v>
      </c>
      <c r="X516" s="287"/>
      <c r="Y516" s="287">
        <v>12785</v>
      </c>
      <c r="Z516" s="287"/>
      <c r="AA516" s="287">
        <v>17083</v>
      </c>
      <c r="AB516" s="287"/>
    </row>
    <row r="517" spans="1:28" ht="13.5" customHeight="1" thickBot="1">
      <c r="A517" s="6"/>
      <c r="B517" s="338" t="s">
        <v>177</v>
      </c>
      <c r="C517" s="338"/>
      <c r="D517" s="338"/>
      <c r="E517" s="338"/>
      <c r="F517" s="338"/>
      <c r="G517" s="338"/>
      <c r="H517" s="338"/>
      <c r="I517" s="338"/>
      <c r="J517" s="338"/>
      <c r="K517" s="338"/>
      <c r="L517" s="338"/>
      <c r="M517" s="338"/>
      <c r="N517" s="338"/>
      <c r="O517" s="338"/>
      <c r="P517" s="338"/>
      <c r="Q517" s="338"/>
      <c r="R517" s="338"/>
      <c r="S517" s="338"/>
      <c r="T517" s="338"/>
      <c r="U517" s="238">
        <f>SUM(U512:U516)</f>
        <v>109622</v>
      </c>
      <c r="V517" s="691"/>
      <c r="W517" s="238">
        <f>SUM(W512:W516)</f>
        <v>77914</v>
      </c>
      <c r="X517" s="691"/>
      <c r="Y517" s="238">
        <f>SUM(Y512:Y516)</f>
        <v>155978</v>
      </c>
      <c r="Z517" s="238"/>
      <c r="AA517" s="238">
        <f>SUM(AA512:AA516)</f>
        <v>110861</v>
      </c>
      <c r="AB517" s="238"/>
    </row>
    <row r="518" spans="1:28" ht="13.5" thickTop="1">
      <c r="A518" s="6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5"/>
      <c r="T518" s="15"/>
      <c r="U518" s="15"/>
      <c r="V518" s="14"/>
      <c r="W518" s="14"/>
      <c r="X518" s="6"/>
      <c r="Y518" s="6"/>
      <c r="Z518" s="6"/>
      <c r="AA518" s="14"/>
      <c r="AB518" s="14"/>
    </row>
    <row r="519" spans="1:28" ht="12.75">
      <c r="A519" s="6"/>
      <c r="B519" s="37"/>
      <c r="C519" s="38">
        <f>-(COUNT($C$443:C518)+1)</f>
        <v>-6</v>
      </c>
      <c r="D519" s="37"/>
      <c r="E519" s="67" t="s">
        <v>231</v>
      </c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15"/>
      <c r="T519" s="15"/>
      <c r="U519" s="15"/>
      <c r="V519" s="37"/>
      <c r="W519" s="37"/>
      <c r="X519" s="6"/>
      <c r="Y519" s="6"/>
      <c r="Z519" s="6"/>
      <c r="AA519" s="37"/>
      <c r="AB519" s="37"/>
    </row>
    <row r="520" spans="1:28" ht="20.25" customHeight="1">
      <c r="A520" s="6"/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15"/>
      <c r="T520" s="15"/>
      <c r="U520" s="15"/>
      <c r="V520" s="59"/>
      <c r="W520" s="59"/>
      <c r="X520" s="81"/>
      <c r="Y520" s="81"/>
      <c r="Z520" s="81"/>
      <c r="AA520" s="59"/>
      <c r="AB520" s="59"/>
    </row>
    <row r="521" spans="1:28" ht="16.5" customHeight="1">
      <c r="A521" s="6"/>
      <c r="B521" s="278" t="s">
        <v>462</v>
      </c>
      <c r="C521" s="278"/>
      <c r="D521" s="278"/>
      <c r="E521" s="278"/>
      <c r="F521" s="278"/>
      <c r="G521" s="278"/>
      <c r="H521" s="278"/>
      <c r="I521" s="278"/>
      <c r="J521" s="278"/>
      <c r="K521" s="278"/>
      <c r="L521" s="278"/>
      <c r="M521" s="278"/>
      <c r="N521" s="278"/>
      <c r="O521" s="278"/>
      <c r="P521" s="278"/>
      <c r="Q521" s="278"/>
      <c r="R521" s="278"/>
      <c r="S521" s="278"/>
      <c r="T521" s="278"/>
      <c r="U521" s="272">
        <v>25000</v>
      </c>
      <c r="V521" s="272"/>
      <c r="W521" s="282"/>
      <c r="X521" s="282"/>
      <c r="Y521" s="281">
        <v>35572</v>
      </c>
      <c r="Z521" s="281"/>
      <c r="AA521" s="282"/>
      <c r="AB521" s="282"/>
    </row>
    <row r="522" spans="1:28" ht="15.75" customHeight="1">
      <c r="A522" s="6"/>
      <c r="B522" s="278" t="s">
        <v>463</v>
      </c>
      <c r="C522" s="278"/>
      <c r="D522" s="278"/>
      <c r="E522" s="278"/>
      <c r="F522" s="278"/>
      <c r="G522" s="278"/>
      <c r="H522" s="278"/>
      <c r="I522" s="278"/>
      <c r="J522" s="278"/>
      <c r="K522" s="278"/>
      <c r="L522" s="278"/>
      <c r="M522" s="278"/>
      <c r="N522" s="278"/>
      <c r="O522" s="278"/>
      <c r="P522" s="278"/>
      <c r="Q522" s="278"/>
      <c r="R522" s="278"/>
      <c r="S522" s="278"/>
      <c r="T522" s="278"/>
      <c r="U522" s="272">
        <v>10150</v>
      </c>
      <c r="V522" s="272"/>
      <c r="W522" s="284"/>
      <c r="X522" s="284"/>
      <c r="Y522" s="283">
        <v>14442</v>
      </c>
      <c r="Z522" s="283"/>
      <c r="AA522" s="284"/>
      <c r="AB522" s="284"/>
    </row>
    <row r="523" spans="1:28" ht="16.5" customHeight="1">
      <c r="A523" s="6"/>
      <c r="B523" s="337" t="s">
        <v>232</v>
      </c>
      <c r="C523" s="337"/>
      <c r="D523" s="337"/>
      <c r="E523" s="337"/>
      <c r="F523" s="337"/>
      <c r="G523" s="337"/>
      <c r="H523" s="337"/>
      <c r="I523" s="337"/>
      <c r="J523" s="337"/>
      <c r="K523" s="337"/>
      <c r="L523" s="337"/>
      <c r="M523" s="337"/>
      <c r="N523" s="337"/>
      <c r="O523" s="337"/>
      <c r="P523" s="337"/>
      <c r="Q523" s="337"/>
      <c r="R523" s="337"/>
      <c r="S523" s="337"/>
      <c r="T523" s="337"/>
      <c r="U523" s="484">
        <v>1040</v>
      </c>
      <c r="V523" s="485"/>
      <c r="W523" s="236">
        <v>47</v>
      </c>
      <c r="X523" s="340"/>
      <c r="Y523" s="237">
        <v>1480</v>
      </c>
      <c r="Z523" s="340"/>
      <c r="AA523" s="236">
        <v>67</v>
      </c>
      <c r="AB523" s="340"/>
    </row>
    <row r="524" spans="1:28" ht="12.75" customHeight="1">
      <c r="A524" s="6"/>
      <c r="B524" s="337" t="s">
        <v>233</v>
      </c>
      <c r="C524" s="337"/>
      <c r="D524" s="337"/>
      <c r="E524" s="337"/>
      <c r="F524" s="337"/>
      <c r="G524" s="337"/>
      <c r="H524" s="337"/>
      <c r="I524" s="337"/>
      <c r="J524" s="337"/>
      <c r="K524" s="337"/>
      <c r="L524" s="337"/>
      <c r="M524" s="337"/>
      <c r="N524" s="337"/>
      <c r="O524" s="337"/>
      <c r="P524" s="337"/>
      <c r="Q524" s="337"/>
      <c r="R524" s="337"/>
      <c r="S524" s="337"/>
      <c r="T524" s="337"/>
      <c r="U524" s="484">
        <v>1550</v>
      </c>
      <c r="V524" s="485"/>
      <c r="W524" s="236">
        <v>1412</v>
      </c>
      <c r="X524" s="340"/>
      <c r="Y524" s="236">
        <v>2205</v>
      </c>
      <c r="Z524" s="340"/>
      <c r="AA524" s="236">
        <v>2009</v>
      </c>
      <c r="AB524" s="340"/>
    </row>
    <row r="525" spans="1:28" ht="14.25" customHeight="1">
      <c r="A525" s="6"/>
      <c r="B525" s="337" t="s">
        <v>234</v>
      </c>
      <c r="C525" s="337"/>
      <c r="D525" s="337"/>
      <c r="E525" s="337"/>
      <c r="F525" s="337"/>
      <c r="G525" s="337"/>
      <c r="H525" s="337"/>
      <c r="I525" s="337"/>
      <c r="J525" s="337"/>
      <c r="K525" s="337"/>
      <c r="L525" s="337"/>
      <c r="M525" s="337"/>
      <c r="N525" s="337"/>
      <c r="O525" s="337"/>
      <c r="P525" s="337"/>
      <c r="Q525" s="337"/>
      <c r="R525" s="337"/>
      <c r="S525" s="337"/>
      <c r="T525" s="337"/>
      <c r="U525" s="484"/>
      <c r="V525" s="485"/>
      <c r="W525" s="237"/>
      <c r="X525" s="340"/>
      <c r="Y525" s="237"/>
      <c r="Z525" s="340"/>
      <c r="AA525" s="237"/>
      <c r="AB525" s="340"/>
    </row>
    <row r="526" spans="1:28" ht="14.25" customHeight="1">
      <c r="A526" s="6"/>
      <c r="B526" s="337" t="s">
        <v>373</v>
      </c>
      <c r="C526" s="337"/>
      <c r="D526" s="337"/>
      <c r="E526" s="337"/>
      <c r="F526" s="337"/>
      <c r="G526" s="337"/>
      <c r="H526" s="337"/>
      <c r="I526" s="337"/>
      <c r="J526" s="337"/>
      <c r="K526" s="337"/>
      <c r="L526" s="337"/>
      <c r="M526" s="337"/>
      <c r="N526" s="337"/>
      <c r="O526" s="337"/>
      <c r="P526" s="337"/>
      <c r="Q526" s="337"/>
      <c r="R526" s="337"/>
      <c r="S526" s="337"/>
      <c r="T526" s="337"/>
      <c r="U526" s="484">
        <v>6406</v>
      </c>
      <c r="V526" s="485"/>
      <c r="W526" s="236">
        <v>4596</v>
      </c>
      <c r="X526" s="340"/>
      <c r="Y526" s="236">
        <v>9115</v>
      </c>
      <c r="Z526" s="340"/>
      <c r="AA526" s="236">
        <v>6539</v>
      </c>
      <c r="AB526" s="340"/>
    </row>
    <row r="527" spans="1:28" ht="14.25" customHeight="1">
      <c r="A527" s="6"/>
      <c r="B527" s="337" t="s">
        <v>235</v>
      </c>
      <c r="C527" s="337"/>
      <c r="D527" s="337"/>
      <c r="E527" s="337"/>
      <c r="F527" s="337"/>
      <c r="G527" s="337"/>
      <c r="H527" s="337"/>
      <c r="I527" s="337"/>
      <c r="J527" s="337"/>
      <c r="K527" s="337"/>
      <c r="L527" s="337"/>
      <c r="M527" s="337"/>
      <c r="N527" s="337"/>
      <c r="O527" s="337"/>
      <c r="P527" s="337"/>
      <c r="Q527" s="337"/>
      <c r="R527" s="337"/>
      <c r="S527" s="337"/>
      <c r="T527" s="337"/>
      <c r="U527" s="484">
        <v>29502</v>
      </c>
      <c r="V527" s="484"/>
      <c r="W527" s="236">
        <v>18438</v>
      </c>
      <c r="X527" s="237"/>
      <c r="Y527" s="236">
        <v>41977</v>
      </c>
      <c r="Z527" s="237"/>
      <c r="AA527" s="236">
        <v>26235</v>
      </c>
      <c r="AB527" s="237"/>
    </row>
    <row r="528" spans="1:28" ht="14.25" customHeight="1">
      <c r="A528" s="6"/>
      <c r="B528" s="337" t="s">
        <v>236</v>
      </c>
      <c r="C528" s="337"/>
      <c r="D528" s="337"/>
      <c r="E528" s="337"/>
      <c r="F528" s="337"/>
      <c r="G528" s="337"/>
      <c r="H528" s="337"/>
      <c r="I528" s="337"/>
      <c r="J528" s="337"/>
      <c r="K528" s="337"/>
      <c r="L528" s="337"/>
      <c r="M528" s="337"/>
      <c r="N528" s="337"/>
      <c r="O528" s="337"/>
      <c r="P528" s="337"/>
      <c r="Q528" s="337"/>
      <c r="R528" s="337"/>
      <c r="S528" s="337"/>
      <c r="T528" s="337"/>
      <c r="U528" s="484">
        <v>420</v>
      </c>
      <c r="V528" s="485"/>
      <c r="W528" s="236">
        <v>343</v>
      </c>
      <c r="X528" s="340"/>
      <c r="Y528" s="237">
        <v>598</v>
      </c>
      <c r="Z528" s="340"/>
      <c r="AA528" s="237">
        <v>488</v>
      </c>
      <c r="AB528" s="340"/>
    </row>
    <row r="529" spans="1:28" ht="14.25" customHeight="1" thickBot="1">
      <c r="A529" s="6"/>
      <c r="B529" s="338" t="s">
        <v>177</v>
      </c>
      <c r="C529" s="338"/>
      <c r="D529" s="338"/>
      <c r="E529" s="338"/>
      <c r="F529" s="338"/>
      <c r="G529" s="338"/>
      <c r="H529" s="338"/>
      <c r="I529" s="338"/>
      <c r="J529" s="338"/>
      <c r="K529" s="338"/>
      <c r="L529" s="338"/>
      <c r="M529" s="338"/>
      <c r="N529" s="338"/>
      <c r="O529" s="338"/>
      <c r="P529" s="338"/>
      <c r="Q529" s="338"/>
      <c r="R529" s="338"/>
      <c r="S529" s="338"/>
      <c r="T529" s="338"/>
      <c r="U529" s="480">
        <f>SUM(U521:U528)</f>
        <v>74068</v>
      </c>
      <c r="V529" s="481"/>
      <c r="W529" s="238">
        <f>SUM(W523:W528)</f>
        <v>24836</v>
      </c>
      <c r="X529" s="239"/>
      <c r="Y529" s="238">
        <f>SUM(Y521:Y528)</f>
        <v>105389</v>
      </c>
      <c r="Z529" s="238"/>
      <c r="AA529" s="238">
        <f>SUM(AA523:AA528)</f>
        <v>35338</v>
      </c>
      <c r="AB529" s="238"/>
    </row>
    <row r="530" spans="1:28" ht="14.25" customHeight="1" thickTop="1">
      <c r="A530" s="6"/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15"/>
      <c r="T530" s="15"/>
      <c r="U530" s="15"/>
      <c r="V530" s="67"/>
      <c r="W530" s="67"/>
      <c r="X530" s="6"/>
      <c r="Y530" s="6"/>
      <c r="Z530" s="6"/>
      <c r="AA530" s="67"/>
      <c r="AB530" s="67"/>
    </row>
    <row r="531" spans="1:28" ht="14.25" customHeight="1">
      <c r="A531" s="6"/>
      <c r="B531" s="37"/>
      <c r="C531" s="38">
        <f>-(COUNT($C$443:C530)+1)</f>
        <v>-7</v>
      </c>
      <c r="D531" s="37"/>
      <c r="E531" s="67" t="s">
        <v>33</v>
      </c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15"/>
      <c r="T531" s="15"/>
      <c r="U531" s="15"/>
      <c r="V531" s="37"/>
      <c r="W531" s="37"/>
      <c r="X531" s="6"/>
      <c r="Y531" s="6"/>
      <c r="Z531" s="6"/>
      <c r="AA531" s="37"/>
      <c r="AB531" s="37"/>
    </row>
    <row r="532" spans="1:28" ht="14.25" customHeight="1">
      <c r="A532" s="6"/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15"/>
      <c r="T532" s="15"/>
      <c r="U532" s="15"/>
      <c r="V532" s="67"/>
      <c r="W532" s="67"/>
      <c r="X532" s="6"/>
      <c r="Y532" s="6"/>
      <c r="Z532" s="67"/>
      <c r="AA532" s="67"/>
      <c r="AB532" s="6"/>
    </row>
    <row r="533" spans="1:28" ht="12" customHeight="1">
      <c r="A533" s="6"/>
      <c r="B533" s="337" t="s">
        <v>238</v>
      </c>
      <c r="C533" s="337"/>
      <c r="D533" s="337"/>
      <c r="E533" s="337"/>
      <c r="F533" s="337"/>
      <c r="G533" s="337"/>
      <c r="H533" s="337"/>
      <c r="I533" s="337"/>
      <c r="J533" s="337"/>
      <c r="K533" s="337"/>
      <c r="L533" s="337"/>
      <c r="M533" s="337"/>
      <c r="N533" s="337"/>
      <c r="O533" s="337"/>
      <c r="P533" s="337"/>
      <c r="Q533" s="337"/>
      <c r="R533" s="337"/>
      <c r="S533" s="337"/>
      <c r="T533" s="337"/>
      <c r="U533" s="237">
        <v>44</v>
      </c>
      <c r="V533" s="340"/>
      <c r="W533" s="479">
        <v>78</v>
      </c>
      <c r="X533" s="306"/>
      <c r="Y533" s="237">
        <v>63</v>
      </c>
      <c r="Z533" s="340"/>
      <c r="AA533" s="479">
        <v>111</v>
      </c>
      <c r="AB533" s="306"/>
    </row>
    <row r="534" spans="1:28" ht="14.25" customHeight="1" thickBot="1">
      <c r="A534" s="6"/>
      <c r="B534" s="338" t="s">
        <v>177</v>
      </c>
      <c r="C534" s="338"/>
      <c r="D534" s="338"/>
      <c r="E534" s="338"/>
      <c r="F534" s="338"/>
      <c r="G534" s="338"/>
      <c r="H534" s="338"/>
      <c r="I534" s="338"/>
      <c r="J534" s="338"/>
      <c r="K534" s="338"/>
      <c r="L534" s="338"/>
      <c r="M534" s="338"/>
      <c r="N534" s="338"/>
      <c r="O534" s="338"/>
      <c r="P534" s="338"/>
      <c r="Q534" s="338"/>
      <c r="R534" s="338"/>
      <c r="S534" s="338"/>
      <c r="T534" s="338"/>
      <c r="U534" s="238">
        <f>SUM(U533:V533)</f>
        <v>44</v>
      </c>
      <c r="V534" s="239"/>
      <c r="W534" s="238">
        <f>SUM(W533:X533)</f>
        <v>78</v>
      </c>
      <c r="X534" s="239"/>
      <c r="Y534" s="238">
        <f>Y533</f>
        <v>63</v>
      </c>
      <c r="Z534" s="238"/>
      <c r="AA534" s="238">
        <f>SUM(AA533)</f>
        <v>111</v>
      </c>
      <c r="AB534" s="238"/>
    </row>
    <row r="535" spans="1:28" ht="14.25" customHeight="1" thickTop="1">
      <c r="A535" s="6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5"/>
      <c r="T535" s="15"/>
      <c r="U535" s="15"/>
      <c r="V535" s="14"/>
      <c r="W535" s="14"/>
      <c r="X535" s="6"/>
      <c r="Y535" s="6"/>
      <c r="Z535" s="6"/>
      <c r="AA535" s="14"/>
      <c r="AB535" s="14"/>
    </row>
    <row r="536" spans="1:28" ht="14.25" customHeight="1">
      <c r="A536" s="6"/>
      <c r="B536" s="37"/>
      <c r="C536" s="38">
        <f>-(COUNT($C$443:C535)+1)</f>
        <v>-8</v>
      </c>
      <c r="D536" s="37"/>
      <c r="E536" s="67" t="s">
        <v>239</v>
      </c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15"/>
      <c r="T536" s="15"/>
      <c r="U536" s="15"/>
      <c r="V536" s="37"/>
      <c r="W536" s="37"/>
      <c r="X536" s="6"/>
      <c r="Y536" s="6"/>
      <c r="Z536" s="6"/>
      <c r="AA536" s="37"/>
      <c r="AB536" s="37"/>
    </row>
    <row r="537" spans="1:28" ht="14.25" customHeight="1">
      <c r="A537" s="6"/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15"/>
      <c r="T537" s="15"/>
      <c r="U537" s="15"/>
      <c r="V537" s="67"/>
      <c r="W537" s="67"/>
      <c r="X537" s="6"/>
      <c r="Y537" s="6"/>
      <c r="Z537" s="6"/>
      <c r="AA537" s="67"/>
      <c r="AB537" s="67"/>
    </row>
    <row r="538" spans="1:28" ht="14.25" customHeight="1">
      <c r="A538" s="6"/>
      <c r="B538" s="337" t="s">
        <v>240</v>
      </c>
      <c r="C538" s="337"/>
      <c r="D538" s="337"/>
      <c r="E538" s="337"/>
      <c r="F538" s="337"/>
      <c r="G538" s="337"/>
      <c r="H538" s="337"/>
      <c r="I538" s="337"/>
      <c r="J538" s="337"/>
      <c r="K538" s="337"/>
      <c r="L538" s="337"/>
      <c r="M538" s="337"/>
      <c r="N538" s="337"/>
      <c r="O538" s="337"/>
      <c r="P538" s="337"/>
      <c r="Q538" s="337"/>
      <c r="R538" s="337"/>
      <c r="S538" s="337"/>
      <c r="T538" s="337"/>
      <c r="U538" s="236">
        <v>28260</v>
      </c>
      <c r="V538" s="340"/>
      <c r="W538" s="236">
        <v>22307</v>
      </c>
      <c r="X538" s="340"/>
      <c r="Y538" s="236">
        <v>40210</v>
      </c>
      <c r="Z538" s="340"/>
      <c r="AA538" s="236">
        <v>31740</v>
      </c>
      <c r="AB538" s="340"/>
    </row>
    <row r="539" spans="1:28" ht="14.25" customHeight="1">
      <c r="A539" s="6"/>
      <c r="B539" s="337" t="s">
        <v>241</v>
      </c>
      <c r="C539" s="337"/>
      <c r="D539" s="337"/>
      <c r="E539" s="337"/>
      <c r="F539" s="337"/>
      <c r="G539" s="337"/>
      <c r="H539" s="337"/>
      <c r="I539" s="337"/>
      <c r="J539" s="337"/>
      <c r="K539" s="337"/>
      <c r="L539" s="337"/>
      <c r="M539" s="337"/>
      <c r="N539" s="337"/>
      <c r="O539" s="337"/>
      <c r="P539" s="337"/>
      <c r="Q539" s="337"/>
      <c r="R539" s="337"/>
      <c r="S539" s="337"/>
      <c r="T539" s="337"/>
      <c r="U539" s="237">
        <v>58</v>
      </c>
      <c r="V539" s="340"/>
      <c r="W539" s="236">
        <v>308</v>
      </c>
      <c r="X539" s="340"/>
      <c r="Y539" s="237">
        <v>83</v>
      </c>
      <c r="Z539" s="340"/>
      <c r="AA539" s="237">
        <v>438</v>
      </c>
      <c r="AB539" s="340"/>
    </row>
    <row r="540" spans="1:28" ht="15" customHeight="1" thickBot="1">
      <c r="A540" s="6"/>
      <c r="B540" s="338" t="s">
        <v>177</v>
      </c>
      <c r="C540" s="338"/>
      <c r="D540" s="338"/>
      <c r="E540" s="338"/>
      <c r="F540" s="338"/>
      <c r="G540" s="338"/>
      <c r="H540" s="338"/>
      <c r="I540" s="338"/>
      <c r="J540" s="338"/>
      <c r="K540" s="338"/>
      <c r="L540" s="338"/>
      <c r="M540" s="338"/>
      <c r="N540" s="338"/>
      <c r="O540" s="338"/>
      <c r="P540" s="338"/>
      <c r="Q540" s="338"/>
      <c r="R540" s="338"/>
      <c r="S540" s="338"/>
      <c r="T540" s="338"/>
      <c r="U540" s="238">
        <f>SUM(U538:V539)</f>
        <v>28318</v>
      </c>
      <c r="V540" s="239"/>
      <c r="W540" s="238">
        <f>SUM(W538:X539)</f>
        <v>22615</v>
      </c>
      <c r="X540" s="239"/>
      <c r="Y540" s="238">
        <f>SUM(Y538:Y539)</f>
        <v>40293</v>
      </c>
      <c r="Z540" s="238"/>
      <c r="AA540" s="238">
        <f>SUM(AA538:AA539)</f>
        <v>32178</v>
      </c>
      <c r="AB540" s="238"/>
    </row>
    <row r="541" spans="1:28" ht="11.25" customHeight="1" thickTop="1">
      <c r="A541" s="6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6"/>
      <c r="V541" s="6"/>
      <c r="W541" s="6"/>
      <c r="X541" s="48"/>
      <c r="Y541" s="48"/>
      <c r="Z541" s="48"/>
      <c r="AA541" s="48"/>
      <c r="AB541" s="48"/>
    </row>
    <row r="542" spans="1:28" ht="12.75">
      <c r="A542" s="6"/>
      <c r="B542" s="37"/>
      <c r="C542" s="38">
        <v>-9</v>
      </c>
      <c r="D542" s="37"/>
      <c r="E542" s="39" t="s">
        <v>42</v>
      </c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6"/>
      <c r="V542" s="6"/>
      <c r="W542" s="6"/>
      <c r="X542" s="37"/>
      <c r="Y542" s="37"/>
      <c r="Z542" s="37"/>
      <c r="AA542" s="37"/>
      <c r="AB542" s="37"/>
    </row>
    <row r="543" spans="1:28" ht="12.75">
      <c r="A543" s="6"/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6"/>
      <c r="V543" s="6"/>
      <c r="W543" s="6"/>
      <c r="X543" s="75"/>
      <c r="Y543" s="75"/>
      <c r="Z543" s="75"/>
      <c r="AA543" s="75"/>
      <c r="AB543" s="75"/>
    </row>
    <row r="544" spans="1:28" ht="12.75">
      <c r="A544" s="6"/>
      <c r="B544" s="337" t="s">
        <v>243</v>
      </c>
      <c r="C544" s="337"/>
      <c r="D544" s="337"/>
      <c r="E544" s="337"/>
      <c r="F544" s="337"/>
      <c r="G544" s="337"/>
      <c r="H544" s="337"/>
      <c r="I544" s="337"/>
      <c r="J544" s="337"/>
      <c r="K544" s="337"/>
      <c r="L544" s="337"/>
      <c r="M544" s="337"/>
      <c r="N544" s="337"/>
      <c r="O544" s="337"/>
      <c r="P544" s="337"/>
      <c r="Q544" s="337"/>
      <c r="R544" s="337"/>
      <c r="S544" s="337"/>
      <c r="T544" s="337"/>
      <c r="U544" s="236">
        <v>5196</v>
      </c>
      <c r="V544" s="340"/>
      <c r="W544" s="236">
        <v>8730</v>
      </c>
      <c r="X544" s="340"/>
      <c r="Y544" s="236">
        <v>7393</v>
      </c>
      <c r="Z544" s="340"/>
      <c r="AA544" s="236">
        <v>12422</v>
      </c>
      <c r="AB544" s="340"/>
    </row>
    <row r="545" spans="1:28" ht="12.75">
      <c r="A545" s="6"/>
      <c r="B545" s="337" t="s">
        <v>244</v>
      </c>
      <c r="C545" s="337"/>
      <c r="D545" s="337"/>
      <c r="E545" s="337"/>
      <c r="F545" s="337"/>
      <c r="G545" s="337"/>
      <c r="H545" s="337"/>
      <c r="I545" s="337"/>
      <c r="J545" s="337"/>
      <c r="K545" s="337"/>
      <c r="L545" s="337"/>
      <c r="M545" s="337"/>
      <c r="N545" s="337"/>
      <c r="O545" s="337"/>
      <c r="P545" s="337"/>
      <c r="Q545" s="337"/>
      <c r="R545" s="337"/>
      <c r="S545" s="337"/>
      <c r="T545" s="337"/>
      <c r="U545" s="287">
        <v>6975</v>
      </c>
      <c r="V545" s="287"/>
      <c r="W545" s="287">
        <v>13842</v>
      </c>
      <c r="X545" s="287"/>
      <c r="Y545" s="287">
        <v>9925</v>
      </c>
      <c r="Z545" s="287"/>
      <c r="AA545" s="287">
        <v>19695</v>
      </c>
      <c r="AB545" s="287"/>
    </row>
    <row r="546" spans="1:28" ht="13.5" thickBot="1">
      <c r="A546" s="6"/>
      <c r="B546" s="338" t="s">
        <v>177</v>
      </c>
      <c r="C546" s="338"/>
      <c r="D546" s="338"/>
      <c r="E546" s="338"/>
      <c r="F546" s="338"/>
      <c r="G546" s="338"/>
      <c r="H546" s="338"/>
      <c r="I546" s="338"/>
      <c r="J546" s="338"/>
      <c r="K546" s="338"/>
      <c r="L546" s="338"/>
      <c r="M546" s="338"/>
      <c r="N546" s="338"/>
      <c r="O546" s="338"/>
      <c r="P546" s="338"/>
      <c r="Q546" s="338"/>
      <c r="R546" s="338"/>
      <c r="S546" s="338"/>
      <c r="T546" s="338"/>
      <c r="U546" s="238">
        <f>SUM(U544:V545)</f>
        <v>12171</v>
      </c>
      <c r="V546" s="239"/>
      <c r="W546" s="238">
        <f>SUM(W544:X545)</f>
        <v>22572</v>
      </c>
      <c r="X546" s="239"/>
      <c r="Y546" s="238">
        <f>SUM(Y544:Y545)</f>
        <v>17318</v>
      </c>
      <c r="Z546" s="238"/>
      <c r="AA546" s="238">
        <f>SUM(AA544:AA545)</f>
        <v>32117</v>
      </c>
      <c r="AB546" s="238"/>
    </row>
    <row r="547" spans="1:28" ht="13.5" thickTop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</row>
    <row r="548" spans="1:28" ht="19.5" customHeight="1">
      <c r="A548" s="6"/>
      <c r="B548" s="130" t="s">
        <v>433</v>
      </c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</row>
    <row r="549" spans="1:28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</row>
    <row r="550" spans="1:28" ht="12.75">
      <c r="A550" s="6"/>
      <c r="B550" s="37"/>
      <c r="C550" s="38">
        <f>-(COUNT($C$443:C548)+1)</f>
        <v>-10</v>
      </c>
      <c r="D550" s="37"/>
      <c r="E550" s="39" t="s">
        <v>245</v>
      </c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</row>
    <row r="551" spans="1:28" ht="12.75">
      <c r="A551" s="6"/>
      <c r="B551" s="6"/>
      <c r="C551" s="6"/>
      <c r="D551" s="6"/>
      <c r="E551" s="6"/>
      <c r="F551" s="6"/>
      <c r="G551" s="645" t="s">
        <v>48</v>
      </c>
      <c r="H551" s="645"/>
      <c r="I551" s="645"/>
      <c r="J551" s="645"/>
      <c r="K551" s="644" t="s">
        <v>246</v>
      </c>
      <c r="L551" s="644"/>
      <c r="M551" s="644"/>
      <c r="N551" s="644"/>
      <c r="O551" s="644" t="s">
        <v>247</v>
      </c>
      <c r="P551" s="644"/>
      <c r="Q551" s="644"/>
      <c r="R551" s="644"/>
      <c r="S551" s="663" t="s">
        <v>248</v>
      </c>
      <c r="T551" s="663"/>
      <c r="U551" s="663"/>
      <c r="V551" s="663"/>
      <c r="W551" s="644" t="s">
        <v>249</v>
      </c>
      <c r="X551" s="644"/>
      <c r="Y551" s="644"/>
      <c r="Z551" s="644"/>
      <c r="AA551" s="492" t="s">
        <v>177</v>
      </c>
      <c r="AB551" s="492"/>
    </row>
    <row r="552" spans="1:28" ht="13.5" thickBot="1">
      <c r="A552" s="6"/>
      <c r="B552" s="23"/>
      <c r="C552" s="23"/>
      <c r="D552" s="23"/>
      <c r="E552" s="23"/>
      <c r="F552" s="23"/>
      <c r="G552" s="23"/>
      <c r="H552" s="24"/>
      <c r="I552" s="22" t="s">
        <v>310</v>
      </c>
      <c r="J552" s="24"/>
      <c r="K552" s="22"/>
      <c r="L552" s="25"/>
      <c r="M552" s="42" t="s">
        <v>310</v>
      </c>
      <c r="N552" s="24"/>
      <c r="O552" s="26"/>
      <c r="P552" s="25"/>
      <c r="Q552" s="22" t="s">
        <v>310</v>
      </c>
      <c r="R552" s="25"/>
      <c r="S552" s="26"/>
      <c r="T552" s="26"/>
      <c r="U552" s="42" t="s">
        <v>310</v>
      </c>
      <c r="V552" s="25"/>
      <c r="W552" s="26"/>
      <c r="X552" s="23"/>
      <c r="Y552" s="22" t="s">
        <v>310</v>
      </c>
      <c r="Z552" s="23"/>
      <c r="AA552" s="489" t="s">
        <v>310</v>
      </c>
      <c r="AB552" s="489"/>
    </row>
    <row r="553" spans="1:28" ht="12.75">
      <c r="A553" s="6"/>
      <c r="B553" s="27" t="s">
        <v>250</v>
      </c>
      <c r="C553" s="28"/>
      <c r="D553" s="6"/>
      <c r="E553" s="6"/>
      <c r="F553" s="6"/>
      <c r="G553" s="29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15"/>
      <c r="U553" s="30"/>
      <c r="V553" s="30"/>
      <c r="W553" s="30"/>
      <c r="X553" s="14"/>
      <c r="Y553" s="14"/>
      <c r="Z553" s="14"/>
      <c r="AA553" s="482"/>
      <c r="AB553" s="482"/>
    </row>
    <row r="554" spans="1:28" ht="12.75">
      <c r="A554" s="6"/>
      <c r="B554" s="31" t="s">
        <v>434</v>
      </c>
      <c r="C554" s="32"/>
      <c r="D554" s="32"/>
      <c r="E554" s="29"/>
      <c r="F554" s="29"/>
      <c r="G554" s="662"/>
      <c r="H554" s="662"/>
      <c r="I554" s="662"/>
      <c r="J554" s="662"/>
      <c r="K554" s="631"/>
      <c r="L554" s="631"/>
      <c r="M554" s="631"/>
      <c r="N554" s="631"/>
      <c r="O554" s="631">
        <v>10955</v>
      </c>
      <c r="P554" s="631"/>
      <c r="Q554" s="631"/>
      <c r="R554" s="631"/>
      <c r="S554" s="631"/>
      <c r="T554" s="631"/>
      <c r="U554" s="631"/>
      <c r="V554" s="631"/>
      <c r="W554" s="667"/>
      <c r="X554" s="667"/>
      <c r="Y554" s="667"/>
      <c r="Z554" s="667"/>
      <c r="AA554" s="482">
        <f>SUM(H554:S554)</f>
        <v>10955</v>
      </c>
      <c r="AB554" s="482"/>
    </row>
    <row r="555" spans="1:28" ht="12.75">
      <c r="A555" s="6"/>
      <c r="B555" s="32" t="s">
        <v>251</v>
      </c>
      <c r="C555" s="32"/>
      <c r="D555" s="32"/>
      <c r="E555" s="29"/>
      <c r="F555" s="29"/>
      <c r="G555" s="490"/>
      <c r="H555" s="490"/>
      <c r="I555" s="490"/>
      <c r="J555" s="490"/>
      <c r="K555" s="392"/>
      <c r="L555" s="392"/>
      <c r="M555" s="392"/>
      <c r="N555" s="392"/>
      <c r="O555" s="392"/>
      <c r="P555" s="392"/>
      <c r="Q555" s="392"/>
      <c r="R555" s="392"/>
      <c r="S555" s="392"/>
      <c r="T555" s="392"/>
      <c r="U555" s="392"/>
      <c r="V555" s="392"/>
      <c r="W555" s="341"/>
      <c r="X555" s="341"/>
      <c r="Y555" s="341"/>
      <c r="Z555" s="341"/>
      <c r="AA555" s="482">
        <f>SUM(H555:S555)</f>
        <v>0</v>
      </c>
      <c r="AB555" s="482"/>
    </row>
    <row r="556" spans="1:28" ht="12.75">
      <c r="A556" s="6"/>
      <c r="B556" s="32" t="s">
        <v>252</v>
      </c>
      <c r="C556" s="32"/>
      <c r="D556" s="32"/>
      <c r="E556" s="29"/>
      <c r="F556" s="29"/>
      <c r="G556" s="490"/>
      <c r="H556" s="490"/>
      <c r="I556" s="490"/>
      <c r="J556" s="490"/>
      <c r="K556" s="392"/>
      <c r="L556" s="392"/>
      <c r="M556" s="392"/>
      <c r="N556" s="392"/>
      <c r="O556" s="392"/>
      <c r="P556" s="392"/>
      <c r="Q556" s="392"/>
      <c r="R556" s="392"/>
      <c r="S556" s="392"/>
      <c r="T556" s="392"/>
      <c r="U556" s="392"/>
      <c r="V556" s="392"/>
      <c r="W556" s="341"/>
      <c r="X556" s="341"/>
      <c r="Y556" s="341"/>
      <c r="Z556" s="341"/>
      <c r="AA556" s="482">
        <f>SUM(H556:S556)</f>
        <v>0</v>
      </c>
      <c r="AB556" s="482"/>
    </row>
    <row r="557" spans="1:28" ht="12.75">
      <c r="A557" s="6"/>
      <c r="B557" s="32" t="s">
        <v>253</v>
      </c>
      <c r="C557" s="32"/>
      <c r="D557" s="32"/>
      <c r="E557" s="34"/>
      <c r="F557" s="34"/>
      <c r="G557" s="336"/>
      <c r="H557" s="336"/>
      <c r="I557" s="336"/>
      <c r="J557" s="336"/>
      <c r="K557" s="394"/>
      <c r="L557" s="394"/>
      <c r="M557" s="394"/>
      <c r="N557" s="394"/>
      <c r="O557" s="394"/>
      <c r="P557" s="394"/>
      <c r="Q557" s="394"/>
      <c r="R557" s="394"/>
      <c r="S557" s="394"/>
      <c r="T557" s="394"/>
      <c r="U557" s="394"/>
      <c r="V557" s="394"/>
      <c r="W557" s="493"/>
      <c r="X557" s="493"/>
      <c r="Y557" s="493"/>
      <c r="Z557" s="493"/>
      <c r="AA557" s="486">
        <f>SUM(H557:S557)</f>
        <v>0</v>
      </c>
      <c r="AB557" s="486"/>
    </row>
    <row r="558" spans="1:28" ht="16.5" customHeight="1">
      <c r="A558" s="6"/>
      <c r="B558" s="44" t="s">
        <v>426</v>
      </c>
      <c r="C558" s="45"/>
      <c r="D558" s="45"/>
      <c r="E558" s="34"/>
      <c r="F558" s="34"/>
      <c r="G558" s="486">
        <f>SUM(G554:J557)</f>
        <v>0</v>
      </c>
      <c r="H558" s="486"/>
      <c r="I558" s="486"/>
      <c r="J558" s="486"/>
      <c r="K558" s="486">
        <f>SUM(K554:N557)</f>
        <v>0</v>
      </c>
      <c r="L558" s="486"/>
      <c r="M558" s="486"/>
      <c r="N558" s="486"/>
      <c r="O558" s="486">
        <f>SUM(O554:R557)</f>
        <v>10955</v>
      </c>
      <c r="P558" s="486"/>
      <c r="Q558" s="486"/>
      <c r="R558" s="486"/>
      <c r="S558" s="486">
        <f>SUM(S554:V557)</f>
        <v>0</v>
      </c>
      <c r="T558" s="486"/>
      <c r="U558" s="486"/>
      <c r="V558" s="486"/>
      <c r="W558" s="486">
        <f>SUM(W554:Z557)</f>
        <v>0</v>
      </c>
      <c r="X558" s="486"/>
      <c r="Y558" s="486"/>
      <c r="Z558" s="486"/>
      <c r="AA558" s="486">
        <f>SUM(AA554:AB557)</f>
        <v>10955</v>
      </c>
      <c r="AB558" s="486"/>
    </row>
    <row r="559" spans="1:28" ht="9" customHeight="1">
      <c r="A559" s="6"/>
      <c r="B559" s="32"/>
      <c r="C559" s="32"/>
      <c r="D559" s="32"/>
      <c r="E559" s="34"/>
      <c r="F559" s="34"/>
      <c r="G559" s="34"/>
      <c r="H559" s="30"/>
      <c r="I559" s="30"/>
      <c r="J559" s="30"/>
      <c r="K559" s="30"/>
      <c r="L559" s="33"/>
      <c r="M559" s="33"/>
      <c r="N559" s="33"/>
      <c r="O559" s="30"/>
      <c r="P559" s="30"/>
      <c r="Q559" s="30"/>
      <c r="R559" s="30"/>
      <c r="S559" s="30"/>
      <c r="T559" s="341"/>
      <c r="U559" s="341"/>
      <c r="V559" s="341"/>
      <c r="W559" s="341"/>
      <c r="X559" s="14"/>
      <c r="Y559" s="14"/>
      <c r="Z559" s="14"/>
      <c r="AA559" s="35"/>
      <c r="AB559" s="35"/>
    </row>
    <row r="560" spans="1:28" ht="15" customHeight="1">
      <c r="A560" s="6"/>
      <c r="B560" s="36" t="s">
        <v>254</v>
      </c>
      <c r="C560" s="28"/>
      <c r="D560" s="6"/>
      <c r="E560" s="34"/>
      <c r="F560" s="6"/>
      <c r="G560" s="34"/>
      <c r="H560" s="30"/>
      <c r="I560" s="30"/>
      <c r="J560" s="30"/>
      <c r="K560" s="30"/>
      <c r="L560" s="33"/>
      <c r="M560" s="33"/>
      <c r="N560" s="33"/>
      <c r="O560" s="30"/>
      <c r="P560" s="30"/>
      <c r="Q560" s="30"/>
      <c r="R560" s="30"/>
      <c r="S560" s="30"/>
      <c r="T560" s="30"/>
      <c r="U560" s="30"/>
      <c r="V560" s="30"/>
      <c r="W560" s="30"/>
      <c r="X560" s="14"/>
      <c r="Y560" s="14"/>
      <c r="Z560" s="14"/>
      <c r="AA560" s="6"/>
      <c r="AB560" s="6"/>
    </row>
    <row r="561" spans="1:28" ht="15.75" customHeight="1">
      <c r="A561" s="6"/>
      <c r="B561" s="31" t="s">
        <v>434</v>
      </c>
      <c r="C561" s="32"/>
      <c r="D561" s="32"/>
      <c r="E561" s="34"/>
      <c r="F561" s="34"/>
      <c r="G561" s="336"/>
      <c r="H561" s="336"/>
      <c r="I561" s="336"/>
      <c r="J561" s="336"/>
      <c r="K561" s="392"/>
      <c r="L561" s="392"/>
      <c r="M561" s="392"/>
      <c r="N561" s="392"/>
      <c r="O561" s="392">
        <v>2969</v>
      </c>
      <c r="P561" s="392"/>
      <c r="Q561" s="392"/>
      <c r="R561" s="392"/>
      <c r="S561" s="341"/>
      <c r="T561" s="341"/>
      <c r="U561" s="341"/>
      <c r="V561" s="341"/>
      <c r="W561" s="341"/>
      <c r="X561" s="341"/>
      <c r="Y561" s="341"/>
      <c r="Z561" s="341"/>
      <c r="AA561" s="483">
        <f>SUM(G561:Z561)</f>
        <v>2969</v>
      </c>
      <c r="AB561" s="483"/>
    </row>
    <row r="562" spans="1:28" ht="16.5" customHeight="1">
      <c r="A562" s="6"/>
      <c r="B562" s="32" t="s">
        <v>255</v>
      </c>
      <c r="C562" s="32"/>
      <c r="D562" s="32"/>
      <c r="E562" s="34"/>
      <c r="F562" s="34"/>
      <c r="G562" s="336"/>
      <c r="H562" s="336"/>
      <c r="I562" s="336"/>
      <c r="J562" s="336"/>
      <c r="K562" s="392"/>
      <c r="L562" s="392"/>
      <c r="M562" s="392"/>
      <c r="N562" s="392"/>
      <c r="O562" s="392">
        <v>1370</v>
      </c>
      <c r="P562" s="392"/>
      <c r="Q562" s="392"/>
      <c r="R562" s="392"/>
      <c r="S562" s="392"/>
      <c r="T562" s="392"/>
      <c r="U562" s="392"/>
      <c r="V562" s="392"/>
      <c r="W562" s="341"/>
      <c r="X562" s="341"/>
      <c r="Y562" s="341"/>
      <c r="Z562" s="341"/>
      <c r="AA562" s="483">
        <f>SUM(G562:Z562)</f>
        <v>1370</v>
      </c>
      <c r="AB562" s="483"/>
    </row>
    <row r="563" spans="1:28" ht="13.5" customHeight="1">
      <c r="A563" s="6"/>
      <c r="B563" s="32" t="s">
        <v>252</v>
      </c>
      <c r="C563" s="32"/>
      <c r="D563" s="32"/>
      <c r="E563" s="34"/>
      <c r="F563" s="34"/>
      <c r="G563" s="336"/>
      <c r="H563" s="336"/>
      <c r="I563" s="336"/>
      <c r="J563" s="336"/>
      <c r="K563" s="392"/>
      <c r="L563" s="392"/>
      <c r="M563" s="392"/>
      <c r="N563" s="392"/>
      <c r="O563" s="392"/>
      <c r="P563" s="392"/>
      <c r="Q563" s="392"/>
      <c r="R563" s="392"/>
      <c r="S563" s="392"/>
      <c r="T563" s="392"/>
      <c r="U563" s="392"/>
      <c r="V563" s="392"/>
      <c r="W563" s="341"/>
      <c r="X563" s="341"/>
      <c r="Y563" s="341"/>
      <c r="Z563" s="341"/>
      <c r="AA563" s="483">
        <f>SUM(G563:Z563)</f>
        <v>0</v>
      </c>
      <c r="AB563" s="483"/>
    </row>
    <row r="564" spans="1:28" ht="15" customHeight="1">
      <c r="A564" s="6"/>
      <c r="B564" s="271" t="str">
        <f>B558</f>
        <v>30.06.2008.</v>
      </c>
      <c r="C564" s="271"/>
      <c r="D564" s="271"/>
      <c r="E564" s="34"/>
      <c r="F564" s="34"/>
      <c r="G564" s="486">
        <f>SUM(G561:J563)</f>
        <v>0</v>
      </c>
      <c r="H564" s="486"/>
      <c r="I564" s="486"/>
      <c r="J564" s="486"/>
      <c r="K564" s="486">
        <f>SUM(K561:N563)</f>
        <v>0</v>
      </c>
      <c r="L564" s="486"/>
      <c r="M564" s="486"/>
      <c r="N564" s="486"/>
      <c r="O564" s="486">
        <f>SUM(O561:R563)</f>
        <v>4339</v>
      </c>
      <c r="P564" s="486"/>
      <c r="Q564" s="486"/>
      <c r="R564" s="486"/>
      <c r="S564" s="486">
        <f>SUM(S561:V563)</f>
        <v>0</v>
      </c>
      <c r="T564" s="486"/>
      <c r="U564" s="486"/>
      <c r="V564" s="486"/>
      <c r="W564" s="486">
        <f>SUM(W561:Z563)</f>
        <v>0</v>
      </c>
      <c r="X564" s="486"/>
      <c r="Y564" s="486"/>
      <c r="Z564" s="486"/>
      <c r="AA564" s="482">
        <f>SUM(G564:Z564)</f>
        <v>4339</v>
      </c>
      <c r="AB564" s="483"/>
    </row>
    <row r="565" spans="1:28" ht="15.75" customHeight="1">
      <c r="A565" s="6"/>
      <c r="B565" s="32"/>
      <c r="C565" s="32"/>
      <c r="D565" s="32"/>
      <c r="E565" s="34"/>
      <c r="F565" s="34"/>
      <c r="G565" s="34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14"/>
      <c r="Y565" s="14"/>
      <c r="Z565" s="14"/>
      <c r="AA565" s="3"/>
      <c r="AB565" s="3"/>
    </row>
    <row r="566" spans="1:28" ht="13.5" customHeight="1" thickBot="1">
      <c r="A566" s="6"/>
      <c r="B566" s="721" t="s">
        <v>435</v>
      </c>
      <c r="C566" s="721"/>
      <c r="D566" s="721"/>
      <c r="E566" s="721"/>
      <c r="F566" s="721"/>
      <c r="G566" s="393">
        <f>G554-G561</f>
        <v>0</v>
      </c>
      <c r="H566" s="393"/>
      <c r="I566" s="393"/>
      <c r="J566" s="393"/>
      <c r="K566" s="393">
        <f>K554-K561</f>
        <v>0</v>
      </c>
      <c r="L566" s="393"/>
      <c r="M566" s="393"/>
      <c r="N566" s="393"/>
      <c r="O566" s="393">
        <f>O554-O561</f>
        <v>7986</v>
      </c>
      <c r="P566" s="393"/>
      <c r="Q566" s="393"/>
      <c r="R566" s="393"/>
      <c r="S566" s="393">
        <f>S554-S561</f>
        <v>0</v>
      </c>
      <c r="T566" s="393"/>
      <c r="U566" s="393"/>
      <c r="V566" s="393"/>
      <c r="W566" s="393">
        <f>W554-W561</f>
        <v>0</v>
      </c>
      <c r="X566" s="393"/>
      <c r="Y566" s="393"/>
      <c r="Z566" s="393"/>
      <c r="AA566" s="603">
        <f>AA554-AA561</f>
        <v>7986</v>
      </c>
      <c r="AB566" s="604"/>
    </row>
    <row r="567" spans="1:28" ht="15" customHeight="1" thickBot="1" thickTop="1">
      <c r="A567" s="6"/>
      <c r="B567" s="491" t="s">
        <v>436</v>
      </c>
      <c r="C567" s="491"/>
      <c r="D567" s="491"/>
      <c r="E567" s="491"/>
      <c r="F567" s="491"/>
      <c r="G567" s="637">
        <f>G558-G564</f>
        <v>0</v>
      </c>
      <c r="H567" s="637"/>
      <c r="I567" s="637"/>
      <c r="J567" s="637"/>
      <c r="K567" s="637">
        <f>K558-K564</f>
        <v>0</v>
      </c>
      <c r="L567" s="637"/>
      <c r="M567" s="637"/>
      <c r="N567" s="637"/>
      <c r="O567" s="637">
        <f>O558-O564</f>
        <v>6616</v>
      </c>
      <c r="P567" s="637"/>
      <c r="Q567" s="637"/>
      <c r="R567" s="637"/>
      <c r="S567" s="637">
        <f>S558-S564</f>
        <v>0</v>
      </c>
      <c r="T567" s="637"/>
      <c r="U567" s="637"/>
      <c r="V567" s="637"/>
      <c r="W567" s="637">
        <f>W558-W564</f>
        <v>0</v>
      </c>
      <c r="X567" s="637"/>
      <c r="Y567" s="637"/>
      <c r="Z567" s="637"/>
      <c r="AA567" s="487">
        <f>AA558-AA564</f>
        <v>6616</v>
      </c>
      <c r="AB567" s="488"/>
    </row>
    <row r="568" spans="1:28" ht="16.5" customHeight="1" thickTop="1">
      <c r="A568" s="6"/>
      <c r="B568" s="178"/>
      <c r="C568" s="178"/>
      <c r="D568" s="178"/>
      <c r="E568" s="178"/>
      <c r="F568" s="34"/>
      <c r="G568" s="179"/>
      <c r="H568" s="179"/>
      <c r="I568" s="179"/>
      <c r="J568" s="179"/>
      <c r="K568" s="179"/>
      <c r="L568" s="179"/>
      <c r="M568" s="179"/>
      <c r="N568" s="179"/>
      <c r="O568" s="179"/>
      <c r="P568" s="179"/>
      <c r="Q568" s="179"/>
      <c r="R568" s="179"/>
      <c r="S568" s="179"/>
      <c r="T568" s="179"/>
      <c r="U568" s="179"/>
      <c r="V568" s="179"/>
      <c r="W568" s="179"/>
      <c r="X568" s="179"/>
      <c r="Y568" s="179"/>
      <c r="Z568" s="179"/>
      <c r="AA568" s="93"/>
      <c r="AB568" s="180"/>
    </row>
    <row r="569" spans="1:28" ht="19.5" customHeight="1" thickBot="1">
      <c r="A569" s="6"/>
      <c r="B569" s="23"/>
      <c r="C569" s="23"/>
      <c r="D569" s="23"/>
      <c r="E569" s="23"/>
      <c r="F569" s="23"/>
      <c r="G569" s="23"/>
      <c r="H569" s="719" t="s">
        <v>322</v>
      </c>
      <c r="I569" s="720"/>
      <c r="J569" s="24"/>
      <c r="K569" s="22"/>
      <c r="L569" s="719" t="s">
        <v>322</v>
      </c>
      <c r="M569" s="720"/>
      <c r="N569" s="24"/>
      <c r="O569" s="26"/>
      <c r="P569" s="719" t="s">
        <v>322</v>
      </c>
      <c r="Q569" s="720"/>
      <c r="R569" s="25"/>
      <c r="S569" s="26"/>
      <c r="T569" s="719" t="s">
        <v>322</v>
      </c>
      <c r="U569" s="720"/>
      <c r="V569" s="25"/>
      <c r="W569" s="26"/>
      <c r="X569" s="719" t="s">
        <v>322</v>
      </c>
      <c r="Y569" s="720"/>
      <c r="Z569" s="23"/>
      <c r="AA569" s="719" t="s">
        <v>322</v>
      </c>
      <c r="AB569" s="720"/>
    </row>
    <row r="570" spans="1:28" ht="15" customHeight="1">
      <c r="A570" s="6"/>
      <c r="B570" s="27" t="s">
        <v>250</v>
      </c>
      <c r="C570" s="28"/>
      <c r="D570" s="6"/>
      <c r="E570" s="6"/>
      <c r="F570" s="6"/>
      <c r="G570" s="29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15"/>
      <c r="U570" s="30"/>
      <c r="V570" s="30"/>
      <c r="W570" s="30"/>
      <c r="X570" s="14"/>
      <c r="Y570" s="14"/>
      <c r="Z570" s="14"/>
      <c r="AA570" s="482"/>
      <c r="AB570" s="482"/>
    </row>
    <row r="571" spans="1:28" ht="13.5" customHeight="1">
      <c r="A571" s="6"/>
      <c r="B571" s="31" t="s">
        <v>434</v>
      </c>
      <c r="C571" s="32"/>
      <c r="D571" s="32"/>
      <c r="E571" s="29"/>
      <c r="F571" s="29"/>
      <c r="G571" s="662"/>
      <c r="H571" s="662"/>
      <c r="I571" s="662"/>
      <c r="J571" s="662"/>
      <c r="K571" s="631"/>
      <c r="L571" s="631"/>
      <c r="M571" s="631"/>
      <c r="N571" s="631"/>
      <c r="O571" s="631">
        <v>15588</v>
      </c>
      <c r="P571" s="631"/>
      <c r="Q571" s="631"/>
      <c r="R571" s="631"/>
      <c r="S571" s="631"/>
      <c r="T571" s="631"/>
      <c r="U571" s="631"/>
      <c r="V571" s="631"/>
      <c r="W571" s="667"/>
      <c r="X571" s="667"/>
      <c r="Y571" s="667"/>
      <c r="Z571" s="667"/>
      <c r="AA571" s="482">
        <f>SUM(H571:S571)</f>
        <v>15588</v>
      </c>
      <c r="AB571" s="482"/>
    </row>
    <row r="572" spans="1:28" ht="13.5" customHeight="1">
      <c r="A572" s="6"/>
      <c r="B572" s="32" t="s">
        <v>251</v>
      </c>
      <c r="C572" s="32"/>
      <c r="D572" s="32"/>
      <c r="E572" s="29"/>
      <c r="F572" s="29"/>
      <c r="G572" s="490"/>
      <c r="H572" s="490"/>
      <c r="I572" s="490"/>
      <c r="J572" s="490"/>
      <c r="K572" s="392"/>
      <c r="L572" s="392"/>
      <c r="M572" s="392"/>
      <c r="N572" s="392"/>
      <c r="O572" s="392"/>
      <c r="P572" s="392"/>
      <c r="Q572" s="392"/>
      <c r="R572" s="392"/>
      <c r="S572" s="392"/>
      <c r="T572" s="392"/>
      <c r="U572" s="392"/>
      <c r="V572" s="392"/>
      <c r="W572" s="341"/>
      <c r="X572" s="341"/>
      <c r="Y572" s="341"/>
      <c r="Z572" s="341"/>
      <c r="AA572" s="482">
        <f>SUM(H572:S572)</f>
        <v>0</v>
      </c>
      <c r="AB572" s="482"/>
    </row>
    <row r="573" spans="1:28" ht="13.5" customHeight="1">
      <c r="A573" s="6"/>
      <c r="B573" s="32" t="s">
        <v>252</v>
      </c>
      <c r="C573" s="32"/>
      <c r="D573" s="32"/>
      <c r="E573" s="29"/>
      <c r="F573" s="29"/>
      <c r="G573" s="490"/>
      <c r="H573" s="490"/>
      <c r="I573" s="490"/>
      <c r="J573" s="490"/>
      <c r="K573" s="392"/>
      <c r="L573" s="392"/>
      <c r="M573" s="392"/>
      <c r="N573" s="392"/>
      <c r="O573" s="392"/>
      <c r="P573" s="392"/>
      <c r="Q573" s="392"/>
      <c r="R573" s="392"/>
      <c r="S573" s="392"/>
      <c r="T573" s="392"/>
      <c r="U573" s="392"/>
      <c r="V573" s="392"/>
      <c r="W573" s="341"/>
      <c r="X573" s="341"/>
      <c r="Y573" s="341"/>
      <c r="Z573" s="341"/>
      <c r="AA573" s="482">
        <f>SUM(H573:S573)</f>
        <v>0</v>
      </c>
      <c r="AB573" s="482"/>
    </row>
    <row r="574" spans="1:28" ht="15" customHeight="1">
      <c r="A574" s="6"/>
      <c r="B574" s="32" t="s">
        <v>253</v>
      </c>
      <c r="C574" s="32"/>
      <c r="D574" s="32"/>
      <c r="E574" s="34"/>
      <c r="F574" s="34"/>
      <c r="G574" s="336"/>
      <c r="H574" s="336"/>
      <c r="I574" s="336"/>
      <c r="J574" s="336"/>
      <c r="K574" s="394"/>
      <c r="L574" s="394"/>
      <c r="M574" s="394"/>
      <c r="N574" s="394"/>
      <c r="O574" s="394"/>
      <c r="P574" s="394"/>
      <c r="Q574" s="394"/>
      <c r="R574" s="394"/>
      <c r="S574" s="394"/>
      <c r="T574" s="394"/>
      <c r="U574" s="394"/>
      <c r="V574" s="394"/>
      <c r="W574" s="493"/>
      <c r="X574" s="493"/>
      <c r="Y574" s="493"/>
      <c r="Z574" s="493"/>
      <c r="AA574" s="486">
        <f>SUM(H574:S574)</f>
        <v>0</v>
      </c>
      <c r="AB574" s="486"/>
    </row>
    <row r="575" spans="1:28" ht="14.25" customHeight="1">
      <c r="A575" s="6"/>
      <c r="B575" s="44" t="s">
        <v>426</v>
      </c>
      <c r="C575" s="45"/>
      <c r="D575" s="45"/>
      <c r="E575" s="34"/>
      <c r="F575" s="34"/>
      <c r="G575" s="486">
        <f>SUM(G571:J574)</f>
        <v>0</v>
      </c>
      <c r="H575" s="486"/>
      <c r="I575" s="486"/>
      <c r="J575" s="486"/>
      <c r="K575" s="486">
        <f>SUM(K571:N574)</f>
        <v>0</v>
      </c>
      <c r="L575" s="486"/>
      <c r="M575" s="486"/>
      <c r="N575" s="486"/>
      <c r="O575" s="486">
        <f>SUM(O571:R574)</f>
        <v>15588</v>
      </c>
      <c r="P575" s="486"/>
      <c r="Q575" s="486"/>
      <c r="R575" s="486"/>
      <c r="S575" s="486">
        <f>SUM(S571:V574)</f>
        <v>0</v>
      </c>
      <c r="T575" s="486"/>
      <c r="U575" s="486"/>
      <c r="V575" s="486"/>
      <c r="W575" s="486">
        <f>SUM(W571:Z574)</f>
        <v>0</v>
      </c>
      <c r="X575" s="486"/>
      <c r="Y575" s="486"/>
      <c r="Z575" s="486"/>
      <c r="AA575" s="486">
        <f>SUM(AA571:AB574)</f>
        <v>15588</v>
      </c>
      <c r="AB575" s="486"/>
    </row>
    <row r="576" spans="1:28" ht="15.75" customHeight="1">
      <c r="A576" s="6"/>
      <c r="B576" s="32"/>
      <c r="C576" s="32"/>
      <c r="D576" s="32"/>
      <c r="E576" s="34"/>
      <c r="F576" s="34"/>
      <c r="G576" s="34"/>
      <c r="H576" s="30"/>
      <c r="I576" s="30"/>
      <c r="J576" s="30"/>
      <c r="K576" s="30"/>
      <c r="L576" s="33"/>
      <c r="M576" s="33"/>
      <c r="N576" s="33"/>
      <c r="O576" s="30"/>
      <c r="P576" s="30"/>
      <c r="Q576" s="30"/>
      <c r="R576" s="30"/>
      <c r="S576" s="30"/>
      <c r="T576" s="341"/>
      <c r="U576" s="341"/>
      <c r="V576" s="341"/>
      <c r="W576" s="341"/>
      <c r="X576" s="14"/>
      <c r="Y576" s="14"/>
      <c r="Z576" s="14"/>
      <c r="AA576" s="35"/>
      <c r="AB576" s="35"/>
    </row>
    <row r="577" spans="1:28" ht="15.75" customHeight="1">
      <c r="A577" s="6"/>
      <c r="B577" s="36" t="s">
        <v>254</v>
      </c>
      <c r="C577" s="28"/>
      <c r="D577" s="6"/>
      <c r="E577" s="34"/>
      <c r="F577" s="6"/>
      <c r="G577" s="34"/>
      <c r="H577" s="30"/>
      <c r="I577" s="30"/>
      <c r="J577" s="30"/>
      <c r="K577" s="30"/>
      <c r="L577" s="33"/>
      <c r="M577" s="33"/>
      <c r="N577" s="33"/>
      <c r="O577" s="30"/>
      <c r="P577" s="30"/>
      <c r="Q577" s="30"/>
      <c r="R577" s="30"/>
      <c r="S577" s="30"/>
      <c r="T577" s="30"/>
      <c r="U577" s="30"/>
      <c r="V577" s="30"/>
      <c r="W577" s="30"/>
      <c r="X577" s="14"/>
      <c r="Y577" s="14"/>
      <c r="Z577" s="14"/>
      <c r="AA577" s="6"/>
      <c r="AB577" s="6"/>
    </row>
    <row r="578" spans="1:28" ht="15" customHeight="1">
      <c r="A578" s="6"/>
      <c r="B578" s="31" t="s">
        <v>434</v>
      </c>
      <c r="C578" s="32"/>
      <c r="D578" s="32"/>
      <c r="E578" s="34"/>
      <c r="F578" s="34"/>
      <c r="G578" s="336"/>
      <c r="H578" s="336"/>
      <c r="I578" s="336"/>
      <c r="J578" s="336"/>
      <c r="K578" s="392"/>
      <c r="L578" s="392"/>
      <c r="M578" s="392"/>
      <c r="N578" s="392"/>
      <c r="O578" s="392">
        <v>4225</v>
      </c>
      <c r="P578" s="392"/>
      <c r="Q578" s="392"/>
      <c r="R578" s="392"/>
      <c r="S578" s="341"/>
      <c r="T578" s="341"/>
      <c r="U578" s="341"/>
      <c r="V578" s="341"/>
      <c r="W578" s="341"/>
      <c r="X578" s="341"/>
      <c r="Y578" s="341"/>
      <c r="Z578" s="341"/>
      <c r="AA578" s="483">
        <f>SUM(G578:Z578)</f>
        <v>4225</v>
      </c>
      <c r="AB578" s="483"/>
    </row>
    <row r="579" spans="1:28" ht="15.75" customHeight="1">
      <c r="A579" s="6"/>
      <c r="B579" s="32" t="s">
        <v>255</v>
      </c>
      <c r="C579" s="32"/>
      <c r="D579" s="32"/>
      <c r="E579" s="34"/>
      <c r="F579" s="34"/>
      <c r="G579" s="336"/>
      <c r="H579" s="336"/>
      <c r="I579" s="336"/>
      <c r="J579" s="336"/>
      <c r="K579" s="392"/>
      <c r="L579" s="392"/>
      <c r="M579" s="392"/>
      <c r="N579" s="392"/>
      <c r="O579" s="392">
        <v>1949</v>
      </c>
      <c r="P579" s="392"/>
      <c r="Q579" s="392"/>
      <c r="R579" s="392"/>
      <c r="S579" s="392"/>
      <c r="T579" s="392"/>
      <c r="U579" s="392"/>
      <c r="V579" s="392"/>
      <c r="W579" s="341"/>
      <c r="X579" s="341"/>
      <c r="Y579" s="341"/>
      <c r="Z579" s="341"/>
      <c r="AA579" s="483">
        <f>SUM(G579:Z579)</f>
        <v>1949</v>
      </c>
      <c r="AB579" s="483"/>
    </row>
    <row r="580" spans="1:28" ht="15.75" customHeight="1" thickBot="1">
      <c r="A580" s="23"/>
      <c r="B580" s="32" t="s">
        <v>252</v>
      </c>
      <c r="C580" s="32"/>
      <c r="D580" s="32"/>
      <c r="E580" s="34"/>
      <c r="F580" s="34"/>
      <c r="G580" s="336"/>
      <c r="H580" s="336"/>
      <c r="I580" s="336"/>
      <c r="J580" s="336"/>
      <c r="K580" s="392"/>
      <c r="L580" s="392"/>
      <c r="M580" s="392"/>
      <c r="N580" s="392"/>
      <c r="O580" s="392"/>
      <c r="P580" s="392"/>
      <c r="Q580" s="392"/>
      <c r="R580" s="392"/>
      <c r="S580" s="392"/>
      <c r="T580" s="392"/>
      <c r="U580" s="392"/>
      <c r="V580" s="392"/>
      <c r="W580" s="341"/>
      <c r="X580" s="341"/>
      <c r="Y580" s="341"/>
      <c r="Z580" s="341"/>
      <c r="AA580" s="483">
        <f>SUM(G580:Z580)</f>
        <v>0</v>
      </c>
      <c r="AB580" s="483"/>
    </row>
    <row r="581" spans="1:28" ht="15" customHeight="1">
      <c r="A581" s="6"/>
      <c r="B581" s="31" t="s">
        <v>426</v>
      </c>
      <c r="C581" s="32"/>
      <c r="D581" s="32"/>
      <c r="E581" s="34"/>
      <c r="F581" s="34"/>
      <c r="G581" s="486">
        <f>SUM(G578:J580)</f>
        <v>0</v>
      </c>
      <c r="H581" s="486"/>
      <c r="I581" s="486"/>
      <c r="J581" s="486"/>
      <c r="K581" s="486">
        <f>SUM(K578:N580)</f>
        <v>0</v>
      </c>
      <c r="L581" s="486"/>
      <c r="M581" s="486"/>
      <c r="N581" s="486"/>
      <c r="O581" s="486">
        <f>SUM(O578:R580)</f>
        <v>6174</v>
      </c>
      <c r="P581" s="486"/>
      <c r="Q581" s="486"/>
      <c r="R581" s="486"/>
      <c r="S581" s="486">
        <f>SUM(S578:V580)</f>
        <v>0</v>
      </c>
      <c r="T581" s="486"/>
      <c r="U581" s="486"/>
      <c r="V581" s="486"/>
      <c r="W581" s="486">
        <f>SUM(W578:Z580)</f>
        <v>0</v>
      </c>
      <c r="X581" s="486"/>
      <c r="Y581" s="486"/>
      <c r="Z581" s="486"/>
      <c r="AA581" s="482">
        <f>SUM(G581:Z581)</f>
        <v>6174</v>
      </c>
      <c r="AB581" s="483"/>
    </row>
    <row r="582" spans="1:28" ht="12.75" customHeight="1">
      <c r="A582" s="6"/>
      <c r="B582" s="32"/>
      <c r="C582" s="32"/>
      <c r="D582" s="32"/>
      <c r="E582" s="34"/>
      <c r="F582" s="34"/>
      <c r="G582" s="34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14"/>
      <c r="Y582" s="14"/>
      <c r="Z582" s="14"/>
      <c r="AA582" s="3"/>
      <c r="AB582" s="3"/>
    </row>
    <row r="583" spans="1:28" ht="14.25" customHeight="1" thickBot="1">
      <c r="A583" s="6"/>
      <c r="B583" s="721" t="s">
        <v>435</v>
      </c>
      <c r="C583" s="721"/>
      <c r="D583" s="721"/>
      <c r="E583" s="721"/>
      <c r="F583" s="721"/>
      <c r="G583" s="393">
        <f>G571-G578</f>
        <v>0</v>
      </c>
      <c r="H583" s="393"/>
      <c r="I583" s="393"/>
      <c r="J583" s="393"/>
      <c r="K583" s="393">
        <f>K571-K578</f>
        <v>0</v>
      </c>
      <c r="L583" s="393"/>
      <c r="M583" s="393"/>
      <c r="N583" s="393"/>
      <c r="O583" s="393">
        <f>O571-O578</f>
        <v>11363</v>
      </c>
      <c r="P583" s="393"/>
      <c r="Q583" s="393"/>
      <c r="R583" s="393"/>
      <c r="S583" s="393">
        <f>S571-S578</f>
        <v>0</v>
      </c>
      <c r="T583" s="393"/>
      <c r="U583" s="393"/>
      <c r="V583" s="393"/>
      <c r="W583" s="393">
        <f>W571-W578</f>
        <v>0</v>
      </c>
      <c r="X583" s="393"/>
      <c r="Y583" s="393"/>
      <c r="Z583" s="393"/>
      <c r="AA583" s="603">
        <f>AA571-AA578</f>
        <v>11363</v>
      </c>
      <c r="AB583" s="604"/>
    </row>
    <row r="584" spans="1:28" ht="13.5" customHeight="1" thickBot="1" thickTop="1">
      <c r="A584" s="6"/>
      <c r="B584" s="491" t="s">
        <v>436</v>
      </c>
      <c r="C584" s="491"/>
      <c r="D584" s="491"/>
      <c r="E584" s="491"/>
      <c r="F584" s="491"/>
      <c r="G584" s="637">
        <f>G575-G581</f>
        <v>0</v>
      </c>
      <c r="H584" s="637"/>
      <c r="I584" s="637"/>
      <c r="J584" s="637"/>
      <c r="K584" s="637">
        <f>K575-K581</f>
        <v>0</v>
      </c>
      <c r="L584" s="637"/>
      <c r="M584" s="637"/>
      <c r="N584" s="637"/>
      <c r="O584" s="637">
        <f>O575-O581</f>
        <v>9414</v>
      </c>
      <c r="P584" s="637"/>
      <c r="Q584" s="637"/>
      <c r="R584" s="637"/>
      <c r="S584" s="637">
        <f>S575-S581</f>
        <v>0</v>
      </c>
      <c r="T584" s="637"/>
      <c r="U584" s="637"/>
      <c r="V584" s="637"/>
      <c r="W584" s="637">
        <f>W575-W581</f>
        <v>0</v>
      </c>
      <c r="X584" s="637"/>
      <c r="Y584" s="637"/>
      <c r="Z584" s="637"/>
      <c r="AA584" s="487">
        <f>AA575-AA581</f>
        <v>9414</v>
      </c>
      <c r="AB584" s="488"/>
    </row>
    <row r="585" spans="1:28" ht="12.75" customHeight="1" thickTop="1">
      <c r="A585" s="6"/>
      <c r="B585" s="178"/>
      <c r="C585" s="178"/>
      <c r="D585" s="178"/>
      <c r="E585" s="178"/>
      <c r="F585" s="34"/>
      <c r="G585" s="179"/>
      <c r="H585" s="179"/>
      <c r="I585" s="179"/>
      <c r="J585" s="179"/>
      <c r="K585" s="179"/>
      <c r="L585" s="179"/>
      <c r="M585" s="179"/>
      <c r="N585" s="179"/>
      <c r="O585" s="179"/>
      <c r="P585" s="179"/>
      <c r="Q585" s="179"/>
      <c r="R585" s="179"/>
      <c r="S585" s="179"/>
      <c r="T585" s="179"/>
      <c r="U585" s="179"/>
      <c r="V585" s="179"/>
      <c r="W585" s="179"/>
      <c r="X585" s="179"/>
      <c r="Y585" s="179"/>
      <c r="Z585" s="179"/>
      <c r="AA585" s="93"/>
      <c r="AB585" s="180"/>
    </row>
    <row r="586" spans="1:28" ht="14.25" customHeight="1">
      <c r="A586" s="3"/>
      <c r="B586" s="37"/>
      <c r="C586" s="38">
        <v>-11</v>
      </c>
      <c r="D586" s="37"/>
      <c r="E586" s="39" t="s">
        <v>256</v>
      </c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</row>
    <row r="587" spans="1:28" ht="12.75" customHeight="1">
      <c r="A587" s="6"/>
      <c r="B587" s="40"/>
      <c r="C587" s="40"/>
      <c r="D587" s="40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</row>
    <row r="588" spans="1:28" ht="56.25" customHeight="1">
      <c r="A588" s="6"/>
      <c r="B588" s="53"/>
      <c r="C588" s="53"/>
      <c r="D588" s="53"/>
      <c r="E588" s="52"/>
      <c r="F588" s="494" t="s">
        <v>257</v>
      </c>
      <c r="G588" s="494"/>
      <c r="H588" s="494"/>
      <c r="I588" s="499" t="s">
        <v>56</v>
      </c>
      <c r="J588" s="499"/>
      <c r="K588" s="499"/>
      <c r="L588" s="498" t="s">
        <v>55</v>
      </c>
      <c r="M588" s="498"/>
      <c r="N588" s="498"/>
      <c r="O588" s="498" t="s">
        <v>57</v>
      </c>
      <c r="P588" s="498"/>
      <c r="Q588" s="498"/>
      <c r="R588" s="499" t="s">
        <v>258</v>
      </c>
      <c r="S588" s="499"/>
      <c r="T588" s="499"/>
      <c r="U588" s="499" t="s">
        <v>59</v>
      </c>
      <c r="V588" s="499"/>
      <c r="W588" s="499"/>
      <c r="X588" s="646" t="s">
        <v>259</v>
      </c>
      <c r="Y588" s="646"/>
      <c r="Z588" s="646"/>
      <c r="AA588" s="377" t="s">
        <v>177</v>
      </c>
      <c r="AB588" s="377"/>
    </row>
    <row r="589" spans="1:28" ht="30.75" customHeight="1">
      <c r="A589" s="6"/>
      <c r="B589" s="181"/>
      <c r="C589" s="181"/>
      <c r="D589" s="181"/>
      <c r="E589" s="84"/>
      <c r="F589" s="495" t="s">
        <v>310</v>
      </c>
      <c r="G589" s="495"/>
      <c r="H589" s="495"/>
      <c r="I589" s="496" t="s">
        <v>310</v>
      </c>
      <c r="J589" s="496"/>
      <c r="K589" s="496"/>
      <c r="L589" s="496" t="s">
        <v>310</v>
      </c>
      <c r="M589" s="496"/>
      <c r="N589" s="496"/>
      <c r="O589" s="496" t="s">
        <v>310</v>
      </c>
      <c r="P589" s="496"/>
      <c r="Q589" s="496"/>
      <c r="R589" s="496" t="s">
        <v>310</v>
      </c>
      <c r="S589" s="496"/>
      <c r="T589" s="496"/>
      <c r="U589" s="496" t="s">
        <v>310</v>
      </c>
      <c r="V589" s="496"/>
      <c r="W589" s="496"/>
      <c r="X589" s="496" t="s">
        <v>310</v>
      </c>
      <c r="Y589" s="496"/>
      <c r="Z589" s="496"/>
      <c r="AA589" s="602" t="s">
        <v>310</v>
      </c>
      <c r="AB589" s="602"/>
    </row>
    <row r="590" spans="1:28" ht="12" customHeight="1">
      <c r="A590" s="6"/>
      <c r="B590" s="27" t="s">
        <v>250</v>
      </c>
      <c r="C590" s="6"/>
      <c r="D590" s="28"/>
      <c r="E590" s="6"/>
      <c r="F590" s="29"/>
      <c r="G590" s="29"/>
      <c r="H590" s="50"/>
      <c r="I590" s="50"/>
      <c r="J590" s="50"/>
      <c r="K590" s="49"/>
      <c r="L590" s="49"/>
      <c r="M590" s="49"/>
      <c r="N590" s="50"/>
      <c r="O590" s="50"/>
      <c r="P590" s="50"/>
      <c r="Q590" s="49"/>
      <c r="R590" s="49"/>
      <c r="S590" s="49"/>
      <c r="T590" s="50"/>
      <c r="U590" s="50"/>
      <c r="V590" s="50"/>
      <c r="W590" s="50"/>
      <c r="X590" s="50"/>
      <c r="Y590" s="50"/>
      <c r="Z590" s="50"/>
      <c r="AA590" s="49"/>
      <c r="AB590" s="49"/>
    </row>
    <row r="591" spans="1:28" ht="13.5" customHeight="1">
      <c r="A591" s="6"/>
      <c r="B591" s="440" t="s">
        <v>434</v>
      </c>
      <c r="C591" s="440"/>
      <c r="D591" s="440"/>
      <c r="E591" s="440"/>
      <c r="F591" s="497">
        <v>2133487</v>
      </c>
      <c r="G591" s="497"/>
      <c r="H591" s="497"/>
      <c r="I591" s="456">
        <v>2057939</v>
      </c>
      <c r="J591" s="456"/>
      <c r="K591" s="456"/>
      <c r="L591" s="456"/>
      <c r="M591" s="456"/>
      <c r="N591" s="456"/>
      <c r="O591" s="456">
        <v>96582</v>
      </c>
      <c r="P591" s="456"/>
      <c r="Q591" s="456"/>
      <c r="R591" s="456"/>
      <c r="S591" s="456"/>
      <c r="T591" s="456"/>
      <c r="U591" s="500"/>
      <c r="V591" s="500"/>
      <c r="W591" s="500"/>
      <c r="X591" s="500">
        <v>4700</v>
      </c>
      <c r="Y591" s="500"/>
      <c r="Z591" s="500"/>
      <c r="AA591" s="501">
        <f>SUM(F591:Z591)</f>
        <v>4292708</v>
      </c>
      <c r="AB591" s="501"/>
    </row>
    <row r="592" spans="1:28" ht="13.5" customHeight="1">
      <c r="A592" s="6"/>
      <c r="B592" s="263" t="s">
        <v>251</v>
      </c>
      <c r="C592" s="263"/>
      <c r="D592" s="263"/>
      <c r="E592" s="263"/>
      <c r="F592" s="437">
        <v>675</v>
      </c>
      <c r="G592" s="437"/>
      <c r="H592" s="437"/>
      <c r="I592" s="500">
        <v>58730</v>
      </c>
      <c r="J592" s="500"/>
      <c r="K592" s="500"/>
      <c r="L592" s="500"/>
      <c r="M592" s="500"/>
      <c r="N592" s="500"/>
      <c r="O592" s="500">
        <v>4389</v>
      </c>
      <c r="P592" s="500"/>
      <c r="Q592" s="500"/>
      <c r="R592" s="500"/>
      <c r="S592" s="500"/>
      <c r="T592" s="500"/>
      <c r="U592" s="500"/>
      <c r="V592" s="500"/>
      <c r="W592" s="500"/>
      <c r="X592" s="500">
        <v>15838</v>
      </c>
      <c r="Y592" s="500"/>
      <c r="Z592" s="500"/>
      <c r="AA592" s="501">
        <f>SUM(F592:Z592)</f>
        <v>79632</v>
      </c>
      <c r="AB592" s="501"/>
    </row>
    <row r="593" spans="1:28" ht="14.25" customHeight="1">
      <c r="A593" s="6"/>
      <c r="B593" s="263" t="s">
        <v>252</v>
      </c>
      <c r="C593" s="263"/>
      <c r="D593" s="263"/>
      <c r="E593" s="263"/>
      <c r="F593" s="437"/>
      <c r="G593" s="437"/>
      <c r="H593" s="437"/>
      <c r="I593" s="500">
        <v>3437</v>
      </c>
      <c r="J593" s="500"/>
      <c r="K593" s="500"/>
      <c r="L593" s="500"/>
      <c r="M593" s="500"/>
      <c r="N593" s="500"/>
      <c r="O593" s="500">
        <v>195</v>
      </c>
      <c r="P593" s="500"/>
      <c r="Q593" s="500"/>
      <c r="R593" s="500"/>
      <c r="S593" s="500"/>
      <c r="T593" s="500"/>
      <c r="U593" s="500"/>
      <c r="V593" s="500"/>
      <c r="W593" s="500"/>
      <c r="X593" s="500">
        <v>6133</v>
      </c>
      <c r="Y593" s="500"/>
      <c r="Z593" s="500"/>
      <c r="AA593" s="501">
        <f>SUM(F593:Z593)</f>
        <v>9765</v>
      </c>
      <c r="AB593" s="501"/>
    </row>
    <row r="594" spans="1:28" ht="26.25" customHeight="1" thickBot="1">
      <c r="A594" s="46"/>
      <c r="B594" s="263" t="s">
        <v>253</v>
      </c>
      <c r="C594" s="263"/>
      <c r="D594" s="263"/>
      <c r="E594" s="263"/>
      <c r="F594" s="638"/>
      <c r="G594" s="638"/>
      <c r="H594" s="638"/>
      <c r="I594" s="500"/>
      <c r="J594" s="500"/>
      <c r="K594" s="500"/>
      <c r="L594" s="500"/>
      <c r="M594" s="500"/>
      <c r="N594" s="500"/>
      <c r="O594" s="500"/>
      <c r="P594" s="500"/>
      <c r="Q594" s="500"/>
      <c r="R594" s="500"/>
      <c r="S594" s="500"/>
      <c r="T594" s="500"/>
      <c r="U594" s="500"/>
      <c r="V594" s="500"/>
      <c r="W594" s="500"/>
      <c r="X594" s="500"/>
      <c r="Y594" s="500"/>
      <c r="Z594" s="500"/>
      <c r="AA594" s="339">
        <f>SUM(F594:Z594)</f>
        <v>0</v>
      </c>
      <c r="AB594" s="339"/>
    </row>
    <row r="595" spans="1:28" ht="26.25" customHeight="1" thickBot="1" thickTop="1">
      <c r="A595" s="47"/>
      <c r="B595" s="440" t="s">
        <v>426</v>
      </c>
      <c r="C595" s="440"/>
      <c r="D595" s="440"/>
      <c r="E595" s="440"/>
      <c r="F595" s="339">
        <f>F591+F592-F593</f>
        <v>2134162</v>
      </c>
      <c r="G595" s="339"/>
      <c r="H595" s="339"/>
      <c r="I595" s="339">
        <f>I591+I592-I593</f>
        <v>2113232</v>
      </c>
      <c r="J595" s="339"/>
      <c r="K595" s="339"/>
      <c r="L595" s="339">
        <f>SUM(L591:N594)</f>
        <v>0</v>
      </c>
      <c r="M595" s="339"/>
      <c r="N595" s="339"/>
      <c r="O595" s="339">
        <f>O591+O592-O593</f>
        <v>100776</v>
      </c>
      <c r="P595" s="339"/>
      <c r="Q595" s="339"/>
      <c r="R595" s="339">
        <f>SUM(R591:T594)</f>
        <v>0</v>
      </c>
      <c r="S595" s="339"/>
      <c r="T595" s="339"/>
      <c r="U595" s="339">
        <f>SUM(U591:W594)</f>
        <v>0</v>
      </c>
      <c r="V595" s="339"/>
      <c r="W595" s="339"/>
      <c r="X595" s="339">
        <f>X591+X592-X593</f>
        <v>14405</v>
      </c>
      <c r="Y595" s="339"/>
      <c r="Z595" s="339"/>
      <c r="AA595" s="339">
        <f>AA591+AA592-AA593</f>
        <v>4362575</v>
      </c>
      <c r="AB595" s="339"/>
    </row>
    <row r="596" spans="1:28" ht="26.25" customHeight="1" thickTop="1">
      <c r="A596" s="3"/>
      <c r="B596" s="32"/>
      <c r="C596" s="32"/>
      <c r="D596" s="32"/>
      <c r="E596" s="29"/>
      <c r="F596" s="131"/>
      <c r="G596" s="131"/>
      <c r="H596" s="132"/>
      <c r="I596" s="132"/>
      <c r="J596" s="132"/>
      <c r="K596" s="133"/>
      <c r="L596" s="133"/>
      <c r="M596" s="133"/>
      <c r="N596" s="132"/>
      <c r="O596" s="132"/>
      <c r="P596" s="132"/>
      <c r="Q596" s="133"/>
      <c r="R596" s="133"/>
      <c r="S596" s="133"/>
      <c r="T596" s="132"/>
      <c r="U596" s="132"/>
      <c r="V596" s="132"/>
      <c r="W596" s="132"/>
      <c r="X596" s="132"/>
      <c r="Y596" s="132"/>
      <c r="Z596" s="133"/>
      <c r="AA596" s="133"/>
      <c r="AB596" s="133"/>
    </row>
    <row r="597" spans="1:28" ht="15.75" customHeight="1">
      <c r="A597" s="3"/>
      <c r="B597" s="27" t="s">
        <v>254</v>
      </c>
      <c r="C597" s="6"/>
      <c r="D597" s="28"/>
      <c r="E597" s="6"/>
      <c r="F597" s="131"/>
      <c r="G597" s="131"/>
      <c r="H597" s="132"/>
      <c r="I597" s="132"/>
      <c r="J597" s="132"/>
      <c r="K597" s="133"/>
      <c r="L597" s="133"/>
      <c r="M597" s="133"/>
      <c r="N597" s="132"/>
      <c r="O597" s="132"/>
      <c r="P597" s="132"/>
      <c r="Q597" s="133"/>
      <c r="R597" s="133"/>
      <c r="S597" s="133"/>
      <c r="T597" s="132"/>
      <c r="U597" s="132"/>
      <c r="V597" s="132"/>
      <c r="W597" s="132"/>
      <c r="X597" s="132"/>
      <c r="Y597" s="132"/>
      <c r="Z597" s="133"/>
      <c r="AA597" s="133"/>
      <c r="AB597" s="133"/>
    </row>
    <row r="598" spans="1:28" ht="12.75" customHeight="1">
      <c r="A598" s="3"/>
      <c r="B598" s="440" t="str">
        <f>B591</f>
        <v>31.12.2007.</v>
      </c>
      <c r="C598" s="440"/>
      <c r="D598" s="440"/>
      <c r="E598" s="440"/>
      <c r="F598" s="497">
        <v>404276</v>
      </c>
      <c r="G598" s="497"/>
      <c r="H598" s="497"/>
      <c r="I598" s="456">
        <v>911077</v>
      </c>
      <c r="J598" s="456"/>
      <c r="K598" s="456"/>
      <c r="L598" s="456"/>
      <c r="M598" s="456"/>
      <c r="N598" s="456"/>
      <c r="O598" s="456">
        <v>37994</v>
      </c>
      <c r="P598" s="456"/>
      <c r="Q598" s="456"/>
      <c r="R598" s="456"/>
      <c r="S598" s="456"/>
      <c r="T598" s="456"/>
      <c r="U598" s="500"/>
      <c r="V598" s="500"/>
      <c r="W598" s="500"/>
      <c r="X598" s="500"/>
      <c r="Y598" s="500"/>
      <c r="Z598" s="500"/>
      <c r="AA598" s="501">
        <f>SUM(F598:Z598)</f>
        <v>1353347</v>
      </c>
      <c r="AB598" s="501"/>
    </row>
    <row r="599" spans="1:28" ht="12.75" customHeight="1" thickBot="1">
      <c r="A599" s="23"/>
      <c r="B599" s="263" t="s">
        <v>255</v>
      </c>
      <c r="C599" s="263"/>
      <c r="D599" s="263"/>
      <c r="E599" s="263"/>
      <c r="F599" s="437">
        <v>33746</v>
      </c>
      <c r="G599" s="437"/>
      <c r="H599" s="437"/>
      <c r="I599" s="500">
        <v>102486</v>
      </c>
      <c r="J599" s="500"/>
      <c r="K599" s="500"/>
      <c r="L599" s="500"/>
      <c r="M599" s="500"/>
      <c r="N599" s="500"/>
      <c r="O599" s="500">
        <v>5901</v>
      </c>
      <c r="P599" s="500"/>
      <c r="Q599" s="500"/>
      <c r="R599" s="500"/>
      <c r="S599" s="500"/>
      <c r="T599" s="500"/>
      <c r="U599" s="500"/>
      <c r="V599" s="500"/>
      <c r="W599" s="500"/>
      <c r="X599" s="500"/>
      <c r="Y599" s="500"/>
      <c r="Z599" s="500"/>
      <c r="AA599" s="501">
        <f>SUM(F599:Z599)</f>
        <v>142133</v>
      </c>
      <c r="AB599" s="501"/>
    </row>
    <row r="600" spans="1:28" ht="12.75" customHeight="1">
      <c r="A600" s="6"/>
      <c r="B600" s="263" t="s">
        <v>252</v>
      </c>
      <c r="C600" s="263"/>
      <c r="D600" s="263"/>
      <c r="E600" s="263"/>
      <c r="F600" s="437"/>
      <c r="G600" s="437"/>
      <c r="H600" s="437"/>
      <c r="I600" s="500">
        <v>2396</v>
      </c>
      <c r="J600" s="500"/>
      <c r="K600" s="500"/>
      <c r="L600" s="500"/>
      <c r="M600" s="500"/>
      <c r="N600" s="500"/>
      <c r="O600" s="500">
        <v>195</v>
      </c>
      <c r="P600" s="500"/>
      <c r="Q600" s="500"/>
      <c r="R600" s="500"/>
      <c r="S600" s="500"/>
      <c r="T600" s="500"/>
      <c r="U600" s="500"/>
      <c r="V600" s="500"/>
      <c r="W600" s="500"/>
      <c r="X600" s="500"/>
      <c r="Y600" s="500"/>
      <c r="Z600" s="500"/>
      <c r="AA600" s="501">
        <f>SUM(F600:Z600)</f>
        <v>2591</v>
      </c>
      <c r="AB600" s="501"/>
    </row>
    <row r="601" spans="1:28" ht="12.75" customHeight="1">
      <c r="A601" s="6"/>
      <c r="B601" s="440" t="str">
        <f>B595</f>
        <v>30.06.2008.</v>
      </c>
      <c r="C601" s="440"/>
      <c r="D601" s="440"/>
      <c r="E601" s="440"/>
      <c r="F601" s="441">
        <f>F598+F599-F600</f>
        <v>438022</v>
      </c>
      <c r="G601" s="441"/>
      <c r="H601" s="441"/>
      <c r="I601" s="441">
        <f>I598+I599-I600</f>
        <v>1011167</v>
      </c>
      <c r="J601" s="441"/>
      <c r="K601" s="441"/>
      <c r="L601" s="441">
        <f>SUM(L598:N600)</f>
        <v>0</v>
      </c>
      <c r="M601" s="441"/>
      <c r="N601" s="441"/>
      <c r="O601" s="441">
        <f>O598+O599-O600</f>
        <v>43700</v>
      </c>
      <c r="P601" s="441"/>
      <c r="Q601" s="441"/>
      <c r="R601" s="441">
        <f>SUM(R598:T600)</f>
        <v>0</v>
      </c>
      <c r="S601" s="441"/>
      <c r="T601" s="441"/>
      <c r="U601" s="441">
        <f>SUM(U598:W600)</f>
        <v>0</v>
      </c>
      <c r="V601" s="441"/>
      <c r="W601" s="441"/>
      <c r="X601" s="441">
        <f>SUM(X598:Z600)</f>
        <v>0</v>
      </c>
      <c r="Y601" s="441"/>
      <c r="Z601" s="441"/>
      <c r="AA601" s="339">
        <f>AA598+AA599-AA600</f>
        <v>1492889</v>
      </c>
      <c r="AB601" s="339"/>
    </row>
    <row r="602" spans="1:28" ht="12.75" customHeight="1" thickBot="1">
      <c r="A602" s="6"/>
      <c r="B602" s="57"/>
      <c r="C602" s="57"/>
      <c r="D602" s="57"/>
      <c r="E602" s="58"/>
      <c r="F602" s="134"/>
      <c r="G602" s="134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  <c r="S602" s="135"/>
      <c r="T602" s="135"/>
      <c r="U602" s="135"/>
      <c r="V602" s="135"/>
      <c r="W602" s="135"/>
      <c r="X602" s="135"/>
      <c r="Y602" s="135"/>
      <c r="Z602" s="136"/>
      <c r="AA602" s="136"/>
      <c r="AB602" s="136"/>
    </row>
    <row r="603" spans="1:28" ht="12.75" customHeight="1" thickBot="1" thickTop="1">
      <c r="A603" s="6"/>
      <c r="B603" s="438" t="s">
        <v>437</v>
      </c>
      <c r="C603" s="438"/>
      <c r="D603" s="438"/>
      <c r="E603" s="438"/>
      <c r="F603" s="439">
        <f>F591-F598</f>
        <v>1729211</v>
      </c>
      <c r="G603" s="439"/>
      <c r="H603" s="439"/>
      <c r="I603" s="439">
        <f>I591-I598</f>
        <v>1146862</v>
      </c>
      <c r="J603" s="439"/>
      <c r="K603" s="439"/>
      <c r="L603" s="439">
        <f>L591+L598</f>
        <v>0</v>
      </c>
      <c r="M603" s="439"/>
      <c r="N603" s="439"/>
      <c r="O603" s="439">
        <f>O591-O598</f>
        <v>58588</v>
      </c>
      <c r="P603" s="439"/>
      <c r="Q603" s="439"/>
      <c r="R603" s="439">
        <f>R591+R598</f>
        <v>0</v>
      </c>
      <c r="S603" s="439"/>
      <c r="T603" s="439"/>
      <c r="U603" s="439">
        <f>U591+U598</f>
        <v>0</v>
      </c>
      <c r="V603" s="439"/>
      <c r="W603" s="439"/>
      <c r="X603" s="439">
        <f>X591+X598</f>
        <v>4700</v>
      </c>
      <c r="Y603" s="439"/>
      <c r="Z603" s="439"/>
      <c r="AA603" s="722">
        <f>AA591-AA598</f>
        <v>2939361</v>
      </c>
      <c r="AB603" s="722"/>
    </row>
    <row r="604" spans="1:28" ht="12.75" customHeight="1" thickBot="1" thickTop="1">
      <c r="A604" s="6"/>
      <c r="B604" s="21"/>
      <c r="C604" s="21"/>
      <c r="D604" s="21"/>
      <c r="E604" s="21"/>
      <c r="F604" s="139"/>
      <c r="G604" s="139"/>
      <c r="H604" s="139"/>
      <c r="I604" s="137"/>
      <c r="J604" s="137"/>
      <c r="K604" s="137"/>
      <c r="L604" s="138"/>
      <c r="M604" s="138"/>
      <c r="N604" s="138"/>
      <c r="O604" s="138"/>
      <c r="P604" s="138"/>
      <c r="Q604" s="138"/>
      <c r="R604" s="138"/>
      <c r="S604" s="138"/>
      <c r="T604" s="138"/>
      <c r="U604" s="138"/>
      <c r="V604" s="138"/>
      <c r="W604" s="138"/>
      <c r="X604" s="138"/>
      <c r="Y604" s="138"/>
      <c r="Z604" s="138"/>
      <c r="AA604" s="138"/>
      <c r="AB604" s="138"/>
    </row>
    <row r="605" spans="1:28" ht="12.75" customHeight="1" thickBot="1" thickTop="1">
      <c r="A605" s="3"/>
      <c r="B605" s="438" t="s">
        <v>438</v>
      </c>
      <c r="C605" s="438"/>
      <c r="D605" s="438"/>
      <c r="E605" s="438"/>
      <c r="F605" s="439">
        <f>F595-F601</f>
        <v>1696140</v>
      </c>
      <c r="G605" s="439"/>
      <c r="H605" s="439"/>
      <c r="I605" s="439">
        <f>I595-I601</f>
        <v>1102065</v>
      </c>
      <c r="J605" s="439"/>
      <c r="K605" s="439"/>
      <c r="L605" s="439">
        <f>L595+L601</f>
        <v>0</v>
      </c>
      <c r="M605" s="439"/>
      <c r="N605" s="439"/>
      <c r="O605" s="439">
        <f>O595-O601</f>
        <v>57076</v>
      </c>
      <c r="P605" s="439"/>
      <c r="Q605" s="439"/>
      <c r="R605" s="439">
        <f>R595+R601</f>
        <v>0</v>
      </c>
      <c r="S605" s="439"/>
      <c r="T605" s="439"/>
      <c r="U605" s="439">
        <f>U595+U601</f>
        <v>0</v>
      </c>
      <c r="V605" s="439"/>
      <c r="W605" s="439"/>
      <c r="X605" s="439">
        <f>X595+X601</f>
        <v>14405</v>
      </c>
      <c r="Y605" s="439"/>
      <c r="Z605" s="439"/>
      <c r="AA605" s="439">
        <f>AA595-AA601</f>
        <v>2869686</v>
      </c>
      <c r="AB605" s="439"/>
    </row>
    <row r="606" spans="1:28" ht="12.75" customHeight="1" thickTop="1">
      <c r="A606" s="6"/>
      <c r="B606" s="178"/>
      <c r="C606" s="178"/>
      <c r="D606" s="178"/>
      <c r="E606" s="178"/>
      <c r="F606" s="171"/>
      <c r="G606" s="171"/>
      <c r="H606" s="171"/>
      <c r="I606" s="171"/>
      <c r="J606" s="171"/>
      <c r="K606" s="171"/>
      <c r="L606" s="171"/>
      <c r="M606" s="171"/>
      <c r="N606" s="171"/>
      <c r="O606" s="171"/>
      <c r="P606" s="171"/>
      <c r="Q606" s="171"/>
      <c r="R606" s="171"/>
      <c r="S606" s="171"/>
      <c r="T606" s="171"/>
      <c r="U606" s="171"/>
      <c r="V606" s="171"/>
      <c r="W606" s="171"/>
      <c r="X606" s="171"/>
      <c r="Y606" s="171"/>
      <c r="Z606" s="171"/>
      <c r="AA606" s="171"/>
      <c r="AB606" s="171"/>
    </row>
    <row r="607" spans="1:28" ht="12.75" customHeight="1">
      <c r="A607" s="6"/>
      <c r="B607" s="178"/>
      <c r="C607" s="178"/>
      <c r="D607" s="178"/>
      <c r="E607" s="178"/>
      <c r="F607" s="171"/>
      <c r="G607" s="171"/>
      <c r="H607" s="171"/>
      <c r="I607" s="171"/>
      <c r="J607" s="171"/>
      <c r="K607" s="171"/>
      <c r="L607" s="171"/>
      <c r="M607" s="171"/>
      <c r="N607" s="171"/>
      <c r="O607" s="171"/>
      <c r="P607" s="171"/>
      <c r="Q607" s="171"/>
      <c r="R607" s="171"/>
      <c r="S607" s="171"/>
      <c r="T607" s="171"/>
      <c r="U607" s="171"/>
      <c r="V607" s="171"/>
      <c r="W607" s="171"/>
      <c r="X607" s="171"/>
      <c r="Y607" s="171"/>
      <c r="Z607" s="171"/>
      <c r="AA607" s="171"/>
      <c r="AB607" s="171"/>
    </row>
    <row r="608" spans="1:28" ht="12.75" customHeight="1">
      <c r="A608" s="6"/>
      <c r="B608" s="181"/>
      <c r="C608" s="181"/>
      <c r="D608" s="181"/>
      <c r="E608" s="84"/>
      <c r="F608" s="495" t="s">
        <v>322</v>
      </c>
      <c r="G608" s="495"/>
      <c r="H608" s="495"/>
      <c r="I608" s="496" t="s">
        <v>322</v>
      </c>
      <c r="J608" s="496"/>
      <c r="K608" s="496"/>
      <c r="L608" s="496" t="s">
        <v>322</v>
      </c>
      <c r="M608" s="496"/>
      <c r="N608" s="496"/>
      <c r="O608" s="496" t="s">
        <v>322</v>
      </c>
      <c r="P608" s="496"/>
      <c r="Q608" s="496"/>
      <c r="R608" s="496" t="s">
        <v>322</v>
      </c>
      <c r="S608" s="496"/>
      <c r="T608" s="496"/>
      <c r="U608" s="496" t="s">
        <v>322</v>
      </c>
      <c r="V608" s="496"/>
      <c r="W608" s="496"/>
      <c r="X608" s="496" t="s">
        <v>322</v>
      </c>
      <c r="Y608" s="496"/>
      <c r="Z608" s="496"/>
      <c r="AA608" s="602" t="s">
        <v>322</v>
      </c>
      <c r="AB608" s="602"/>
    </row>
    <row r="609" spans="1:28" ht="12.75" customHeight="1">
      <c r="A609" s="6"/>
      <c r="B609" s="27" t="s">
        <v>250</v>
      </c>
      <c r="C609" s="6"/>
      <c r="D609" s="28"/>
      <c r="E609" s="6"/>
      <c r="F609" s="29"/>
      <c r="G609" s="29"/>
      <c r="H609" s="50"/>
      <c r="I609" s="50"/>
      <c r="J609" s="50"/>
      <c r="K609" s="49"/>
      <c r="L609" s="49"/>
      <c r="M609" s="49"/>
      <c r="N609" s="50"/>
      <c r="O609" s="50"/>
      <c r="P609" s="50"/>
      <c r="Q609" s="49"/>
      <c r="R609" s="49"/>
      <c r="S609" s="49"/>
      <c r="T609" s="50"/>
      <c r="U609" s="50"/>
      <c r="V609" s="50"/>
      <c r="W609" s="50"/>
      <c r="X609" s="50"/>
      <c r="Y609" s="50"/>
      <c r="Z609" s="50"/>
      <c r="AA609" s="49"/>
      <c r="AB609" s="49"/>
    </row>
    <row r="610" spans="1:28" ht="12.75" customHeight="1">
      <c r="A610" s="6"/>
      <c r="B610" s="440" t="s">
        <v>434</v>
      </c>
      <c r="C610" s="440"/>
      <c r="D610" s="440"/>
      <c r="E610" s="440"/>
      <c r="F610" s="448">
        <v>3035679</v>
      </c>
      <c r="G610" s="448"/>
      <c r="H610" s="448"/>
      <c r="I610" s="456">
        <v>2928183</v>
      </c>
      <c r="J610" s="456"/>
      <c r="K610" s="456"/>
      <c r="L610" s="456"/>
      <c r="M610" s="456"/>
      <c r="N610" s="456"/>
      <c r="O610" s="456">
        <v>137424</v>
      </c>
      <c r="P610" s="456"/>
      <c r="Q610" s="456"/>
      <c r="R610" s="456"/>
      <c r="S610" s="456"/>
      <c r="T610" s="456"/>
      <c r="U610" s="500"/>
      <c r="V610" s="500"/>
      <c r="W610" s="500"/>
      <c r="X610" s="500">
        <v>6687</v>
      </c>
      <c r="Y610" s="500"/>
      <c r="Z610" s="500"/>
      <c r="AA610" s="501">
        <f>SUM(F610:Z610)</f>
        <v>6107973</v>
      </c>
      <c r="AB610" s="501"/>
    </row>
    <row r="611" spans="1:28" ht="12.75" customHeight="1">
      <c r="A611" s="6"/>
      <c r="B611" s="263" t="s">
        <v>251</v>
      </c>
      <c r="C611" s="263"/>
      <c r="D611" s="263"/>
      <c r="E611" s="263"/>
      <c r="F611" s="437">
        <v>960</v>
      </c>
      <c r="G611" s="437"/>
      <c r="H611" s="437"/>
      <c r="I611" s="500">
        <v>83565</v>
      </c>
      <c r="J611" s="500"/>
      <c r="K611" s="500"/>
      <c r="L611" s="500"/>
      <c r="M611" s="500"/>
      <c r="N611" s="500"/>
      <c r="O611" s="500">
        <v>6245</v>
      </c>
      <c r="P611" s="500"/>
      <c r="Q611" s="500"/>
      <c r="R611" s="500"/>
      <c r="S611" s="500"/>
      <c r="T611" s="500"/>
      <c r="U611" s="500"/>
      <c r="V611" s="500"/>
      <c r="W611" s="500"/>
      <c r="X611" s="500">
        <v>22535</v>
      </c>
      <c r="Y611" s="500"/>
      <c r="Z611" s="500"/>
      <c r="AA611" s="501">
        <f>F611+I611+O611+X611</f>
        <v>113305</v>
      </c>
      <c r="AB611" s="501"/>
    </row>
    <row r="612" spans="1:28" ht="15.75" customHeight="1">
      <c r="A612" s="6"/>
      <c r="B612" s="263" t="s">
        <v>252</v>
      </c>
      <c r="C612" s="263"/>
      <c r="D612" s="263"/>
      <c r="E612" s="263"/>
      <c r="F612" s="437"/>
      <c r="G612" s="437"/>
      <c r="H612" s="437"/>
      <c r="I612" s="500">
        <v>4890</v>
      </c>
      <c r="J612" s="500"/>
      <c r="K612" s="500"/>
      <c r="L612" s="500"/>
      <c r="M612" s="500"/>
      <c r="N612" s="500"/>
      <c r="O612" s="500">
        <v>277</v>
      </c>
      <c r="P612" s="500"/>
      <c r="Q612" s="500"/>
      <c r="R612" s="500"/>
      <c r="S612" s="500"/>
      <c r="T612" s="500"/>
      <c r="U612" s="500"/>
      <c r="V612" s="500"/>
      <c r="W612" s="500"/>
      <c r="X612" s="500">
        <v>8726</v>
      </c>
      <c r="Y612" s="500"/>
      <c r="Z612" s="500"/>
      <c r="AA612" s="501">
        <f>SUM(F612:Z612)</f>
        <v>13893</v>
      </c>
      <c r="AB612" s="501"/>
    </row>
    <row r="613" spans="1:28" ht="15.75" customHeight="1" thickBot="1">
      <c r="A613" s="46"/>
      <c r="B613" s="263" t="s">
        <v>253</v>
      </c>
      <c r="C613" s="263"/>
      <c r="D613" s="263"/>
      <c r="E613" s="263"/>
      <c r="F613" s="638"/>
      <c r="G613" s="638"/>
      <c r="H613" s="638"/>
      <c r="I613" s="500"/>
      <c r="J613" s="500"/>
      <c r="K613" s="500"/>
      <c r="L613" s="500"/>
      <c r="M613" s="500"/>
      <c r="N613" s="500"/>
      <c r="O613" s="500"/>
      <c r="P613" s="500"/>
      <c r="Q613" s="500"/>
      <c r="R613" s="500"/>
      <c r="S613" s="500"/>
      <c r="T613" s="500"/>
      <c r="U613" s="500"/>
      <c r="V613" s="500"/>
      <c r="W613" s="500"/>
      <c r="X613" s="500"/>
      <c r="Y613" s="500"/>
      <c r="Z613" s="500"/>
      <c r="AA613" s="339">
        <f>SUM(F613:Z613)</f>
        <v>0</v>
      </c>
      <c r="AB613" s="339"/>
    </row>
    <row r="614" spans="1:28" ht="18" customHeight="1" thickBot="1" thickTop="1">
      <c r="A614" s="47"/>
      <c r="B614" s="440" t="s">
        <v>426</v>
      </c>
      <c r="C614" s="440"/>
      <c r="D614" s="440"/>
      <c r="E614" s="440"/>
      <c r="F614" s="339">
        <f>F610+F611-F612</f>
        <v>3036639</v>
      </c>
      <c r="G614" s="339"/>
      <c r="H614" s="339"/>
      <c r="I614" s="339">
        <f>I610+I611-I612</f>
        <v>3006858</v>
      </c>
      <c r="J614" s="339"/>
      <c r="K614" s="339"/>
      <c r="L614" s="339">
        <f>SUM(L610:N613)</f>
        <v>0</v>
      </c>
      <c r="M614" s="339"/>
      <c r="N614" s="339"/>
      <c r="O614" s="339">
        <f>O610+O611-O612</f>
        <v>143392</v>
      </c>
      <c r="P614" s="339"/>
      <c r="Q614" s="339"/>
      <c r="R614" s="339">
        <f>SUM(R610:T613)</f>
        <v>0</v>
      </c>
      <c r="S614" s="339"/>
      <c r="T614" s="339"/>
      <c r="U614" s="339">
        <f>SUM(U610:W613)</f>
        <v>0</v>
      </c>
      <c r="V614" s="339"/>
      <c r="W614" s="339"/>
      <c r="X614" s="339">
        <f>X610+X611-X612</f>
        <v>20496</v>
      </c>
      <c r="Y614" s="339"/>
      <c r="Z614" s="339"/>
      <c r="AA614" s="339">
        <f>AA610+AA611-AA612</f>
        <v>6207385</v>
      </c>
      <c r="AB614" s="339"/>
    </row>
    <row r="615" spans="1:28" ht="12.75" customHeight="1" thickTop="1">
      <c r="A615" s="3"/>
      <c r="B615" s="32"/>
      <c r="C615" s="32"/>
      <c r="D615" s="32"/>
      <c r="E615" s="29"/>
      <c r="F615" s="131"/>
      <c r="G615" s="131"/>
      <c r="H615" s="132"/>
      <c r="I615" s="132"/>
      <c r="J615" s="132"/>
      <c r="K615" s="133"/>
      <c r="L615" s="133"/>
      <c r="M615" s="133"/>
      <c r="N615" s="132"/>
      <c r="O615" s="132"/>
      <c r="P615" s="132"/>
      <c r="Q615" s="133"/>
      <c r="R615" s="133"/>
      <c r="S615" s="133"/>
      <c r="T615" s="132"/>
      <c r="U615" s="132"/>
      <c r="V615" s="132"/>
      <c r="W615" s="132"/>
      <c r="X615" s="132"/>
      <c r="Y615" s="132"/>
      <c r="Z615" s="133"/>
      <c r="AA615" s="133"/>
      <c r="AB615" s="133"/>
    </row>
    <row r="616" spans="1:28" ht="15.75" customHeight="1">
      <c r="A616" s="6"/>
      <c r="B616" s="27" t="s">
        <v>254</v>
      </c>
      <c r="C616" s="6"/>
      <c r="D616" s="28"/>
      <c r="E616" s="6"/>
      <c r="F616" s="131"/>
      <c r="G616" s="131"/>
      <c r="H616" s="132"/>
      <c r="I616" s="132"/>
      <c r="J616" s="132"/>
      <c r="K616" s="133"/>
      <c r="L616" s="133"/>
      <c r="M616" s="133"/>
      <c r="N616" s="132"/>
      <c r="O616" s="132"/>
      <c r="P616" s="132"/>
      <c r="Q616" s="133"/>
      <c r="R616" s="133"/>
      <c r="S616" s="133"/>
      <c r="T616" s="132"/>
      <c r="U616" s="132"/>
      <c r="V616" s="132"/>
      <c r="W616" s="132"/>
      <c r="X616" s="132"/>
      <c r="Y616" s="132"/>
      <c r="Z616" s="133"/>
      <c r="AA616" s="133"/>
      <c r="AB616" s="133"/>
    </row>
    <row r="617" spans="1:28" ht="12.75">
      <c r="A617" s="6"/>
      <c r="B617" s="440" t="str">
        <f>B610</f>
        <v>31.12.2007.</v>
      </c>
      <c r="C617" s="440"/>
      <c r="D617" s="440"/>
      <c r="E617" s="440"/>
      <c r="F617" s="497">
        <v>575233</v>
      </c>
      <c r="G617" s="497"/>
      <c r="H617" s="497"/>
      <c r="I617" s="456">
        <v>1296346</v>
      </c>
      <c r="J617" s="456"/>
      <c r="K617" s="456"/>
      <c r="L617" s="456"/>
      <c r="M617" s="456"/>
      <c r="N617" s="456"/>
      <c r="O617" s="456">
        <v>54061</v>
      </c>
      <c r="P617" s="456"/>
      <c r="Q617" s="456"/>
      <c r="R617" s="456"/>
      <c r="S617" s="456"/>
      <c r="T617" s="456"/>
      <c r="U617" s="500"/>
      <c r="V617" s="500"/>
      <c r="W617" s="500"/>
      <c r="X617" s="500"/>
      <c r="Y617" s="500"/>
      <c r="Z617" s="500"/>
      <c r="AA617" s="501">
        <f>SUM(F617:Z617)</f>
        <v>1925640</v>
      </c>
      <c r="AB617" s="501"/>
    </row>
    <row r="618" spans="1:28" s="54" customFormat="1" ht="13.5" customHeight="1">
      <c r="A618" s="52"/>
      <c r="B618" s="263" t="s">
        <v>255</v>
      </c>
      <c r="C618" s="263"/>
      <c r="D618" s="263"/>
      <c r="E618" s="263"/>
      <c r="F618" s="437">
        <v>48016</v>
      </c>
      <c r="G618" s="437"/>
      <c r="H618" s="437"/>
      <c r="I618" s="500">
        <v>145824</v>
      </c>
      <c r="J618" s="500"/>
      <c r="K618" s="500"/>
      <c r="L618" s="500"/>
      <c r="M618" s="500"/>
      <c r="N618" s="500"/>
      <c r="O618" s="500">
        <v>8396</v>
      </c>
      <c r="P618" s="500"/>
      <c r="Q618" s="500"/>
      <c r="R618" s="500"/>
      <c r="S618" s="500"/>
      <c r="T618" s="500"/>
      <c r="U618" s="500"/>
      <c r="V618" s="500"/>
      <c r="W618" s="500"/>
      <c r="X618" s="500"/>
      <c r="Y618" s="500"/>
      <c r="Z618" s="500"/>
      <c r="AA618" s="501">
        <f>SUM(F618:Z618)</f>
        <v>202236</v>
      </c>
      <c r="AB618" s="501"/>
    </row>
    <row r="619" spans="1:28" ht="12.75" customHeight="1">
      <c r="A619" s="84"/>
      <c r="B619" s="263" t="s">
        <v>252</v>
      </c>
      <c r="C619" s="263"/>
      <c r="D619" s="263"/>
      <c r="E619" s="263"/>
      <c r="F619" s="437"/>
      <c r="G619" s="437"/>
      <c r="H619" s="437"/>
      <c r="I619" s="500">
        <v>3409</v>
      </c>
      <c r="J619" s="500"/>
      <c r="K619" s="500"/>
      <c r="L619" s="500"/>
      <c r="M619" s="500"/>
      <c r="N619" s="500"/>
      <c r="O619" s="500">
        <v>277</v>
      </c>
      <c r="P619" s="500"/>
      <c r="Q619" s="500"/>
      <c r="R619" s="500"/>
      <c r="S619" s="500"/>
      <c r="T619" s="500"/>
      <c r="U619" s="500"/>
      <c r="V619" s="500"/>
      <c r="W619" s="500"/>
      <c r="X619" s="500"/>
      <c r="Y619" s="500"/>
      <c r="Z619" s="500"/>
      <c r="AA619" s="501">
        <f>SUM(F619:Z619)</f>
        <v>3686</v>
      </c>
      <c r="AB619" s="501"/>
    </row>
    <row r="620" spans="1:28" ht="12.75">
      <c r="A620" s="6"/>
      <c r="B620" s="440" t="str">
        <f>B614</f>
        <v>30.06.2008.</v>
      </c>
      <c r="C620" s="440"/>
      <c r="D620" s="440"/>
      <c r="E620" s="440"/>
      <c r="F620" s="441">
        <f>F617+F618-F619</f>
        <v>623249</v>
      </c>
      <c r="G620" s="441"/>
      <c r="H620" s="441"/>
      <c r="I620" s="441">
        <f>I617+I618-I619</f>
        <v>1438761</v>
      </c>
      <c r="J620" s="441"/>
      <c r="K620" s="441"/>
      <c r="L620" s="441">
        <f>SUM(L617:N619)</f>
        <v>0</v>
      </c>
      <c r="M620" s="441"/>
      <c r="N620" s="441"/>
      <c r="O620" s="441">
        <f>O617+O618-O619</f>
        <v>62180</v>
      </c>
      <c r="P620" s="441"/>
      <c r="Q620" s="441"/>
      <c r="R620" s="441">
        <f>SUM(R617:T619)</f>
        <v>0</v>
      </c>
      <c r="S620" s="441"/>
      <c r="T620" s="441"/>
      <c r="U620" s="441">
        <f>SUM(U617:W619)</f>
        <v>0</v>
      </c>
      <c r="V620" s="441"/>
      <c r="W620" s="441"/>
      <c r="X620" s="441">
        <f>SUM(X617:Z619)</f>
        <v>0</v>
      </c>
      <c r="Y620" s="441"/>
      <c r="Z620" s="441"/>
      <c r="AA620" s="339">
        <f>AA617+AA618-AA619</f>
        <v>2124190</v>
      </c>
      <c r="AB620" s="339"/>
    </row>
    <row r="621" spans="1:28" ht="13.5" thickBot="1">
      <c r="A621" s="6"/>
      <c r="B621" s="57"/>
      <c r="C621" s="57"/>
      <c r="D621" s="57"/>
      <c r="E621" s="58"/>
      <c r="F621" s="134"/>
      <c r="G621" s="134"/>
      <c r="H621" s="135"/>
      <c r="I621" s="135"/>
      <c r="J621" s="135"/>
      <c r="K621" s="135"/>
      <c r="L621" s="135"/>
      <c r="M621" s="135"/>
      <c r="N621" s="135"/>
      <c r="O621" s="135"/>
      <c r="P621" s="135"/>
      <c r="Q621" s="135"/>
      <c r="R621" s="135"/>
      <c r="S621" s="135"/>
      <c r="T621" s="135"/>
      <c r="U621" s="135"/>
      <c r="V621" s="135"/>
      <c r="W621" s="135"/>
      <c r="X621" s="135"/>
      <c r="Y621" s="135"/>
      <c r="Z621" s="136"/>
      <c r="AA621" s="136"/>
      <c r="AB621" s="136"/>
    </row>
    <row r="622" spans="1:28" ht="14.25" thickBot="1" thickTop="1">
      <c r="A622" s="6"/>
      <c r="B622" s="438" t="s">
        <v>439</v>
      </c>
      <c r="C622" s="438"/>
      <c r="D622" s="438"/>
      <c r="E622" s="438"/>
      <c r="F622" s="439">
        <f>F610-F617</f>
        <v>2460446</v>
      </c>
      <c r="G622" s="439"/>
      <c r="H622" s="439"/>
      <c r="I622" s="439">
        <f>I610-I617</f>
        <v>1631837</v>
      </c>
      <c r="J622" s="439"/>
      <c r="K622" s="439"/>
      <c r="L622" s="439">
        <f>L610+L617</f>
        <v>0</v>
      </c>
      <c r="M622" s="439"/>
      <c r="N622" s="439"/>
      <c r="O622" s="439">
        <f>O610-O617</f>
        <v>83363</v>
      </c>
      <c r="P622" s="439"/>
      <c r="Q622" s="439"/>
      <c r="R622" s="439">
        <f>R610+R617</f>
        <v>0</v>
      </c>
      <c r="S622" s="439"/>
      <c r="T622" s="439"/>
      <c r="U622" s="439">
        <f>U610+U617</f>
        <v>0</v>
      </c>
      <c r="V622" s="439"/>
      <c r="W622" s="439"/>
      <c r="X622" s="439">
        <f>X610+X617</f>
        <v>6687</v>
      </c>
      <c r="Y622" s="439"/>
      <c r="Z622" s="439"/>
      <c r="AA622" s="722">
        <f>AA610-AA617</f>
        <v>4182333</v>
      </c>
      <c r="AB622" s="722"/>
    </row>
    <row r="623" spans="1:28" ht="14.25" thickBot="1" thickTop="1">
      <c r="A623" s="6"/>
      <c r="B623" s="21"/>
      <c r="C623" s="21"/>
      <c r="D623" s="21"/>
      <c r="E623" s="21"/>
      <c r="F623" s="139"/>
      <c r="G623" s="139"/>
      <c r="H623" s="139"/>
      <c r="I623" s="137"/>
      <c r="J623" s="137"/>
      <c r="K623" s="137"/>
      <c r="L623" s="138"/>
      <c r="M623" s="138"/>
      <c r="N623" s="138"/>
      <c r="O623" s="138"/>
      <c r="P623" s="138"/>
      <c r="Q623" s="138"/>
      <c r="R623" s="138"/>
      <c r="S623" s="138"/>
      <c r="T623" s="138"/>
      <c r="U623" s="138"/>
      <c r="V623" s="138"/>
      <c r="W623" s="138"/>
      <c r="X623" s="138"/>
      <c r="Y623" s="138"/>
      <c r="Z623" s="138"/>
      <c r="AA623" s="138"/>
      <c r="AB623" s="138"/>
    </row>
    <row r="624" spans="1:28" ht="16.5" customHeight="1" thickBot="1" thickTop="1">
      <c r="A624" s="6"/>
      <c r="B624" s="438" t="s">
        <v>440</v>
      </c>
      <c r="C624" s="438"/>
      <c r="D624" s="438"/>
      <c r="E624" s="438"/>
      <c r="F624" s="439">
        <f>F614-F620</f>
        <v>2413390</v>
      </c>
      <c r="G624" s="439"/>
      <c r="H624" s="439"/>
      <c r="I624" s="439">
        <f>I614-I620</f>
        <v>1568097</v>
      </c>
      <c r="J624" s="439"/>
      <c r="K624" s="439"/>
      <c r="L624" s="439">
        <f>L614+L620</f>
        <v>0</v>
      </c>
      <c r="M624" s="439"/>
      <c r="N624" s="439"/>
      <c r="O624" s="439">
        <f>O614-O620</f>
        <v>81212</v>
      </c>
      <c r="P624" s="439"/>
      <c r="Q624" s="439"/>
      <c r="R624" s="439">
        <f>R614+R620</f>
        <v>0</v>
      </c>
      <c r="S624" s="439"/>
      <c r="T624" s="439"/>
      <c r="U624" s="439">
        <f>U614+U620</f>
        <v>0</v>
      </c>
      <c r="V624" s="439"/>
      <c r="W624" s="439"/>
      <c r="X624" s="439">
        <f>X614+X620</f>
        <v>20496</v>
      </c>
      <c r="Y624" s="439"/>
      <c r="Z624" s="439"/>
      <c r="AA624" s="439">
        <f>AA614-AA620</f>
        <v>4083195</v>
      </c>
      <c r="AB624" s="439"/>
    </row>
    <row r="625" spans="1:28" ht="13.5" thickTop="1">
      <c r="A625" s="6"/>
      <c r="B625" s="178"/>
      <c r="C625" s="178"/>
      <c r="D625" s="178"/>
      <c r="E625" s="178"/>
      <c r="F625" s="171"/>
      <c r="G625" s="171"/>
      <c r="H625" s="171"/>
      <c r="I625" s="171"/>
      <c r="J625" s="171"/>
      <c r="K625" s="171"/>
      <c r="L625" s="171"/>
      <c r="M625" s="171"/>
      <c r="N625" s="171"/>
      <c r="O625" s="171"/>
      <c r="P625" s="171"/>
      <c r="Q625" s="171"/>
      <c r="R625" s="171"/>
      <c r="S625" s="171"/>
      <c r="T625" s="171"/>
      <c r="U625" s="171"/>
      <c r="V625" s="171"/>
      <c r="W625" s="171"/>
      <c r="X625" s="171"/>
      <c r="Y625" s="171"/>
      <c r="Z625" s="171"/>
      <c r="AA625" s="171"/>
      <c r="AB625" s="171"/>
    </row>
    <row r="626" spans="1:28" ht="12.75">
      <c r="A626" s="6"/>
      <c r="B626" s="79" t="s">
        <v>260</v>
      </c>
      <c r="C626" s="61"/>
      <c r="D626" s="61"/>
      <c r="E626" s="60"/>
      <c r="F626" s="60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5"/>
      <c r="T626" s="15"/>
      <c r="U626" s="15"/>
      <c r="V626" s="14"/>
      <c r="W626" s="14"/>
      <c r="X626" s="14"/>
      <c r="Y626" s="15"/>
      <c r="Z626" s="14"/>
      <c r="AA626" s="14"/>
      <c r="AB626" s="14"/>
    </row>
    <row r="627" spans="1:28" ht="12.75">
      <c r="A627" s="6"/>
      <c r="B627" s="61"/>
      <c r="C627" s="61"/>
      <c r="D627" s="61"/>
      <c r="E627" s="60"/>
      <c r="F627" s="60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5"/>
      <c r="T627" s="15"/>
      <c r="U627" s="15"/>
      <c r="V627" s="14"/>
      <c r="W627" s="14"/>
      <c r="X627" s="14"/>
      <c r="Y627" s="15"/>
      <c r="Z627" s="14"/>
      <c r="AA627" s="14"/>
      <c r="AB627" s="14"/>
    </row>
    <row r="628" spans="1:28" ht="12.75">
      <c r="A628" s="6"/>
      <c r="B628" s="69"/>
      <c r="C628" s="38">
        <v>-12</v>
      </c>
      <c r="D628" s="69"/>
      <c r="E628" s="72" t="s">
        <v>261</v>
      </c>
      <c r="F628" s="69"/>
      <c r="G628" s="69"/>
      <c r="H628" s="69"/>
      <c r="I628" s="69"/>
      <c r="J628" s="69"/>
      <c r="K628" s="69"/>
      <c r="L628" s="69"/>
      <c r="M628" s="69"/>
      <c r="N628" s="69"/>
      <c r="O628" s="69"/>
      <c r="P628" s="68"/>
      <c r="Q628" s="68"/>
      <c r="R628" s="68"/>
      <c r="S628" s="65"/>
      <c r="T628" s="65"/>
      <c r="U628" s="65"/>
      <c r="V628" s="64"/>
      <c r="W628" s="64"/>
      <c r="X628" s="64"/>
      <c r="Y628" s="65"/>
      <c r="Z628" s="64"/>
      <c r="AA628" s="64"/>
      <c r="AB628" s="64"/>
    </row>
    <row r="629" spans="1:28" ht="12.75">
      <c r="A629" s="6"/>
      <c r="B629" s="69"/>
      <c r="C629" s="38"/>
      <c r="D629" s="69"/>
      <c r="E629" s="72"/>
      <c r="F629" s="69"/>
      <c r="G629" s="69"/>
      <c r="H629" s="69"/>
      <c r="I629" s="69"/>
      <c r="J629" s="69"/>
      <c r="K629" s="69"/>
      <c r="L629" s="69"/>
      <c r="M629" s="69"/>
      <c r="N629" s="69"/>
      <c r="O629" s="69"/>
      <c r="P629" s="68"/>
      <c r="Q629" s="68"/>
      <c r="R629" s="68"/>
      <c r="S629" s="65"/>
      <c r="T629" s="65"/>
      <c r="U629" s="65"/>
      <c r="V629" s="64"/>
      <c r="W629" s="64"/>
      <c r="X629" s="64"/>
      <c r="Y629" s="65"/>
      <c r="Z629" s="64"/>
      <c r="AA629" s="64"/>
      <c r="AB629" s="64"/>
    </row>
    <row r="630" spans="1:28" ht="12.75">
      <c r="A630" s="6"/>
      <c r="B630" s="69"/>
      <c r="C630" s="38"/>
      <c r="D630" s="69"/>
      <c r="E630" s="72"/>
      <c r="F630" s="69"/>
      <c r="G630" s="69"/>
      <c r="H630" s="69"/>
      <c r="I630" s="69"/>
      <c r="J630" s="69"/>
      <c r="K630" s="69"/>
      <c r="L630" s="69"/>
      <c r="M630" s="643" t="s">
        <v>309</v>
      </c>
      <c r="N630" s="343"/>
      <c r="O630" s="343"/>
      <c r="P630" s="343"/>
      <c r="Q630" s="68"/>
      <c r="R630" s="68"/>
      <c r="S630" s="65"/>
      <c r="T630" s="65"/>
      <c r="U630" s="65"/>
      <c r="V630" s="64"/>
      <c r="W630" s="64"/>
      <c r="X630" s="64"/>
      <c r="Y630" s="65"/>
      <c r="Z630" s="64"/>
      <c r="AA630" s="64"/>
      <c r="AB630" s="64"/>
    </row>
    <row r="631" spans="1:28" ht="12.75">
      <c r="A631" s="6"/>
      <c r="B631" s="187"/>
      <c r="C631" s="187"/>
      <c r="D631" s="187"/>
      <c r="E631" s="187"/>
      <c r="F631" s="187"/>
      <c r="G631" s="187"/>
      <c r="H631" s="187"/>
      <c r="I631" s="187"/>
      <c r="J631" s="187"/>
      <c r="K631" s="187"/>
      <c r="L631" s="187"/>
      <c r="M631" s="187"/>
      <c r="N631" s="187"/>
      <c r="O631" s="187"/>
      <c r="P631" s="188"/>
      <c r="Q631" s="188"/>
      <c r="R631" s="188"/>
      <c r="S631" s="189"/>
      <c r="T631" s="189"/>
      <c r="U631" s="189"/>
      <c r="V631" s="190"/>
      <c r="W631" s="190"/>
      <c r="X631" s="190"/>
      <c r="Y631" s="189"/>
      <c r="Z631" s="190"/>
      <c r="AA631" s="190"/>
      <c r="AB631" s="190"/>
    </row>
    <row r="632" spans="1:28" ht="57" customHeight="1" thickBot="1">
      <c r="A632" s="56"/>
      <c r="B632" s="209"/>
      <c r="C632" s="209"/>
      <c r="D632" s="209"/>
      <c r="E632" s="209"/>
      <c r="F632" s="435" t="s">
        <v>434</v>
      </c>
      <c r="G632" s="435"/>
      <c r="H632" s="435"/>
      <c r="I632" s="264" t="s">
        <v>441</v>
      </c>
      <c r="J632" s="264"/>
      <c r="K632" s="264"/>
      <c r="L632" s="264" t="s">
        <v>442</v>
      </c>
      <c r="M632" s="264"/>
      <c r="N632" s="264"/>
      <c r="O632" s="444" t="s">
        <v>443</v>
      </c>
      <c r="P632" s="444"/>
      <c r="Q632" s="444"/>
      <c r="R632" s="264" t="s">
        <v>444</v>
      </c>
      <c r="S632" s="264"/>
      <c r="T632" s="264"/>
      <c r="U632" s="435" t="s">
        <v>426</v>
      </c>
      <c r="V632" s="435"/>
      <c r="W632" s="435"/>
      <c r="X632" s="264" t="s">
        <v>263</v>
      </c>
      <c r="Y632" s="264"/>
      <c r="Z632" s="264"/>
      <c r="AA632" s="264" t="s">
        <v>264</v>
      </c>
      <c r="AB632" s="264"/>
    </row>
    <row r="633" spans="1:28" ht="17.25" customHeight="1" thickBot="1" thickTop="1">
      <c r="A633" s="47"/>
      <c r="B633" s="436" t="s">
        <v>353</v>
      </c>
      <c r="C633" s="436"/>
      <c r="D633" s="436"/>
      <c r="E633" s="436"/>
      <c r="F633" s="434">
        <v>4327</v>
      </c>
      <c r="G633" s="431"/>
      <c r="H633" s="431"/>
      <c r="I633" s="431"/>
      <c r="J633" s="431"/>
      <c r="K633" s="431"/>
      <c r="L633" s="432"/>
      <c r="M633" s="432"/>
      <c r="N633" s="432"/>
      <c r="O633" s="432"/>
      <c r="P633" s="432"/>
      <c r="Q633" s="432"/>
      <c r="R633" s="639"/>
      <c r="S633" s="639"/>
      <c r="T633" s="639"/>
      <c r="U633" s="502">
        <v>4327</v>
      </c>
      <c r="V633" s="503"/>
      <c r="W633" s="503"/>
      <c r="X633" s="228" t="s">
        <v>329</v>
      </c>
      <c r="Y633" s="228"/>
      <c r="Z633" s="228"/>
      <c r="AA633" s="228" t="s">
        <v>330</v>
      </c>
      <c r="AB633" s="228"/>
    </row>
    <row r="634" spans="1:28" ht="18" customHeight="1" thickBot="1" thickTop="1">
      <c r="A634" s="47"/>
      <c r="B634" s="736" t="s">
        <v>354</v>
      </c>
      <c r="C634" s="736"/>
      <c r="D634" s="736"/>
      <c r="E634" s="736"/>
      <c r="F634" s="434">
        <v>4327</v>
      </c>
      <c r="G634" s="431"/>
      <c r="H634" s="431"/>
      <c r="I634" s="431"/>
      <c r="J634" s="431"/>
      <c r="K634" s="431"/>
      <c r="L634" s="432"/>
      <c r="M634" s="432"/>
      <c r="N634" s="432"/>
      <c r="O634" s="432"/>
      <c r="P634" s="432"/>
      <c r="Q634" s="432"/>
      <c r="R634" s="639"/>
      <c r="S634" s="639"/>
      <c r="T634" s="639"/>
      <c r="U634" s="502">
        <v>4327</v>
      </c>
      <c r="V634" s="503"/>
      <c r="W634" s="503"/>
      <c r="X634" s="228" t="s">
        <v>329</v>
      </c>
      <c r="Y634" s="228"/>
      <c r="Z634" s="228"/>
      <c r="AA634" s="228" t="s">
        <v>330</v>
      </c>
      <c r="AB634" s="228"/>
    </row>
    <row r="635" spans="1:28" ht="16.5" customHeight="1" thickBot="1" thickTop="1">
      <c r="A635" s="47"/>
      <c r="B635" s="207"/>
      <c r="C635" s="207"/>
      <c r="D635" s="207"/>
      <c r="E635" s="207"/>
      <c r="F635" s="265">
        <f>SUM(F633:H634)</f>
        <v>8654</v>
      </c>
      <c r="G635" s="265"/>
      <c r="H635" s="265"/>
      <c r="I635" s="265">
        <f>SUM(I633:K634)</f>
        <v>0</v>
      </c>
      <c r="J635" s="265"/>
      <c r="K635" s="265"/>
      <c r="L635" s="265">
        <f>SUM(L633:N634)</f>
        <v>0</v>
      </c>
      <c r="M635" s="265"/>
      <c r="N635" s="265"/>
      <c r="O635" s="265">
        <f>SUM(O633:Q634)</f>
        <v>0</v>
      </c>
      <c r="P635" s="265"/>
      <c r="Q635" s="265"/>
      <c r="R635" s="265">
        <f>SUM(R633:T634)</f>
        <v>0</v>
      </c>
      <c r="S635" s="265"/>
      <c r="T635" s="265"/>
      <c r="U635" s="265">
        <f>SUM(U633:W634)</f>
        <v>8654</v>
      </c>
      <c r="V635" s="265"/>
      <c r="W635" s="265"/>
      <c r="X635" s="601"/>
      <c r="Y635" s="601"/>
      <c r="Z635" s="601"/>
      <c r="AA635" s="601"/>
      <c r="AB635" s="601"/>
    </row>
    <row r="636" spans="1:28" ht="17.25" customHeight="1" thickTop="1">
      <c r="A636" s="3"/>
      <c r="B636" s="183"/>
      <c r="C636" s="183"/>
      <c r="D636" s="183"/>
      <c r="E636" s="183"/>
      <c r="F636" s="180"/>
      <c r="G636" s="180"/>
      <c r="H636" s="180"/>
      <c r="I636" s="180"/>
      <c r="J636" s="180"/>
      <c r="K636" s="180"/>
      <c r="L636" s="180"/>
      <c r="M636" s="180"/>
      <c r="N636" s="180"/>
      <c r="O636" s="180"/>
      <c r="P636" s="180"/>
      <c r="Q636" s="180"/>
      <c r="R636" s="180"/>
      <c r="S636" s="180"/>
      <c r="T636" s="180"/>
      <c r="U636" s="180"/>
      <c r="V636" s="180"/>
      <c r="W636" s="180"/>
      <c r="X636" s="184"/>
      <c r="Y636" s="184"/>
      <c r="Z636" s="184"/>
      <c r="AA636" s="184"/>
      <c r="AB636" s="184"/>
    </row>
    <row r="637" spans="1:28" ht="15.75" customHeight="1">
      <c r="A637" s="3"/>
      <c r="B637" s="183"/>
      <c r="C637" s="183"/>
      <c r="D637" s="183"/>
      <c r="E637" s="183"/>
      <c r="F637" s="180"/>
      <c r="G637" s="180"/>
      <c r="H637" s="180"/>
      <c r="I637" s="180"/>
      <c r="J637" s="180"/>
      <c r="K637" s="180"/>
      <c r="L637" s="180"/>
      <c r="M637" s="643" t="s">
        <v>322</v>
      </c>
      <c r="N637" s="343"/>
      <c r="O637" s="343"/>
      <c r="P637" s="343"/>
      <c r="Q637" s="180"/>
      <c r="R637" s="180"/>
      <c r="S637" s="180"/>
      <c r="T637" s="180"/>
      <c r="U637" s="180"/>
      <c r="V637" s="180"/>
      <c r="W637" s="180"/>
      <c r="X637" s="184"/>
      <c r="Y637" s="184"/>
      <c r="Z637" s="184"/>
      <c r="AA637" s="184"/>
      <c r="AB637" s="184"/>
    </row>
    <row r="638" spans="1:28" ht="12" customHeight="1">
      <c r="A638" s="84"/>
      <c r="B638" s="185"/>
      <c r="C638" s="185"/>
      <c r="D638" s="185"/>
      <c r="E638" s="185"/>
      <c r="F638" s="186"/>
      <c r="G638" s="186"/>
      <c r="H638" s="186"/>
      <c r="I638" s="186"/>
      <c r="J638" s="186"/>
      <c r="K638" s="186"/>
      <c r="L638" s="186"/>
      <c r="M638" s="186"/>
      <c r="N638" s="186"/>
      <c r="O638" s="186"/>
      <c r="P638" s="186"/>
      <c r="Q638" s="186"/>
      <c r="R638" s="186"/>
      <c r="S638" s="186"/>
      <c r="T638" s="186"/>
      <c r="U638" s="186"/>
      <c r="V638" s="186"/>
      <c r="W638" s="186"/>
      <c r="X638" s="182"/>
      <c r="Y638" s="182"/>
      <c r="Z638" s="182"/>
      <c r="AA638" s="182"/>
      <c r="AB638" s="182"/>
    </row>
    <row r="639" spans="1:28" ht="54.75" customHeight="1" thickBot="1">
      <c r="A639" s="6"/>
      <c r="B639" s="209"/>
      <c r="C639" s="209"/>
      <c r="D639" s="209"/>
      <c r="E639" s="209"/>
      <c r="F639" s="435" t="s">
        <v>434</v>
      </c>
      <c r="G639" s="435"/>
      <c r="H639" s="435"/>
      <c r="I639" s="264" t="s">
        <v>445</v>
      </c>
      <c r="J639" s="264"/>
      <c r="K639" s="264"/>
      <c r="L639" s="264" t="s">
        <v>262</v>
      </c>
      <c r="M639" s="264"/>
      <c r="N639" s="264"/>
      <c r="O639" s="444" t="s">
        <v>443</v>
      </c>
      <c r="P639" s="444"/>
      <c r="Q639" s="444"/>
      <c r="R639" s="264" t="s">
        <v>446</v>
      </c>
      <c r="S639" s="264"/>
      <c r="T639" s="264"/>
      <c r="U639" s="435" t="s">
        <v>447</v>
      </c>
      <c r="V639" s="435"/>
      <c r="W639" s="435"/>
      <c r="X639" s="264" t="s">
        <v>263</v>
      </c>
      <c r="Y639" s="264"/>
      <c r="Z639" s="264"/>
      <c r="AA639" s="264" t="s">
        <v>264</v>
      </c>
      <c r="AB639" s="264"/>
    </row>
    <row r="640" spans="1:28" ht="15.75" customHeight="1">
      <c r="A640" s="6"/>
      <c r="B640" s="436" t="s">
        <v>353</v>
      </c>
      <c r="C640" s="436"/>
      <c r="D640" s="436"/>
      <c r="E640" s="436"/>
      <c r="F640" s="431">
        <v>6157</v>
      </c>
      <c r="G640" s="431"/>
      <c r="H640" s="431"/>
      <c r="I640" s="431"/>
      <c r="J640" s="431"/>
      <c r="K640" s="431"/>
      <c r="L640" s="432"/>
      <c r="M640" s="432"/>
      <c r="N640" s="432"/>
      <c r="O640" s="432"/>
      <c r="P640" s="432"/>
      <c r="Q640" s="432"/>
      <c r="R640" s="639"/>
      <c r="S640" s="639"/>
      <c r="T640" s="639"/>
      <c r="U640" s="723">
        <v>6157</v>
      </c>
      <c r="V640" s="723"/>
      <c r="W640" s="723"/>
      <c r="X640" s="228" t="s">
        <v>329</v>
      </c>
      <c r="Y640" s="228"/>
      <c r="Z640" s="228"/>
      <c r="AA640" s="228" t="s">
        <v>330</v>
      </c>
      <c r="AB640" s="228"/>
    </row>
    <row r="641" spans="1:28" ht="17.25" customHeight="1" thickBot="1">
      <c r="A641" s="6"/>
      <c r="B641" s="736" t="s">
        <v>354</v>
      </c>
      <c r="C641" s="736"/>
      <c r="D641" s="736"/>
      <c r="E641" s="736"/>
      <c r="F641" s="431">
        <v>6157</v>
      </c>
      <c r="G641" s="431"/>
      <c r="H641" s="431"/>
      <c r="I641" s="431"/>
      <c r="J641" s="431"/>
      <c r="K641" s="431"/>
      <c r="L641" s="432"/>
      <c r="M641" s="432"/>
      <c r="N641" s="432"/>
      <c r="O641" s="432"/>
      <c r="P641" s="432"/>
      <c r="Q641" s="432"/>
      <c r="R641" s="639"/>
      <c r="S641" s="639"/>
      <c r="T641" s="639"/>
      <c r="U641" s="723">
        <v>6157</v>
      </c>
      <c r="V641" s="723"/>
      <c r="W641" s="723"/>
      <c r="X641" s="228" t="s">
        <v>329</v>
      </c>
      <c r="Y641" s="228"/>
      <c r="Z641" s="228"/>
      <c r="AA641" s="228" t="s">
        <v>330</v>
      </c>
      <c r="AB641" s="228"/>
    </row>
    <row r="642" spans="1:28" ht="12.75" customHeight="1" thickBot="1" thickTop="1">
      <c r="A642" s="6"/>
      <c r="B642" s="207"/>
      <c r="C642" s="207"/>
      <c r="D642" s="207"/>
      <c r="E642" s="207"/>
      <c r="F642" s="488">
        <f>SUM(F640:H641)</f>
        <v>12314</v>
      </c>
      <c r="G642" s="488"/>
      <c r="H642" s="488"/>
      <c r="I642" s="488">
        <f>SUM(I640:K641)</f>
        <v>0</v>
      </c>
      <c r="J642" s="488"/>
      <c r="K642" s="488"/>
      <c r="L642" s="488">
        <f>SUM(L640:N641)</f>
        <v>0</v>
      </c>
      <c r="M642" s="488"/>
      <c r="N642" s="488"/>
      <c r="O642" s="488">
        <f>SUM(O640:Q641)</f>
        <v>0</v>
      </c>
      <c r="P642" s="488"/>
      <c r="Q642" s="488"/>
      <c r="R642" s="488">
        <f>SUM(R640:T641)</f>
        <v>0</v>
      </c>
      <c r="S642" s="488"/>
      <c r="T642" s="488"/>
      <c r="U642" s="488">
        <f>SUM(U640:W641)</f>
        <v>12314</v>
      </c>
      <c r="V642" s="488"/>
      <c r="W642" s="488"/>
      <c r="X642" s="724"/>
      <c r="Y642" s="724"/>
      <c r="Z642" s="724"/>
      <c r="AA642" s="724"/>
      <c r="AB642" s="724"/>
    </row>
    <row r="643" spans="1:28" ht="12.75" customHeight="1" thickTop="1">
      <c r="A643" s="6"/>
      <c r="B643" s="183"/>
      <c r="C643" s="183"/>
      <c r="D643" s="183"/>
      <c r="E643" s="183"/>
      <c r="F643" s="180"/>
      <c r="G643" s="180"/>
      <c r="H643" s="180"/>
      <c r="I643" s="180"/>
      <c r="J643" s="180"/>
      <c r="K643" s="180"/>
      <c r="L643" s="180"/>
      <c r="M643" s="180"/>
      <c r="N643" s="180"/>
      <c r="O643" s="180"/>
      <c r="P643" s="180"/>
      <c r="Q643" s="180"/>
      <c r="R643" s="180"/>
      <c r="S643" s="180"/>
      <c r="T643" s="180"/>
      <c r="U643" s="180"/>
      <c r="V643" s="180"/>
      <c r="W643" s="180"/>
      <c r="X643" s="184"/>
      <c r="Y643" s="184"/>
      <c r="Z643" s="184"/>
      <c r="AA643" s="184"/>
      <c r="AB643" s="184"/>
    </row>
    <row r="644" spans="1:28" ht="12.75" customHeight="1">
      <c r="A644" s="6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</row>
    <row r="645" spans="1:28" ht="12.75" customHeight="1">
      <c r="A645" s="6"/>
      <c r="B645" s="71"/>
      <c r="C645" s="38">
        <v>-13</v>
      </c>
      <c r="D645" s="6"/>
      <c r="E645" s="38" t="s">
        <v>265</v>
      </c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6"/>
      <c r="AB645" s="6"/>
    </row>
    <row r="646" spans="1:28" ht="12.75" customHeight="1">
      <c r="A646" s="6"/>
      <c r="B646" s="71"/>
      <c r="C646" s="38"/>
      <c r="D646" s="6"/>
      <c r="E646" s="38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243" t="s">
        <v>309</v>
      </c>
      <c r="R646" s="243"/>
      <c r="S646" s="243"/>
      <c r="T646" s="243"/>
      <c r="U646" s="243"/>
      <c r="V646" s="243"/>
      <c r="W646" s="14"/>
      <c r="X646" s="243" t="s">
        <v>322</v>
      </c>
      <c r="Y646" s="244"/>
      <c r="Z646" s="244"/>
      <c r="AA646" s="244"/>
      <c r="AB646" s="244"/>
    </row>
    <row r="647" spans="1:28" ht="12.75" customHeight="1">
      <c r="A647" s="6"/>
      <c r="B647" s="59"/>
      <c r="C647" s="59"/>
      <c r="D647" s="6"/>
      <c r="E647" s="6"/>
      <c r="F647" s="6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240">
        <v>39629</v>
      </c>
      <c r="R647" s="241"/>
      <c r="S647" s="241"/>
      <c r="T647" s="424">
        <v>39263</v>
      </c>
      <c r="U647" s="425"/>
      <c r="V647" s="425"/>
      <c r="W647" s="167"/>
      <c r="X647" s="240">
        <v>39629</v>
      </c>
      <c r="Y647" s="241"/>
      <c r="Z647" s="241"/>
      <c r="AA647" s="424">
        <v>39263</v>
      </c>
      <c r="AB647" s="598"/>
    </row>
    <row r="648" spans="1:28" ht="12.75" customHeight="1">
      <c r="A648" s="6"/>
      <c r="B648" s="77" t="s">
        <v>316</v>
      </c>
      <c r="C648" s="433" t="s">
        <v>266</v>
      </c>
      <c r="D648" s="433"/>
      <c r="E648" s="433"/>
      <c r="F648" s="433"/>
      <c r="G648" s="433"/>
      <c r="H648" s="433"/>
      <c r="I648" s="433"/>
      <c r="J648" s="433"/>
      <c r="K648" s="433"/>
      <c r="L648" s="433"/>
      <c r="M648" s="433"/>
      <c r="N648" s="433"/>
      <c r="O648" s="433"/>
      <c r="P648" s="169"/>
      <c r="Q648" s="584">
        <v>775530</v>
      </c>
      <c r="R648" s="291"/>
      <c r="S648" s="291"/>
      <c r="T648" s="725">
        <v>463690</v>
      </c>
      <c r="U648" s="285"/>
      <c r="V648" s="285"/>
      <c r="W648" s="173"/>
      <c r="X648" s="647">
        <v>1103480</v>
      </c>
      <c r="Y648" s="362"/>
      <c r="Z648" s="648"/>
      <c r="AA648" s="599">
        <v>659772</v>
      </c>
      <c r="AB648" s="600"/>
    </row>
    <row r="649" spans="1:28" ht="12.75" customHeight="1">
      <c r="A649" s="6"/>
      <c r="B649" s="76" t="s">
        <v>317</v>
      </c>
      <c r="C649" s="433" t="s">
        <v>267</v>
      </c>
      <c r="D649" s="433"/>
      <c r="E649" s="433"/>
      <c r="F649" s="433"/>
      <c r="G649" s="433"/>
      <c r="H649" s="433"/>
      <c r="I649" s="433"/>
      <c r="J649" s="433"/>
      <c r="K649" s="433"/>
      <c r="L649" s="433"/>
      <c r="M649" s="433"/>
      <c r="N649" s="433"/>
      <c r="O649" s="433"/>
      <c r="P649" s="170"/>
      <c r="Q649" s="429">
        <v>2238</v>
      </c>
      <c r="R649" s="291"/>
      <c r="S649" s="291"/>
      <c r="T649" s="229">
        <v>37885</v>
      </c>
      <c r="U649" s="285"/>
      <c r="V649" s="285"/>
      <c r="W649" s="51"/>
      <c r="X649" s="230">
        <v>3184</v>
      </c>
      <c r="Y649" s="285"/>
      <c r="Z649" s="649"/>
      <c r="AA649" s="295">
        <v>53905</v>
      </c>
      <c r="AB649" s="295"/>
    </row>
    <row r="650" spans="1:28" ht="12.75" customHeight="1">
      <c r="A650" s="6"/>
      <c r="B650" s="76" t="s">
        <v>318</v>
      </c>
      <c r="C650" s="433" t="s">
        <v>268</v>
      </c>
      <c r="D650" s="433"/>
      <c r="E650" s="433"/>
      <c r="F650" s="433"/>
      <c r="G650" s="433"/>
      <c r="H650" s="433"/>
      <c r="I650" s="433"/>
      <c r="J650" s="433"/>
      <c r="K650" s="433"/>
      <c r="L650" s="433"/>
      <c r="M650" s="433"/>
      <c r="N650" s="433"/>
      <c r="O650" s="433"/>
      <c r="P650" s="170"/>
      <c r="Q650" s="429">
        <v>137035</v>
      </c>
      <c r="R650" s="291"/>
      <c r="S650" s="291"/>
      <c r="T650" s="229">
        <v>109029</v>
      </c>
      <c r="U650" s="285"/>
      <c r="V650" s="285"/>
      <c r="W650" s="51"/>
      <c r="X650" s="230">
        <v>194983</v>
      </c>
      <c r="Y650" s="285"/>
      <c r="Z650" s="649"/>
      <c r="AA650" s="295">
        <v>155134</v>
      </c>
      <c r="AB650" s="295"/>
    </row>
    <row r="651" spans="1:28" ht="12.75" customHeight="1" thickBot="1">
      <c r="A651" s="56"/>
      <c r="B651" s="76" t="s">
        <v>319</v>
      </c>
      <c r="C651" s="433" t="s">
        <v>269</v>
      </c>
      <c r="D651" s="433"/>
      <c r="E651" s="433"/>
      <c r="F651" s="433"/>
      <c r="G651" s="433"/>
      <c r="H651" s="433"/>
      <c r="I651" s="433"/>
      <c r="J651" s="433"/>
      <c r="K651" s="433"/>
      <c r="L651" s="433"/>
      <c r="M651" s="433"/>
      <c r="N651" s="433"/>
      <c r="O651" s="433"/>
      <c r="P651" s="170"/>
      <c r="Q651" s="429">
        <v>34703</v>
      </c>
      <c r="R651" s="429"/>
      <c r="S651" s="430"/>
      <c r="T651" s="229">
        <v>30961</v>
      </c>
      <c r="U651" s="230"/>
      <c r="V651" s="230"/>
      <c r="W651" s="51"/>
      <c r="X651" s="230">
        <v>49378</v>
      </c>
      <c r="Y651" s="230"/>
      <c r="Z651" s="430"/>
      <c r="AA651" s="295">
        <v>44054</v>
      </c>
      <c r="AB651" s="295"/>
    </row>
    <row r="652" spans="1:28" ht="12.75" customHeight="1" thickBot="1" thickTop="1">
      <c r="A652" s="47"/>
      <c r="B652" s="76" t="s">
        <v>320</v>
      </c>
      <c r="C652" s="433" t="s">
        <v>270</v>
      </c>
      <c r="D652" s="433"/>
      <c r="E652" s="433"/>
      <c r="F652" s="433"/>
      <c r="G652" s="433"/>
      <c r="H652" s="433"/>
      <c r="I652" s="433"/>
      <c r="J652" s="433"/>
      <c r="K652" s="433"/>
      <c r="L652" s="433"/>
      <c r="M652" s="433"/>
      <c r="N652" s="433"/>
      <c r="O652" s="433"/>
      <c r="P652" s="170"/>
      <c r="Q652" s="429">
        <v>40501</v>
      </c>
      <c r="R652" s="429"/>
      <c r="S652" s="430"/>
      <c r="T652" s="229">
        <v>29278</v>
      </c>
      <c r="U652" s="230"/>
      <c r="V652" s="230"/>
      <c r="W652" s="51"/>
      <c r="X652" s="230">
        <v>57628</v>
      </c>
      <c r="Y652" s="230"/>
      <c r="Z652" s="430"/>
      <c r="AA652" s="295">
        <v>41659</v>
      </c>
      <c r="AB652" s="295"/>
    </row>
    <row r="653" spans="1:28" ht="12.75" customHeight="1" thickBot="1" thickTop="1">
      <c r="A653" s="47"/>
      <c r="B653" s="76" t="s">
        <v>321</v>
      </c>
      <c r="C653" s="433" t="s">
        <v>237</v>
      </c>
      <c r="D653" s="433"/>
      <c r="E653" s="433"/>
      <c r="F653" s="433"/>
      <c r="G653" s="433"/>
      <c r="H653" s="433"/>
      <c r="I653" s="433"/>
      <c r="J653" s="433"/>
      <c r="K653" s="433"/>
      <c r="L653" s="433"/>
      <c r="M653" s="433"/>
      <c r="N653" s="433"/>
      <c r="O653" s="433"/>
      <c r="P653" s="170"/>
      <c r="Q653" s="426">
        <v>125358</v>
      </c>
      <c r="R653" s="426"/>
      <c r="S653" s="427"/>
      <c r="T653" s="650">
        <v>82562</v>
      </c>
      <c r="U653" s="426"/>
      <c r="V653" s="426"/>
      <c r="W653" s="51"/>
      <c r="X653" s="426">
        <v>178368</v>
      </c>
      <c r="Y653" s="426"/>
      <c r="Z653" s="427"/>
      <c r="AA653" s="304">
        <v>117475</v>
      </c>
      <c r="AB653" s="304"/>
    </row>
    <row r="654" spans="1:28" ht="12.75" customHeight="1" thickBot="1" thickTop="1">
      <c r="A654" s="47"/>
      <c r="B654" s="164" t="s">
        <v>177</v>
      </c>
      <c r="C654" s="164"/>
      <c r="D654" s="382"/>
      <c r="E654" s="382"/>
      <c r="F654" s="382"/>
      <c r="G654" s="382"/>
      <c r="H654" s="382"/>
      <c r="I654" s="382"/>
      <c r="J654" s="382"/>
      <c r="K654" s="382"/>
      <c r="L654" s="382"/>
      <c r="M654" s="382"/>
      <c r="N654" s="382"/>
      <c r="O654" s="382"/>
      <c r="P654" s="164"/>
      <c r="Q654" s="428">
        <f>SUM(Q648:Q653)</f>
        <v>1115365</v>
      </c>
      <c r="R654" s="358"/>
      <c r="S654" s="358"/>
      <c r="T654" s="446">
        <f>SUM(T648:T653)</f>
        <v>753405</v>
      </c>
      <c r="U654" s="358"/>
      <c r="V654" s="358"/>
      <c r="W654" s="55"/>
      <c r="X654" s="428">
        <f>SUM(X648:X653)</f>
        <v>1587021</v>
      </c>
      <c r="Y654" s="358"/>
      <c r="Z654" s="358"/>
      <c r="AA654" s="446">
        <f>SUM(AA648:AA653)</f>
        <v>1071999</v>
      </c>
      <c r="AB654" s="428"/>
    </row>
    <row r="655" spans="1:28" ht="12.75" customHeight="1" thickTop="1">
      <c r="A655" s="3"/>
      <c r="B655" s="59"/>
      <c r="C655" s="59"/>
      <c r="D655" s="59"/>
      <c r="E655" s="70"/>
      <c r="F655" s="6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5"/>
      <c r="T655" s="15"/>
      <c r="U655" s="15"/>
      <c r="V655" s="14"/>
      <c r="W655" s="14"/>
      <c r="X655" s="14"/>
      <c r="Y655" s="15"/>
      <c r="Z655" s="78"/>
      <c r="AA655" s="14"/>
      <c r="AB655" s="14"/>
    </row>
    <row r="656" spans="1:28" ht="12.75" customHeight="1">
      <c r="A656" s="3"/>
      <c r="B656" s="59"/>
      <c r="C656" s="61" t="s">
        <v>358</v>
      </c>
      <c r="D656" s="61"/>
      <c r="E656" s="60"/>
      <c r="F656" s="75"/>
      <c r="G656" s="67"/>
      <c r="H656" s="67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5"/>
      <c r="T656" s="15"/>
      <c r="U656" s="15"/>
      <c r="V656" s="14"/>
      <c r="W656" s="14"/>
      <c r="X656" s="14"/>
      <c r="Y656" s="15"/>
      <c r="Z656" s="78"/>
      <c r="AA656" s="14"/>
      <c r="AB656" s="14"/>
    </row>
    <row r="657" spans="1:28" ht="12.75" customHeight="1">
      <c r="A657" s="3"/>
      <c r="B657" s="59"/>
      <c r="C657" s="278" t="s">
        <v>359</v>
      </c>
      <c r="D657" s="278"/>
      <c r="E657" s="278"/>
      <c r="F657" s="278"/>
      <c r="G657" s="278"/>
      <c r="H657" s="278"/>
      <c r="I657" s="14"/>
      <c r="J657" s="14"/>
      <c r="K657" s="14"/>
      <c r="L657" s="14"/>
      <c r="M657" s="14"/>
      <c r="N657" s="14"/>
      <c r="O657" s="14"/>
      <c r="P657" s="14"/>
      <c r="Q657" s="253">
        <v>13577</v>
      </c>
      <c r="R657" s="442"/>
      <c r="S657" s="447"/>
      <c r="T657" s="504">
        <v>35350</v>
      </c>
      <c r="U657" s="504"/>
      <c r="V657" s="504"/>
      <c r="W657" s="14"/>
      <c r="X657" s="253">
        <v>19318</v>
      </c>
      <c r="Y657" s="442"/>
      <c r="Z657" s="447"/>
      <c r="AA657" s="445">
        <v>50299</v>
      </c>
      <c r="AB657" s="442"/>
    </row>
    <row r="658" spans="1:28" ht="12.75" customHeight="1">
      <c r="A658" s="3"/>
      <c r="B658" s="59"/>
      <c r="C658" s="278" t="s">
        <v>360</v>
      </c>
      <c r="D658" s="278"/>
      <c r="E658" s="278"/>
      <c r="F658" s="278"/>
      <c r="G658" s="278"/>
      <c r="H658" s="278"/>
      <c r="I658" s="14"/>
      <c r="J658" s="14"/>
      <c r="K658" s="14"/>
      <c r="L658" s="14"/>
      <c r="M658" s="14"/>
      <c r="N658" s="14"/>
      <c r="O658" s="14"/>
      <c r="P658" s="14"/>
      <c r="Q658" s="253">
        <v>330763</v>
      </c>
      <c r="R658" s="442"/>
      <c r="S658" s="447"/>
      <c r="T658" s="253">
        <v>488960</v>
      </c>
      <c r="U658" s="442"/>
      <c r="V658" s="442"/>
      <c r="W658" s="14"/>
      <c r="X658" s="253">
        <v>470634</v>
      </c>
      <c r="Y658" s="442"/>
      <c r="Z658" s="447"/>
      <c r="AA658" s="253">
        <v>695727</v>
      </c>
      <c r="AB658" s="442"/>
    </row>
    <row r="659" spans="1:28" ht="12.75" customHeight="1">
      <c r="A659" s="3"/>
      <c r="B659" s="59"/>
      <c r="C659" s="278" t="s">
        <v>375</v>
      </c>
      <c r="D659" s="278"/>
      <c r="E659" s="278"/>
      <c r="F659" s="278"/>
      <c r="G659" s="166"/>
      <c r="H659" s="166"/>
      <c r="I659" s="14"/>
      <c r="J659" s="14"/>
      <c r="K659" s="14"/>
      <c r="L659" s="14"/>
      <c r="M659" s="14"/>
      <c r="N659" s="14"/>
      <c r="O659" s="14"/>
      <c r="P659" s="14"/>
      <c r="Q659" s="261"/>
      <c r="R659" s="261"/>
      <c r="S659" s="262"/>
      <c r="T659" s="259"/>
      <c r="U659" s="260"/>
      <c r="V659" s="260"/>
      <c r="W659" s="14"/>
      <c r="X659" s="261"/>
      <c r="Y659" s="261"/>
      <c r="Z659" s="262"/>
      <c r="AA659" s="259"/>
      <c r="AB659" s="260"/>
    </row>
    <row r="660" spans="1:28" ht="12.75" customHeight="1">
      <c r="A660" s="3"/>
      <c r="B660" s="164" t="s">
        <v>177</v>
      </c>
      <c r="C660" s="59"/>
      <c r="D660" s="59"/>
      <c r="E660" s="70"/>
      <c r="F660" s="6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345">
        <f>SUM(Q657:Q658)</f>
        <v>344340</v>
      </c>
      <c r="R660" s="345"/>
      <c r="S660" s="346"/>
      <c r="T660" s="443">
        <f>T657+T658</f>
        <v>524310</v>
      </c>
      <c r="U660" s="345"/>
      <c r="V660" s="345"/>
      <c r="W660" s="14"/>
      <c r="X660" s="345">
        <f>SUM(X657:X658)</f>
        <v>489952</v>
      </c>
      <c r="Y660" s="345"/>
      <c r="Z660" s="346"/>
      <c r="AA660" s="443">
        <f>AA657+AA658</f>
        <v>746026</v>
      </c>
      <c r="AB660" s="345"/>
    </row>
    <row r="661" spans="1:28" ht="15.75" customHeight="1">
      <c r="A661" s="6"/>
      <c r="B661" s="59"/>
      <c r="C661" s="38">
        <v>-15</v>
      </c>
      <c r="D661" s="59"/>
      <c r="E661" s="74" t="s">
        <v>80</v>
      </c>
      <c r="F661" s="6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5"/>
      <c r="T661" s="15"/>
      <c r="U661" s="15"/>
      <c r="V661" s="177"/>
      <c r="W661" s="177"/>
      <c r="X661" s="177"/>
      <c r="Y661" s="15"/>
      <c r="Z661" s="177"/>
      <c r="AA661" s="177"/>
      <c r="AB661" s="177"/>
    </row>
    <row r="662" spans="1:28" ht="12.75" customHeight="1">
      <c r="A662" s="3"/>
      <c r="B662" s="76"/>
      <c r="C662" s="433" t="s">
        <v>271</v>
      </c>
      <c r="D662" s="433"/>
      <c r="E662" s="433"/>
      <c r="F662" s="433"/>
      <c r="G662" s="433"/>
      <c r="H662" s="433"/>
      <c r="I662" s="433"/>
      <c r="J662" s="433"/>
      <c r="K662" s="433"/>
      <c r="L662" s="433"/>
      <c r="M662" s="433"/>
      <c r="N662" s="433"/>
      <c r="O662" s="433"/>
      <c r="P662" s="166"/>
      <c r="Q662" s="442">
        <v>9233</v>
      </c>
      <c r="R662" s="291"/>
      <c r="S662" s="291"/>
      <c r="T662" s="372">
        <v>497</v>
      </c>
      <c r="U662" s="285"/>
      <c r="V662" s="285"/>
      <c r="W662" s="173"/>
      <c r="X662" s="442">
        <v>13137</v>
      </c>
      <c r="Y662" s="291"/>
      <c r="Z662" s="291"/>
      <c r="AA662" s="256">
        <v>707</v>
      </c>
      <c r="AB662" s="252"/>
    </row>
    <row r="663" spans="1:28" ht="15" customHeight="1" thickBot="1">
      <c r="A663" s="3"/>
      <c r="B663" s="164" t="s">
        <v>177</v>
      </c>
      <c r="C663" s="164"/>
      <c r="D663" s="382"/>
      <c r="E663" s="382"/>
      <c r="F663" s="382"/>
      <c r="G663" s="382"/>
      <c r="H663" s="382"/>
      <c r="I663" s="382"/>
      <c r="J663" s="382"/>
      <c r="K663" s="382"/>
      <c r="L663" s="382"/>
      <c r="M663" s="382"/>
      <c r="N663" s="382"/>
      <c r="O663" s="382"/>
      <c r="P663" s="164"/>
      <c r="Q663" s="289">
        <f>SUM(Q662:S662)</f>
        <v>9233</v>
      </c>
      <c r="R663" s="358"/>
      <c r="S663" s="358"/>
      <c r="T663" s="288">
        <f>SUM(T662:V662)</f>
        <v>497</v>
      </c>
      <c r="U663" s="358"/>
      <c r="V663" s="358"/>
      <c r="W663" s="55"/>
      <c r="X663" s="289">
        <f>SUM(X662:Z662)</f>
        <v>13137</v>
      </c>
      <c r="Y663" s="358"/>
      <c r="Z663" s="358"/>
      <c r="AA663" s="288">
        <f>SUM(AA662:AB662)</f>
        <v>707</v>
      </c>
      <c r="AB663" s="289"/>
    </row>
    <row r="664" spans="1:28" ht="15.75" customHeight="1" thickTop="1">
      <c r="A664" s="208"/>
      <c r="B664" s="67"/>
      <c r="C664" s="67"/>
      <c r="D664" s="67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5"/>
      <c r="T664" s="15"/>
      <c r="U664" s="15"/>
      <c r="V664" s="14"/>
      <c r="W664" s="14"/>
      <c r="X664" s="14"/>
      <c r="Y664" s="15"/>
      <c r="Z664" s="62"/>
      <c r="AA664" s="14"/>
      <c r="AB664" s="14"/>
    </row>
    <row r="665" spans="1:28" ht="15" customHeight="1" thickBot="1">
      <c r="A665" s="208"/>
      <c r="B665" s="37"/>
      <c r="C665" s="38">
        <v>-16</v>
      </c>
      <c r="D665" s="37"/>
      <c r="E665" s="38" t="s">
        <v>272</v>
      </c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5"/>
      <c r="T665" s="15"/>
      <c r="U665" s="15"/>
      <c r="V665" s="14"/>
      <c r="W665" s="14"/>
      <c r="X665" s="14"/>
      <c r="Y665" s="15"/>
      <c r="Z665" s="14"/>
      <c r="AA665" s="14"/>
      <c r="AB665" s="14"/>
    </row>
    <row r="666" spans="1:28" ht="15" customHeight="1" thickBot="1" thickTop="1">
      <c r="A666" s="207" t="s">
        <v>177</v>
      </c>
      <c r="B666" s="37"/>
      <c r="C666" s="38"/>
      <c r="D666" s="37"/>
      <c r="E666" s="38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243" t="s">
        <v>309</v>
      </c>
      <c r="R666" s="243"/>
      <c r="S666" s="243"/>
      <c r="T666" s="243"/>
      <c r="U666" s="243"/>
      <c r="V666" s="243"/>
      <c r="W666" s="14"/>
      <c r="X666" s="243" t="s">
        <v>322</v>
      </c>
      <c r="Y666" s="244"/>
      <c r="Z666" s="244"/>
      <c r="AA666" s="244"/>
      <c r="AB666" s="244"/>
    </row>
    <row r="667" spans="1:28" ht="12" customHeight="1" thickTop="1">
      <c r="A667" s="183"/>
      <c r="B667" s="67"/>
      <c r="C667" s="67"/>
      <c r="D667" s="67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368" t="s">
        <v>426</v>
      </c>
      <c r="R667" s="241"/>
      <c r="S667" s="241"/>
      <c r="T667" s="419" t="s">
        <v>374</v>
      </c>
      <c r="U667" s="425"/>
      <c r="V667" s="425"/>
      <c r="W667" s="167"/>
      <c r="X667" s="368" t="s">
        <v>426</v>
      </c>
      <c r="Y667" s="241"/>
      <c r="Z667" s="241"/>
      <c r="AA667" s="419" t="s">
        <v>374</v>
      </c>
      <c r="AB667" s="420"/>
    </row>
    <row r="668" spans="1:28" ht="15" customHeight="1">
      <c r="A668" s="183"/>
      <c r="B668" s="379" t="s">
        <v>273</v>
      </c>
      <c r="C668" s="379"/>
      <c r="D668" s="379"/>
      <c r="E668" s="379"/>
      <c r="F668" s="379"/>
      <c r="G668" s="379"/>
      <c r="H668" s="379"/>
      <c r="I668" s="379"/>
      <c r="J668" s="379"/>
      <c r="K668" s="379"/>
      <c r="L668" s="379"/>
      <c r="M668" s="379"/>
      <c r="N668" s="379"/>
      <c r="O668" s="379"/>
      <c r="P668" s="168"/>
      <c r="Q668" s="253">
        <v>1977260</v>
      </c>
      <c r="R668" s="291"/>
      <c r="S668" s="291"/>
      <c r="T668" s="372">
        <v>1526057</v>
      </c>
      <c r="U668" s="285"/>
      <c r="V668" s="285"/>
      <c r="W668" s="173"/>
      <c r="X668" s="253">
        <v>2813388</v>
      </c>
      <c r="Y668" s="291"/>
      <c r="Z668" s="291"/>
      <c r="AA668" s="256">
        <v>2171384</v>
      </c>
      <c r="AB668" s="252"/>
    </row>
    <row r="669" spans="1:28" ht="12.75" customHeight="1">
      <c r="A669" s="185"/>
      <c r="B669" s="379" t="s">
        <v>274</v>
      </c>
      <c r="C669" s="379"/>
      <c r="D669" s="379"/>
      <c r="E669" s="379"/>
      <c r="F669" s="379"/>
      <c r="G669" s="379"/>
      <c r="H669" s="379"/>
      <c r="I669" s="379"/>
      <c r="J669" s="379"/>
      <c r="K669" s="379"/>
      <c r="L669" s="379"/>
      <c r="M669" s="379"/>
      <c r="N669" s="379"/>
      <c r="O669" s="379"/>
      <c r="P669" s="168"/>
      <c r="Q669" s="290"/>
      <c r="R669" s="291"/>
      <c r="S669" s="291"/>
      <c r="T669" s="292"/>
      <c r="U669" s="285"/>
      <c r="V669" s="285"/>
      <c r="W669" s="51"/>
      <c r="X669" s="290"/>
      <c r="Y669" s="291"/>
      <c r="Z669" s="291"/>
      <c r="AA669" s="286"/>
      <c r="AB669" s="287"/>
    </row>
    <row r="670" spans="1:28" ht="17.25" customHeight="1" thickBot="1">
      <c r="A670" s="209"/>
      <c r="B670" s="382" t="s">
        <v>275</v>
      </c>
      <c r="C670" s="382"/>
      <c r="D670" s="382"/>
      <c r="E670" s="382"/>
      <c r="F670" s="382"/>
      <c r="G670" s="382"/>
      <c r="H670" s="382"/>
      <c r="I670" s="382"/>
      <c r="J670" s="382"/>
      <c r="K670" s="382"/>
      <c r="L670" s="382"/>
      <c r="M670" s="382"/>
      <c r="N670" s="382"/>
      <c r="O670" s="382"/>
      <c r="P670" s="164"/>
      <c r="Q670" s="289">
        <f>SUM(Q668:S669)</f>
        <v>1977260</v>
      </c>
      <c r="R670" s="358"/>
      <c r="S670" s="358"/>
      <c r="T670" s="288">
        <f>SUM(T668:V669)</f>
        <v>1526057</v>
      </c>
      <c r="U670" s="358"/>
      <c r="V670" s="358"/>
      <c r="W670" s="55"/>
      <c r="X670" s="289">
        <f>SUM(X668:Z669)</f>
        <v>2813388</v>
      </c>
      <c r="Y670" s="358"/>
      <c r="Z670" s="358"/>
      <c r="AA670" s="288">
        <f>SUM(AA668:AB669)</f>
        <v>2171384</v>
      </c>
      <c r="AB670" s="289"/>
    </row>
    <row r="671" spans="1:28" ht="18.75" customHeight="1">
      <c r="A671" s="208"/>
      <c r="B671" s="164"/>
      <c r="C671" s="164"/>
      <c r="D671" s="164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4"/>
      <c r="U671" s="164"/>
      <c r="V671" s="55"/>
      <c r="W671" s="55"/>
      <c r="X671" s="55"/>
      <c r="Y671" s="15"/>
      <c r="Z671" s="55"/>
      <c r="AA671" s="55"/>
      <c r="AB671" s="55"/>
    </row>
    <row r="672" spans="1:28" ht="18.75" customHeight="1" thickBot="1">
      <c r="A672" s="208"/>
      <c r="B672" s="37"/>
      <c r="C672" s="38">
        <v>-17</v>
      </c>
      <c r="D672" s="37"/>
      <c r="E672" s="38" t="s">
        <v>86</v>
      </c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243" t="s">
        <v>309</v>
      </c>
      <c r="R672" s="243"/>
      <c r="S672" s="243"/>
      <c r="T672" s="243"/>
      <c r="U672" s="243"/>
      <c r="V672" s="243"/>
      <c r="W672" s="14"/>
      <c r="X672" s="243" t="s">
        <v>322</v>
      </c>
      <c r="Y672" s="244"/>
      <c r="Z672" s="244"/>
      <c r="AA672" s="244"/>
      <c r="AB672" s="244"/>
    </row>
    <row r="673" spans="1:28" ht="18.75" customHeight="1" thickBot="1" thickTop="1">
      <c r="A673" s="207"/>
      <c r="B673" s="37"/>
      <c r="C673" s="38"/>
      <c r="D673" s="37"/>
      <c r="E673" s="38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368" t="s">
        <v>426</v>
      </c>
      <c r="R673" s="241"/>
      <c r="S673" s="241"/>
      <c r="T673" s="419" t="s">
        <v>374</v>
      </c>
      <c r="U673" s="425"/>
      <c r="V673" s="425"/>
      <c r="W673" s="14"/>
      <c r="X673" s="368" t="s">
        <v>426</v>
      </c>
      <c r="Y673" s="241"/>
      <c r="Z673" s="241"/>
      <c r="AA673" s="419" t="s">
        <v>374</v>
      </c>
      <c r="AB673" s="420"/>
    </row>
    <row r="674" spans="1:28" ht="15" customHeight="1" thickTop="1">
      <c r="A674" s="183"/>
      <c r="B674" s="379" t="s">
        <v>276</v>
      </c>
      <c r="C674" s="379"/>
      <c r="D674" s="379"/>
      <c r="E674" s="379"/>
      <c r="F674" s="379"/>
      <c r="G674" s="379"/>
      <c r="H674" s="379"/>
      <c r="I674" s="379"/>
      <c r="J674" s="379"/>
      <c r="K674" s="379"/>
      <c r="L674" s="379"/>
      <c r="M674" s="379"/>
      <c r="N674" s="379"/>
      <c r="O674" s="379"/>
      <c r="P674" s="168"/>
      <c r="Q674" s="422">
        <v>8923</v>
      </c>
      <c r="R674" s="423"/>
      <c r="S674" s="423"/>
      <c r="T674" s="254">
        <v>17772</v>
      </c>
      <c r="U674" s="255"/>
      <c r="V674" s="255"/>
      <c r="W674" s="172"/>
      <c r="X674" s="253">
        <v>12696</v>
      </c>
      <c r="Y674" s="423"/>
      <c r="Z674" s="423"/>
      <c r="AA674" s="383">
        <v>25287</v>
      </c>
      <c r="AB674" s="384"/>
    </row>
    <row r="675" spans="1:28" ht="15" customHeight="1">
      <c r="A675" s="9"/>
      <c r="B675" s="379" t="s">
        <v>277</v>
      </c>
      <c r="C675" s="379"/>
      <c r="D675" s="379"/>
      <c r="E675" s="379"/>
      <c r="F675" s="379"/>
      <c r="G675" s="379"/>
      <c r="H675" s="379"/>
      <c r="I675" s="379"/>
      <c r="J675" s="379"/>
      <c r="K675" s="379"/>
      <c r="L675" s="379"/>
      <c r="M675" s="379"/>
      <c r="N675" s="379"/>
      <c r="O675" s="379"/>
      <c r="P675" s="168"/>
      <c r="Q675" s="422">
        <v>22027</v>
      </c>
      <c r="R675" s="423"/>
      <c r="S675" s="423"/>
      <c r="T675" s="254">
        <v>30468</v>
      </c>
      <c r="U675" s="255"/>
      <c r="V675" s="255"/>
      <c r="W675" s="172"/>
      <c r="X675" s="253">
        <v>31342</v>
      </c>
      <c r="Y675" s="423"/>
      <c r="Z675" s="423"/>
      <c r="AA675" s="383">
        <v>43352</v>
      </c>
      <c r="AB675" s="384"/>
    </row>
    <row r="676" spans="1:28" ht="13.5" customHeight="1">
      <c r="A676" s="6"/>
      <c r="B676" s="379" t="s">
        <v>278</v>
      </c>
      <c r="C676" s="379"/>
      <c r="D676" s="379"/>
      <c r="E676" s="379"/>
      <c r="F676" s="379"/>
      <c r="G676" s="379"/>
      <c r="H676" s="379"/>
      <c r="I676" s="379"/>
      <c r="J676" s="379"/>
      <c r="K676" s="379"/>
      <c r="L676" s="379"/>
      <c r="M676" s="379"/>
      <c r="N676" s="379"/>
      <c r="O676" s="379"/>
      <c r="P676" s="168"/>
      <c r="Q676" s="422">
        <v>3807</v>
      </c>
      <c r="R676" s="423"/>
      <c r="S676" s="423"/>
      <c r="T676" s="254">
        <v>3980</v>
      </c>
      <c r="U676" s="255"/>
      <c r="V676" s="255"/>
      <c r="W676" s="172"/>
      <c r="X676" s="253">
        <v>5417</v>
      </c>
      <c r="Y676" s="423"/>
      <c r="Z676" s="423"/>
      <c r="AA676" s="383">
        <v>5663</v>
      </c>
      <c r="AB676" s="384"/>
    </row>
    <row r="677" spans="1:28" ht="13.5" customHeight="1">
      <c r="A677" s="6"/>
      <c r="B677" s="379" t="s">
        <v>279</v>
      </c>
      <c r="C677" s="379"/>
      <c r="D677" s="379"/>
      <c r="E677" s="379"/>
      <c r="F677" s="379"/>
      <c r="G677" s="379"/>
      <c r="H677" s="379"/>
      <c r="I677" s="379"/>
      <c r="J677" s="379"/>
      <c r="K677" s="379"/>
      <c r="L677" s="379"/>
      <c r="M677" s="379"/>
      <c r="N677" s="379"/>
      <c r="O677" s="379"/>
      <c r="P677" s="168"/>
      <c r="Q677" s="422">
        <v>3207</v>
      </c>
      <c r="R677" s="423"/>
      <c r="S677" s="423"/>
      <c r="T677" s="421">
        <v>42310</v>
      </c>
      <c r="U677" s="255"/>
      <c r="V677" s="255"/>
      <c r="W677" s="172"/>
      <c r="X677" s="253">
        <v>4563</v>
      </c>
      <c r="Y677" s="423"/>
      <c r="Z677" s="423"/>
      <c r="AA677" s="416">
        <v>60202</v>
      </c>
      <c r="AB677" s="417"/>
    </row>
    <row r="678" spans="1:28" ht="14.25" customHeight="1" thickBot="1">
      <c r="A678" s="6"/>
      <c r="B678" s="382" t="s">
        <v>177</v>
      </c>
      <c r="C678" s="382"/>
      <c r="D678" s="382"/>
      <c r="E678" s="382"/>
      <c r="F678" s="382"/>
      <c r="G678" s="382"/>
      <c r="H678" s="382"/>
      <c r="I678" s="382"/>
      <c r="J678" s="382"/>
      <c r="K678" s="382"/>
      <c r="L678" s="382"/>
      <c r="M678" s="382"/>
      <c r="N678" s="382"/>
      <c r="O678" s="382"/>
      <c r="P678" s="164"/>
      <c r="Q678" s="289">
        <f>SUM(Q674:S677)</f>
        <v>37964</v>
      </c>
      <c r="R678" s="289"/>
      <c r="S678" s="289"/>
      <c r="T678" s="288">
        <f>SUM(T674:V677)</f>
        <v>94530</v>
      </c>
      <c r="U678" s="289"/>
      <c r="V678" s="289"/>
      <c r="W678" s="55"/>
      <c r="X678" s="289">
        <f>SUM(X674:Z677)</f>
        <v>54018</v>
      </c>
      <c r="Y678" s="641"/>
      <c r="Z678" s="641"/>
      <c r="AA678" s="288">
        <f>SUM(AA674:AB677)</f>
        <v>134504</v>
      </c>
      <c r="AB678" s="289"/>
    </row>
    <row r="679" spans="1:28" ht="14.25" customHeight="1" thickTop="1">
      <c r="A679" s="6"/>
      <c r="B679" s="40"/>
      <c r="C679" s="40"/>
      <c r="D679" s="40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</row>
    <row r="680" spans="1:28" ht="14.25" customHeight="1">
      <c r="A680" s="6"/>
      <c r="B680" s="80"/>
      <c r="C680" s="38">
        <v>-18</v>
      </c>
      <c r="D680" s="80"/>
      <c r="E680" s="38" t="s">
        <v>280</v>
      </c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6"/>
      <c r="AA680" s="6"/>
      <c r="AB680" s="6"/>
    </row>
    <row r="681" spans="1:28" ht="14.25" customHeight="1">
      <c r="A681" s="6"/>
      <c r="B681" s="80"/>
      <c r="C681" s="80"/>
      <c r="D681" s="80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243" t="s">
        <v>309</v>
      </c>
      <c r="R681" s="243"/>
      <c r="S681" s="243"/>
      <c r="T681" s="243"/>
      <c r="U681" s="243"/>
      <c r="V681" s="243"/>
      <c r="W681" s="14"/>
      <c r="X681" s="243" t="s">
        <v>322</v>
      </c>
      <c r="Y681" s="418"/>
      <c r="Z681" s="418"/>
      <c r="AA681" s="418"/>
      <c r="AB681" s="418"/>
    </row>
    <row r="682" spans="1:28" ht="14.25" customHeight="1">
      <c r="A682" s="6"/>
      <c r="B682" s="80"/>
      <c r="C682" s="80"/>
      <c r="D682" s="80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368" t="s">
        <v>426</v>
      </c>
      <c r="R682" s="241"/>
      <c r="S682" s="241"/>
      <c r="T682" s="419" t="s">
        <v>374</v>
      </c>
      <c r="U682" s="425"/>
      <c r="V682" s="425"/>
      <c r="W682" s="167"/>
      <c r="X682" s="368" t="s">
        <v>426</v>
      </c>
      <c r="Y682" s="241"/>
      <c r="Z682" s="241"/>
      <c r="AA682" s="419" t="s">
        <v>374</v>
      </c>
      <c r="AB682" s="420"/>
    </row>
    <row r="683" spans="1:28" ht="14.25" customHeight="1">
      <c r="A683" s="6"/>
      <c r="B683" s="379" t="s">
        <v>281</v>
      </c>
      <c r="C683" s="379"/>
      <c r="D683" s="379"/>
      <c r="E683" s="379"/>
      <c r="F683" s="379"/>
      <c r="G683" s="379"/>
      <c r="H683" s="379"/>
      <c r="I683" s="379"/>
      <c r="J683" s="379"/>
      <c r="K683" s="379"/>
      <c r="L683" s="379"/>
      <c r="M683" s="379"/>
      <c r="N683" s="379"/>
      <c r="O683" s="379"/>
      <c r="P683" s="168"/>
      <c r="Q683" s="290">
        <v>6204</v>
      </c>
      <c r="R683" s="291"/>
      <c r="S683" s="291"/>
      <c r="T683" s="292">
        <v>1058</v>
      </c>
      <c r="U683" s="285"/>
      <c r="V683" s="285"/>
      <c r="W683" s="51"/>
      <c r="X683" s="290">
        <v>8828</v>
      </c>
      <c r="Y683" s="291"/>
      <c r="Z683" s="291"/>
      <c r="AA683" s="256">
        <v>1505</v>
      </c>
      <c r="AB683" s="252"/>
    </row>
    <row r="684" spans="1:28" ht="14.25" customHeight="1">
      <c r="A684" s="6"/>
      <c r="B684" s="379" t="s">
        <v>282</v>
      </c>
      <c r="C684" s="379"/>
      <c r="D684" s="379"/>
      <c r="E684" s="379"/>
      <c r="F684" s="379"/>
      <c r="G684" s="379"/>
      <c r="H684" s="379"/>
      <c r="I684" s="379"/>
      <c r="J684" s="379"/>
      <c r="K684" s="379"/>
      <c r="L684" s="379"/>
      <c r="M684" s="379"/>
      <c r="N684" s="379"/>
      <c r="O684" s="379"/>
      <c r="P684" s="168"/>
      <c r="Q684" s="290">
        <v>363</v>
      </c>
      <c r="R684" s="291"/>
      <c r="S684" s="291"/>
      <c r="T684" s="292">
        <v>173</v>
      </c>
      <c r="U684" s="285"/>
      <c r="V684" s="285"/>
      <c r="W684" s="173"/>
      <c r="X684" s="290">
        <v>517</v>
      </c>
      <c r="Y684" s="291"/>
      <c r="Z684" s="291"/>
      <c r="AA684" s="642">
        <v>246</v>
      </c>
      <c r="AB684" s="384"/>
    </row>
    <row r="685" spans="1:28" ht="14.25" customHeight="1">
      <c r="A685" s="6"/>
      <c r="B685" s="379" t="s">
        <v>283</v>
      </c>
      <c r="C685" s="379"/>
      <c r="D685" s="379"/>
      <c r="E685" s="379"/>
      <c r="F685" s="379"/>
      <c r="G685" s="379"/>
      <c r="H685" s="379"/>
      <c r="I685" s="379"/>
      <c r="J685" s="379"/>
      <c r="K685" s="379"/>
      <c r="L685" s="379"/>
      <c r="M685" s="379"/>
      <c r="N685" s="379"/>
      <c r="O685" s="379"/>
      <c r="P685" s="168"/>
      <c r="Q685" s="290">
        <v>1467</v>
      </c>
      <c r="R685" s="291"/>
      <c r="S685" s="291"/>
      <c r="T685" s="292">
        <v>1069</v>
      </c>
      <c r="U685" s="285"/>
      <c r="V685" s="285"/>
      <c r="W685" s="51"/>
      <c r="X685" s="290">
        <v>2087</v>
      </c>
      <c r="Y685" s="291"/>
      <c r="Z685" s="291"/>
      <c r="AA685" s="366">
        <v>1521</v>
      </c>
      <c r="AB685" s="276"/>
    </row>
    <row r="686" spans="1:28" ht="14.25" customHeight="1">
      <c r="A686" s="6"/>
      <c r="B686" s="379" t="s">
        <v>361</v>
      </c>
      <c r="C686" s="379"/>
      <c r="D686" s="379"/>
      <c r="E686" s="379"/>
      <c r="F686" s="379"/>
      <c r="G686" s="379"/>
      <c r="H686" s="379"/>
      <c r="I686" s="379"/>
      <c r="J686" s="379"/>
      <c r="K686" s="379"/>
      <c r="L686" s="379"/>
      <c r="M686" s="379"/>
      <c r="N686" s="379"/>
      <c r="O686" s="379"/>
      <c r="P686" s="168"/>
      <c r="Q686" s="290">
        <v>2500</v>
      </c>
      <c r="R686" s="290"/>
      <c r="S686" s="381"/>
      <c r="T686" s="292">
        <v>2350</v>
      </c>
      <c r="U686" s="228"/>
      <c r="V686" s="228"/>
      <c r="W686" s="51"/>
      <c r="X686" s="290">
        <v>3557</v>
      </c>
      <c r="Y686" s="290"/>
      <c r="Z686" s="381"/>
      <c r="AA686" s="366">
        <v>3344</v>
      </c>
      <c r="AB686" s="276"/>
    </row>
    <row r="687" spans="1:28" ht="14.25" customHeight="1">
      <c r="A687" s="6"/>
      <c r="B687" s="379" t="s">
        <v>284</v>
      </c>
      <c r="C687" s="379"/>
      <c r="D687" s="379"/>
      <c r="E687" s="379"/>
      <c r="F687" s="379"/>
      <c r="G687" s="379"/>
      <c r="H687" s="379"/>
      <c r="I687" s="379"/>
      <c r="J687" s="379"/>
      <c r="K687" s="379"/>
      <c r="L687" s="379"/>
      <c r="M687" s="379"/>
      <c r="N687" s="379"/>
      <c r="O687" s="379"/>
      <c r="P687" s="168"/>
      <c r="Q687" s="290"/>
      <c r="R687" s="291"/>
      <c r="S687" s="291"/>
      <c r="T687" s="292"/>
      <c r="U687" s="285"/>
      <c r="V687" s="285"/>
      <c r="W687" s="51"/>
      <c r="X687" s="290"/>
      <c r="Y687" s="291"/>
      <c r="Z687" s="291"/>
      <c r="AA687" s="286"/>
      <c r="AB687" s="287"/>
    </row>
    <row r="688" spans="1:28" ht="14.25" customHeight="1" thickBot="1">
      <c r="A688" s="6"/>
      <c r="B688" s="380" t="s">
        <v>177</v>
      </c>
      <c r="C688" s="380"/>
      <c r="D688" s="380"/>
      <c r="E688" s="380"/>
      <c r="F688" s="380"/>
      <c r="G688" s="380"/>
      <c r="H688" s="380"/>
      <c r="I688" s="380"/>
      <c r="J688" s="380"/>
      <c r="K688" s="380"/>
      <c r="L688" s="380"/>
      <c r="M688" s="380"/>
      <c r="N688" s="380"/>
      <c r="O688" s="380"/>
      <c r="P688" s="175"/>
      <c r="Q688" s="289">
        <f>SUM(Q683:S687)</f>
        <v>10534</v>
      </c>
      <c r="R688" s="358"/>
      <c r="S688" s="358"/>
      <c r="T688" s="288">
        <f>SUM(T683:V687)</f>
        <v>4650</v>
      </c>
      <c r="U688" s="358"/>
      <c r="V688" s="358"/>
      <c r="W688" s="55"/>
      <c r="X688" s="289">
        <f>SUM(X683:Z687)</f>
        <v>14989</v>
      </c>
      <c r="Y688" s="358"/>
      <c r="Z688" s="358"/>
      <c r="AA688" s="288">
        <f>SUM(AA683:AA687)</f>
        <v>6616</v>
      </c>
      <c r="AB688" s="289"/>
    </row>
    <row r="689" spans="1:28" ht="14.25" customHeight="1" thickTop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15"/>
      <c r="T689" s="15"/>
      <c r="U689" s="15"/>
      <c r="V689" s="6"/>
      <c r="W689" s="6"/>
      <c r="X689" s="6"/>
      <c r="Y689" s="15"/>
      <c r="Z689" s="6"/>
      <c r="AA689" s="6"/>
      <c r="AB689" s="6"/>
    </row>
    <row r="690" spans="1:28" ht="14.25" customHeight="1">
      <c r="A690" s="6"/>
      <c r="B690" s="37"/>
      <c r="C690" s="38">
        <v>-19</v>
      </c>
      <c r="D690" s="37"/>
      <c r="E690" s="38" t="s">
        <v>285</v>
      </c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15"/>
      <c r="T690" s="15"/>
      <c r="U690" s="15"/>
      <c r="V690" s="6"/>
      <c r="W690" s="6"/>
      <c r="X690" s="6"/>
      <c r="Y690" s="15"/>
      <c r="Z690" s="6"/>
      <c r="AA690" s="6"/>
      <c r="AB690" s="6"/>
    </row>
    <row r="691" spans="1:28" ht="14.25" customHeight="1">
      <c r="A691" s="6"/>
      <c r="B691" s="75"/>
      <c r="C691" s="75"/>
      <c r="D691" s="75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243" t="s">
        <v>309</v>
      </c>
      <c r="R691" s="243"/>
      <c r="S691" s="243"/>
      <c r="T691" s="243"/>
      <c r="U691" s="243"/>
      <c r="V691" s="243"/>
      <c r="W691" s="14"/>
      <c r="X691" s="243" t="s">
        <v>322</v>
      </c>
      <c r="Y691" s="418"/>
      <c r="Z691" s="418"/>
      <c r="AA691" s="418"/>
      <c r="AB691" s="418"/>
    </row>
    <row r="692" spans="1:28" ht="14.25" customHeight="1">
      <c r="A692" s="6"/>
      <c r="B692" s="75"/>
      <c r="C692" s="75"/>
      <c r="D692" s="75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368" t="s">
        <v>426</v>
      </c>
      <c r="R692" s="241"/>
      <c r="S692" s="241"/>
      <c r="T692" s="419" t="s">
        <v>374</v>
      </c>
      <c r="U692" s="425"/>
      <c r="V692" s="425"/>
      <c r="W692" s="167"/>
      <c r="X692" s="368" t="s">
        <v>426</v>
      </c>
      <c r="Y692" s="241"/>
      <c r="Z692" s="241"/>
      <c r="AA692" s="419" t="s">
        <v>374</v>
      </c>
      <c r="AB692" s="420"/>
    </row>
    <row r="693" spans="1:28" ht="15.75" customHeight="1">
      <c r="A693" s="6"/>
      <c r="B693" s="378" t="s">
        <v>286</v>
      </c>
      <c r="C693" s="378"/>
      <c r="D693" s="378"/>
      <c r="E693" s="378"/>
      <c r="F693" s="378"/>
      <c r="G693" s="378"/>
      <c r="H693" s="378"/>
      <c r="I693" s="378"/>
      <c r="J693" s="378"/>
      <c r="K693" s="378"/>
      <c r="L693" s="378"/>
      <c r="M693" s="378"/>
      <c r="N693" s="378"/>
      <c r="O693" s="378"/>
      <c r="P693" s="168"/>
      <c r="Q693" s="290">
        <v>4981</v>
      </c>
      <c r="R693" s="291"/>
      <c r="S693" s="291"/>
      <c r="T693" s="292">
        <v>290</v>
      </c>
      <c r="U693" s="285"/>
      <c r="V693" s="285"/>
      <c r="W693" s="51"/>
      <c r="X693" s="290">
        <v>7087</v>
      </c>
      <c r="Y693" s="291"/>
      <c r="Z693" s="291"/>
      <c r="AA693" s="640">
        <v>412</v>
      </c>
      <c r="AB693" s="252"/>
    </row>
    <row r="694" spans="1:28" ht="14.25" customHeight="1">
      <c r="A694" s="6"/>
      <c r="B694" s="378" t="s">
        <v>287</v>
      </c>
      <c r="C694" s="378"/>
      <c r="D694" s="378"/>
      <c r="E694" s="378"/>
      <c r="F694" s="378"/>
      <c r="G694" s="378"/>
      <c r="H694" s="378"/>
      <c r="I694" s="378"/>
      <c r="J694" s="378"/>
      <c r="K694" s="378"/>
      <c r="L694" s="378"/>
      <c r="M694" s="378"/>
      <c r="N694" s="378"/>
      <c r="O694" s="378"/>
      <c r="P694" s="168"/>
      <c r="Q694" s="290">
        <v>47284</v>
      </c>
      <c r="R694" s="291"/>
      <c r="S694" s="291"/>
      <c r="T694" s="292">
        <v>144486</v>
      </c>
      <c r="U694" s="285"/>
      <c r="V694" s="285"/>
      <c r="W694" s="173"/>
      <c r="X694" s="290">
        <v>67279</v>
      </c>
      <c r="Y694" s="291"/>
      <c r="Z694" s="291"/>
      <c r="AA694" s="383">
        <v>205585</v>
      </c>
      <c r="AB694" s="384"/>
    </row>
    <row r="695" spans="1:28" ht="15" customHeight="1" thickBot="1">
      <c r="A695" s="6"/>
      <c r="B695" s="380" t="s">
        <v>177</v>
      </c>
      <c r="C695" s="380"/>
      <c r="D695" s="380"/>
      <c r="E695" s="380"/>
      <c r="F695" s="380"/>
      <c r="G695" s="380"/>
      <c r="H695" s="380"/>
      <c r="I695" s="380"/>
      <c r="J695" s="380"/>
      <c r="K695" s="380"/>
      <c r="L695" s="380"/>
      <c r="M695" s="380"/>
      <c r="N695" s="380"/>
      <c r="O695" s="380"/>
      <c r="P695" s="175"/>
      <c r="Q695" s="289">
        <f>SUM(Q693:S694)</f>
        <v>52265</v>
      </c>
      <c r="R695" s="358"/>
      <c r="S695" s="358"/>
      <c r="T695" s="288">
        <f>SUM(T693:V694)</f>
        <v>144776</v>
      </c>
      <c r="U695" s="358"/>
      <c r="V695" s="358"/>
      <c r="W695" s="55"/>
      <c r="X695" s="289">
        <f>SUM(X693:Z694)</f>
        <v>74366</v>
      </c>
      <c r="Y695" s="358"/>
      <c r="Z695" s="358"/>
      <c r="AA695" s="288">
        <f>SUM(AA693:AB694)</f>
        <v>205997</v>
      </c>
      <c r="AB695" s="289"/>
    </row>
    <row r="696" spans="1:28" ht="15" customHeight="1" thickTop="1">
      <c r="A696" s="6"/>
      <c r="B696" s="40"/>
      <c r="C696" s="40"/>
      <c r="D696" s="40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15"/>
      <c r="X696" s="15"/>
      <c r="Y696" s="15"/>
      <c r="Z696" s="6"/>
      <c r="AA696" s="6"/>
      <c r="AB696" s="6"/>
    </row>
    <row r="697" spans="1:28" ht="15" customHeight="1">
      <c r="A697" s="6"/>
      <c r="B697" s="37"/>
      <c r="C697" s="38">
        <v>-20</v>
      </c>
      <c r="D697" s="37"/>
      <c r="E697" s="38" t="s">
        <v>288</v>
      </c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15"/>
      <c r="X697" s="15"/>
      <c r="Y697" s="15"/>
      <c r="Z697" s="6"/>
      <c r="AA697" s="6"/>
      <c r="AB697" s="6"/>
    </row>
    <row r="698" spans="1:28" ht="15" customHeight="1">
      <c r="A698" s="6"/>
      <c r="B698" s="75"/>
      <c r="C698" s="75"/>
      <c r="D698" s="75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15"/>
      <c r="X698" s="15"/>
      <c r="Y698" s="15"/>
      <c r="Z698" s="6"/>
      <c r="AA698" s="6"/>
      <c r="AB698" s="6"/>
    </row>
    <row r="699" spans="1:28" ht="15" customHeight="1">
      <c r="A699" s="6"/>
      <c r="B699" s="672" t="s">
        <v>362</v>
      </c>
      <c r="C699" s="672"/>
      <c r="D699" s="672"/>
      <c r="E699" s="672"/>
      <c r="F699" s="672"/>
      <c r="G699" s="672"/>
      <c r="H699" s="672"/>
      <c r="I699" s="672"/>
      <c r="J699" s="672"/>
      <c r="K699" s="672"/>
      <c r="L699" s="672"/>
      <c r="M699" s="672"/>
      <c r="N699" s="672"/>
      <c r="O699" s="672"/>
      <c r="P699" s="672"/>
      <c r="Q699" s="672"/>
      <c r="R699" s="672"/>
      <c r="S699" s="672"/>
      <c r="T699" s="672"/>
      <c r="U699" s="672"/>
      <c r="V699" s="672"/>
      <c r="W699" s="672"/>
      <c r="X699" s="672"/>
      <c r="Y699" s="672"/>
      <c r="Z699" s="672"/>
      <c r="AA699" s="672"/>
      <c r="AB699" s="672"/>
    </row>
    <row r="700" spans="1:28" ht="12.75">
      <c r="A700" s="6"/>
      <c r="B700" s="63"/>
      <c r="C700" s="63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</row>
    <row r="701" spans="1:28" ht="12.75" customHeight="1">
      <c r="A701" s="6"/>
      <c r="B701" s="79" t="s">
        <v>260</v>
      </c>
      <c r="C701" s="63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</row>
    <row r="702" spans="1:28" ht="12.75" customHeight="1">
      <c r="A702" s="6"/>
      <c r="B702" s="79"/>
      <c r="C702" s="63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</row>
    <row r="703" spans="1:28" ht="12.75" customHeight="1">
      <c r="A703" s="6"/>
      <c r="B703" s="79"/>
      <c r="C703" s="38">
        <v>-21</v>
      </c>
      <c r="D703" s="63"/>
      <c r="E703" s="651" t="s">
        <v>461</v>
      </c>
      <c r="F703" s="651"/>
      <c r="G703" s="651"/>
      <c r="H703" s="651"/>
      <c r="I703" s="651"/>
      <c r="J703" s="651"/>
      <c r="K703" s="651"/>
      <c r="L703" s="651"/>
      <c r="M703" s="651"/>
      <c r="N703" s="651"/>
      <c r="O703" s="651"/>
      <c r="P703" s="651"/>
      <c r="Q703" s="651"/>
      <c r="R703" s="651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</row>
    <row r="704" spans="1:28" ht="12.75" customHeight="1">
      <c r="A704" s="6"/>
      <c r="B704" s="652" t="s">
        <v>464</v>
      </c>
      <c r="C704" s="652"/>
      <c r="D704" s="652"/>
      <c r="E704" s="652"/>
      <c r="F704" s="652"/>
      <c r="G704" s="652"/>
      <c r="H704" s="652"/>
      <c r="I704" s="652"/>
      <c r="J704" s="652"/>
      <c r="K704" s="652"/>
      <c r="L704" s="652"/>
      <c r="M704" s="652"/>
      <c r="N704" s="652"/>
      <c r="O704" s="63"/>
      <c r="P704" s="63"/>
      <c r="Q704" s="290">
        <v>25000</v>
      </c>
      <c r="R704" s="291"/>
      <c r="S704" s="291"/>
      <c r="T704" s="292"/>
      <c r="U704" s="285"/>
      <c r="V704" s="285"/>
      <c r="W704" s="174"/>
      <c r="X704" s="290">
        <v>35572</v>
      </c>
      <c r="Y704" s="291"/>
      <c r="Z704" s="291"/>
      <c r="AA704" s="286"/>
      <c r="AB704" s="287"/>
    </row>
    <row r="705" spans="1:28" ht="12.75" customHeight="1" thickBot="1">
      <c r="A705" s="6"/>
      <c r="B705" s="79"/>
      <c r="C705" s="63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289">
        <f>SUM(Q704:S704)</f>
        <v>25000</v>
      </c>
      <c r="R705" s="358"/>
      <c r="S705" s="358"/>
      <c r="T705" s="288">
        <f>SUM(T704:V704)</f>
        <v>0</v>
      </c>
      <c r="U705" s="358"/>
      <c r="V705" s="358"/>
      <c r="W705" s="55"/>
      <c r="X705" s="289">
        <f>SUM(X704:Z704)</f>
        <v>35572</v>
      </c>
      <c r="Y705" s="358"/>
      <c r="Z705" s="358"/>
      <c r="AA705" s="288">
        <f>SUM(AA704:AB704)</f>
        <v>0</v>
      </c>
      <c r="AB705" s="289"/>
    </row>
    <row r="706" spans="1:28" ht="12.75" customHeight="1" thickTop="1">
      <c r="A706" s="6"/>
      <c r="B706" s="63"/>
      <c r="C706" s="63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</row>
    <row r="707" spans="1:28" ht="14.25" customHeight="1">
      <c r="A707" s="6"/>
      <c r="B707" s="5"/>
      <c r="C707" s="38">
        <v>-22</v>
      </c>
      <c r="D707" s="5"/>
      <c r="E707" s="371" t="s">
        <v>242</v>
      </c>
      <c r="F707" s="371"/>
      <c r="G707" s="371"/>
      <c r="H707" s="371"/>
      <c r="I707" s="371"/>
      <c r="J707" s="371"/>
      <c r="K707" s="371"/>
      <c r="L707" s="371"/>
      <c r="M707" s="371"/>
      <c r="N707" s="371"/>
      <c r="O707" s="371"/>
      <c r="P707" s="5"/>
      <c r="Q707" s="5"/>
      <c r="R707" s="5"/>
      <c r="S707" s="15"/>
      <c r="T707" s="15"/>
      <c r="U707" s="15"/>
      <c r="V707" s="5"/>
      <c r="W707" s="5"/>
      <c r="X707" s="5"/>
      <c r="Y707" s="15"/>
      <c r="Z707" s="5"/>
      <c r="AA707" s="5"/>
      <c r="AB707" s="5"/>
    </row>
    <row r="708" spans="1:28" ht="18" customHeight="1">
      <c r="A708" s="6"/>
      <c r="B708" s="415" t="s">
        <v>289</v>
      </c>
      <c r="C708" s="415"/>
      <c r="D708" s="415"/>
      <c r="E708" s="415"/>
      <c r="F708" s="415"/>
      <c r="G708" s="415"/>
      <c r="H708" s="415"/>
      <c r="I708" s="415"/>
      <c r="J708" s="415"/>
      <c r="K708" s="415"/>
      <c r="L708" s="415"/>
      <c r="M708" s="415"/>
      <c r="N708" s="415"/>
      <c r="O708" s="415"/>
      <c r="P708" s="415"/>
      <c r="Q708" s="675">
        <v>207321</v>
      </c>
      <c r="R708" s="362"/>
      <c r="S708" s="362"/>
      <c r="T708" s="735">
        <v>171147</v>
      </c>
      <c r="U708" s="362"/>
      <c r="V708" s="362"/>
      <c r="W708" s="174"/>
      <c r="X708" s="675">
        <v>294991</v>
      </c>
      <c r="Y708" s="362"/>
      <c r="Z708" s="362"/>
      <c r="AA708" s="640">
        <v>243520</v>
      </c>
      <c r="AB708" s="252"/>
    </row>
    <row r="709" spans="1:28" ht="18" customHeight="1">
      <c r="A709" s="6"/>
      <c r="B709" s="415" t="s">
        <v>290</v>
      </c>
      <c r="C709" s="415"/>
      <c r="D709" s="415"/>
      <c r="E709" s="415"/>
      <c r="F709" s="415"/>
      <c r="G709" s="415"/>
      <c r="H709" s="415"/>
      <c r="I709" s="415"/>
      <c r="J709" s="415"/>
      <c r="K709" s="415"/>
      <c r="L709" s="415"/>
      <c r="M709" s="415"/>
      <c r="N709" s="415"/>
      <c r="O709" s="415"/>
      <c r="P709" s="415"/>
      <c r="Q709" s="290">
        <v>20000</v>
      </c>
      <c r="R709" s="291"/>
      <c r="S709" s="291"/>
      <c r="T709" s="292"/>
      <c r="U709" s="285"/>
      <c r="V709" s="285"/>
      <c r="W709" s="174"/>
      <c r="X709" s="290">
        <v>28458</v>
      </c>
      <c r="Y709" s="291"/>
      <c r="Z709" s="291"/>
      <c r="AA709" s="286"/>
      <c r="AB709" s="287"/>
    </row>
    <row r="710" spans="1:28" ht="15" customHeight="1" thickBot="1">
      <c r="A710" s="6"/>
      <c r="B710" s="370" t="s">
        <v>177</v>
      </c>
      <c r="C710" s="370"/>
      <c r="D710" s="370"/>
      <c r="E710" s="370"/>
      <c r="F710" s="370"/>
      <c r="G710" s="370"/>
      <c r="H710" s="370"/>
      <c r="I710" s="370"/>
      <c r="J710" s="370"/>
      <c r="K710" s="370"/>
      <c r="L710" s="370"/>
      <c r="M710" s="370"/>
      <c r="N710" s="370"/>
      <c r="O710" s="370"/>
      <c r="P710" s="176"/>
      <c r="Q710" s="289">
        <f>SUM(Q708:S709)</f>
        <v>227321</v>
      </c>
      <c r="R710" s="358"/>
      <c r="S710" s="358"/>
      <c r="T710" s="288">
        <f>SUM(T708:V709)</f>
        <v>171147</v>
      </c>
      <c r="U710" s="358"/>
      <c r="V710" s="358"/>
      <c r="W710" s="55"/>
      <c r="X710" s="289">
        <f>SUM(X708:Z709)</f>
        <v>323449</v>
      </c>
      <c r="Y710" s="358"/>
      <c r="Z710" s="358"/>
      <c r="AA710" s="288">
        <f>SUM(AA708:AB709)</f>
        <v>243520</v>
      </c>
      <c r="AB710" s="289"/>
    </row>
    <row r="711" spans="1:28" ht="15" customHeight="1" thickTop="1">
      <c r="A711" s="6"/>
      <c r="B711" s="79"/>
      <c r="C711" s="5"/>
      <c r="D711" s="5"/>
      <c r="E711" s="80"/>
      <c r="F711" s="6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15"/>
      <c r="T711" s="15"/>
      <c r="U711" s="15"/>
      <c r="V711" s="55"/>
      <c r="W711" s="55"/>
      <c r="X711" s="55"/>
      <c r="Y711" s="191"/>
      <c r="Z711" s="55"/>
      <c r="AA711" s="55"/>
      <c r="AB711" s="55"/>
    </row>
    <row r="712" spans="1:28" ht="15" customHeight="1">
      <c r="A712" s="6"/>
      <c r="B712" s="79"/>
      <c r="C712" s="38">
        <v>-23</v>
      </c>
      <c r="D712" s="5"/>
      <c r="E712" s="67" t="s">
        <v>291</v>
      </c>
      <c r="F712" s="6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15"/>
      <c r="T712" s="15"/>
      <c r="U712" s="15"/>
      <c r="V712" s="177"/>
      <c r="W712" s="177"/>
      <c r="X712" s="177"/>
      <c r="Y712" s="191"/>
      <c r="Z712" s="177"/>
      <c r="AA712" s="177"/>
      <c r="AB712" s="177"/>
    </row>
    <row r="713" spans="1:28" ht="13.5" customHeight="1">
      <c r="A713" s="6"/>
      <c r="B713" s="79"/>
      <c r="C713" s="38"/>
      <c r="D713" s="5"/>
      <c r="E713" s="80"/>
      <c r="F713" s="6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15"/>
      <c r="T713" s="15"/>
      <c r="U713" s="15"/>
      <c r="V713" s="55"/>
      <c r="W713" s="55"/>
      <c r="X713" s="55"/>
      <c r="Y713" s="191"/>
      <c r="Z713" s="55"/>
      <c r="AA713" s="55"/>
      <c r="AB713" s="55"/>
    </row>
    <row r="714" spans="1:28" ht="21" customHeight="1" thickBot="1">
      <c r="A714" s="6"/>
      <c r="B714" s="370" t="s">
        <v>177</v>
      </c>
      <c r="C714" s="370"/>
      <c r="D714" s="370"/>
      <c r="E714" s="370"/>
      <c r="F714" s="370"/>
      <c r="G714" s="370"/>
      <c r="H714" s="370"/>
      <c r="I714" s="370"/>
      <c r="J714" s="370"/>
      <c r="K714" s="370"/>
      <c r="L714" s="370"/>
      <c r="M714" s="370"/>
      <c r="N714" s="370"/>
      <c r="O714" s="370"/>
      <c r="P714" s="176"/>
      <c r="Q714" s="289">
        <v>1010956</v>
      </c>
      <c r="R714" s="358"/>
      <c r="S714" s="358"/>
      <c r="T714" s="288">
        <v>871230</v>
      </c>
      <c r="U714" s="358"/>
      <c r="V714" s="358"/>
      <c r="W714" s="55"/>
      <c r="X714" s="289">
        <v>1438461</v>
      </c>
      <c r="Y714" s="358"/>
      <c r="Z714" s="358"/>
      <c r="AA714" s="288">
        <v>1239649</v>
      </c>
      <c r="AB714" s="289"/>
    </row>
    <row r="715" spans="1:28" ht="14.25" customHeight="1" thickTop="1">
      <c r="A715" s="6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6"/>
      <c r="AB715" s="6"/>
    </row>
    <row r="716" spans="1:28" ht="18.75" customHeight="1">
      <c r="A716" s="6"/>
      <c r="B716" s="6"/>
      <c r="C716" s="38">
        <v>-24</v>
      </c>
      <c r="D716" s="6"/>
      <c r="E716" s="38" t="s">
        <v>456</v>
      </c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</row>
    <row r="717" spans="1:28" ht="54.75" customHeight="1">
      <c r="A717" s="6"/>
      <c r="B717" s="14"/>
      <c r="C717" s="14"/>
      <c r="D717" s="14"/>
      <c r="E717" s="14"/>
      <c r="F717" s="14"/>
      <c r="G717" s="14"/>
      <c r="H717" s="14"/>
      <c r="I717" s="14"/>
      <c r="J717" s="14"/>
      <c r="K717" s="377" t="s">
        <v>457</v>
      </c>
      <c r="L717" s="377"/>
      <c r="M717" s="377"/>
      <c r="N717" s="377" t="s">
        <v>458</v>
      </c>
      <c r="O717" s="377"/>
      <c r="P717" s="377"/>
      <c r="Q717" s="377" t="s">
        <v>292</v>
      </c>
      <c r="R717" s="377"/>
      <c r="S717" s="377"/>
      <c r="T717" s="377" t="s">
        <v>293</v>
      </c>
      <c r="U717" s="377"/>
      <c r="V717" s="377"/>
      <c r="W717" s="377" t="s">
        <v>294</v>
      </c>
      <c r="X717" s="377"/>
      <c r="Y717" s="377"/>
      <c r="Z717" s="377" t="s">
        <v>426</v>
      </c>
      <c r="AA717" s="377"/>
      <c r="AB717" s="377"/>
    </row>
    <row r="718" spans="1:28" ht="16.5" customHeight="1">
      <c r="A718" s="6"/>
      <c r="B718" s="5"/>
      <c r="C718" s="6"/>
      <c r="D718" s="6"/>
      <c r="E718" s="6"/>
      <c r="F718" s="6"/>
      <c r="G718" s="6"/>
      <c r="H718" s="6"/>
      <c r="I718" s="6"/>
      <c r="J718" s="6"/>
      <c r="K718" s="376" t="s">
        <v>309</v>
      </c>
      <c r="L718" s="376"/>
      <c r="M718" s="376"/>
      <c r="N718" s="376" t="s">
        <v>309</v>
      </c>
      <c r="O718" s="376"/>
      <c r="P718" s="376"/>
      <c r="Q718" s="376" t="s">
        <v>309</v>
      </c>
      <c r="R718" s="376"/>
      <c r="S718" s="376"/>
      <c r="T718" s="376" t="s">
        <v>309</v>
      </c>
      <c r="U718" s="376"/>
      <c r="V718" s="376"/>
      <c r="W718" s="376" t="s">
        <v>309</v>
      </c>
      <c r="X718" s="376"/>
      <c r="Y718" s="376"/>
      <c r="Z718" s="376" t="s">
        <v>309</v>
      </c>
      <c r="AA718" s="376"/>
      <c r="AB718" s="376"/>
    </row>
    <row r="719" spans="1:28" ht="16.5" customHeight="1">
      <c r="A719" s="6"/>
      <c r="B719" s="374" t="s">
        <v>295</v>
      </c>
      <c r="C719" s="374"/>
      <c r="D719" s="374"/>
      <c r="E719" s="374"/>
      <c r="F719" s="374"/>
      <c r="G719" s="374"/>
      <c r="H719" s="374"/>
      <c r="I719" s="374"/>
      <c r="J719" s="374"/>
      <c r="K719" s="290">
        <v>-25862</v>
      </c>
      <c r="L719" s="290"/>
      <c r="M719" s="290"/>
      <c r="N719" s="290">
        <v>-169506</v>
      </c>
      <c r="O719" s="290"/>
      <c r="P719" s="290"/>
      <c r="Q719" s="290"/>
      <c r="R719" s="290"/>
      <c r="S719" s="290"/>
      <c r="T719" s="290"/>
      <c r="U719" s="290"/>
      <c r="V719" s="290"/>
      <c r="W719" s="290">
        <v>-174790</v>
      </c>
      <c r="X719" s="290"/>
      <c r="Y719" s="290"/>
      <c r="Z719" s="257">
        <f>K719+N719-W719</f>
        <v>-20578</v>
      </c>
      <c r="AA719" s="257"/>
      <c r="AB719" s="257"/>
    </row>
    <row r="720" spans="1:28" ht="16.5" customHeight="1">
      <c r="A720" s="6"/>
      <c r="B720" s="374" t="s">
        <v>296</v>
      </c>
      <c r="C720" s="374"/>
      <c r="D720" s="374"/>
      <c r="E720" s="374"/>
      <c r="F720" s="374"/>
      <c r="G720" s="374"/>
      <c r="H720" s="374"/>
      <c r="I720" s="374"/>
      <c r="J720" s="374"/>
      <c r="K720" s="290">
        <v>15363</v>
      </c>
      <c r="L720" s="290"/>
      <c r="M720" s="290"/>
      <c r="N720" s="290">
        <v>111480</v>
      </c>
      <c r="O720" s="290"/>
      <c r="P720" s="290"/>
      <c r="Q720" s="290">
        <v>59</v>
      </c>
      <c r="R720" s="290"/>
      <c r="S720" s="290"/>
      <c r="T720" s="290">
        <v>89432</v>
      </c>
      <c r="U720" s="290"/>
      <c r="V720" s="290"/>
      <c r="W720" s="290">
        <v>15430</v>
      </c>
      <c r="X720" s="290"/>
      <c r="Y720" s="290"/>
      <c r="Z720" s="257">
        <f>K720+N720-T720-W720</f>
        <v>21981</v>
      </c>
      <c r="AA720" s="257"/>
      <c r="AB720" s="257"/>
    </row>
    <row r="721" spans="1:28" ht="16.5" customHeight="1">
      <c r="A721" s="6"/>
      <c r="B721" s="374" t="s">
        <v>297</v>
      </c>
      <c r="C721" s="374"/>
      <c r="D721" s="374"/>
      <c r="E721" s="374"/>
      <c r="F721" s="374"/>
      <c r="G721" s="374"/>
      <c r="H721" s="374"/>
      <c r="I721" s="374"/>
      <c r="J721" s="374"/>
      <c r="K721" s="290">
        <v>24707</v>
      </c>
      <c r="L721" s="290"/>
      <c r="M721" s="290"/>
      <c r="N721" s="290">
        <v>188629</v>
      </c>
      <c r="O721" s="290"/>
      <c r="P721" s="290"/>
      <c r="Q721" s="290"/>
      <c r="R721" s="290"/>
      <c r="S721" s="290"/>
      <c r="T721" s="290">
        <v>18065</v>
      </c>
      <c r="U721" s="290"/>
      <c r="V721" s="290"/>
      <c r="W721" s="290">
        <v>158978</v>
      </c>
      <c r="X721" s="290"/>
      <c r="Y721" s="290"/>
      <c r="Z721" s="257">
        <f>K721+N721-T721-W721</f>
        <v>36293</v>
      </c>
      <c r="AA721" s="257"/>
      <c r="AB721" s="257"/>
    </row>
    <row r="722" spans="1:28" ht="16.5" customHeight="1">
      <c r="A722" s="6"/>
      <c r="B722" s="374" t="s">
        <v>187</v>
      </c>
      <c r="C722" s="374"/>
      <c r="D722" s="374"/>
      <c r="E722" s="374"/>
      <c r="F722" s="374"/>
      <c r="G722" s="374"/>
      <c r="H722" s="374"/>
      <c r="I722" s="374"/>
      <c r="J722" s="374"/>
      <c r="K722" s="290">
        <v>4201</v>
      </c>
      <c r="L722" s="290"/>
      <c r="M722" s="290"/>
      <c r="N722" s="290">
        <v>1449</v>
      </c>
      <c r="O722" s="290"/>
      <c r="P722" s="290"/>
      <c r="Q722" s="290"/>
      <c r="R722" s="290"/>
      <c r="S722" s="290"/>
      <c r="T722" s="290">
        <v>5650</v>
      </c>
      <c r="U722" s="290"/>
      <c r="V722" s="290"/>
      <c r="W722" s="290"/>
      <c r="X722" s="290"/>
      <c r="Y722" s="290"/>
      <c r="Z722" s="257"/>
      <c r="AA722" s="257"/>
      <c r="AB722" s="257"/>
    </row>
    <row r="723" spans="1:28" ht="17.25" customHeight="1">
      <c r="A723" s="6"/>
      <c r="B723" s="374" t="s">
        <v>298</v>
      </c>
      <c r="C723" s="374"/>
      <c r="D723" s="374"/>
      <c r="E723" s="374"/>
      <c r="F723" s="374"/>
      <c r="G723" s="374"/>
      <c r="H723" s="374"/>
      <c r="I723" s="374"/>
      <c r="J723" s="374"/>
      <c r="K723" s="290"/>
      <c r="L723" s="290"/>
      <c r="M723" s="290"/>
      <c r="N723" s="290">
        <v>5196</v>
      </c>
      <c r="O723" s="290"/>
      <c r="P723" s="290"/>
      <c r="Q723" s="290"/>
      <c r="R723" s="290"/>
      <c r="S723" s="290"/>
      <c r="T723" s="290">
        <v>5196</v>
      </c>
      <c r="U723" s="290"/>
      <c r="V723" s="290"/>
      <c r="W723" s="290"/>
      <c r="X723" s="290"/>
      <c r="Y723" s="290"/>
      <c r="Z723" s="257">
        <f>N723-T723</f>
        <v>0</v>
      </c>
      <c r="AA723" s="257"/>
      <c r="AB723" s="257"/>
    </row>
    <row r="724" spans="1:28" ht="13.5" customHeight="1">
      <c r="A724" s="6"/>
      <c r="B724" s="374" t="s">
        <v>299</v>
      </c>
      <c r="C724" s="374"/>
      <c r="D724" s="374"/>
      <c r="E724" s="374"/>
      <c r="F724" s="374"/>
      <c r="G724" s="374"/>
      <c r="H724" s="374"/>
      <c r="I724" s="374"/>
      <c r="J724" s="374"/>
      <c r="K724" s="290"/>
      <c r="L724" s="290"/>
      <c r="M724" s="290"/>
      <c r="N724" s="290">
        <v>6975</v>
      </c>
      <c r="O724" s="290"/>
      <c r="P724" s="290"/>
      <c r="Q724" s="290"/>
      <c r="R724" s="290"/>
      <c r="S724" s="290"/>
      <c r="T724" s="290">
        <v>6975</v>
      </c>
      <c r="U724" s="290"/>
      <c r="V724" s="290"/>
      <c r="W724" s="290"/>
      <c r="X724" s="290"/>
      <c r="Y724" s="290"/>
      <c r="Z724" s="257">
        <f>K724+N724-T724</f>
        <v>0</v>
      </c>
      <c r="AA724" s="257"/>
      <c r="AB724" s="257"/>
    </row>
    <row r="725" spans="1:28" ht="12.75" customHeight="1">
      <c r="A725" s="6"/>
      <c r="B725" s="374" t="s">
        <v>300</v>
      </c>
      <c r="C725" s="374"/>
      <c r="D725" s="374"/>
      <c r="E725" s="374"/>
      <c r="F725" s="374"/>
      <c r="G725" s="374"/>
      <c r="H725" s="374"/>
      <c r="I725" s="374"/>
      <c r="J725" s="374"/>
      <c r="K725" s="290">
        <v>279</v>
      </c>
      <c r="L725" s="290"/>
      <c r="M725" s="290"/>
      <c r="N725" s="290">
        <v>580</v>
      </c>
      <c r="O725" s="290"/>
      <c r="P725" s="290"/>
      <c r="Q725" s="290"/>
      <c r="R725" s="290"/>
      <c r="S725" s="290"/>
      <c r="T725" s="290">
        <v>617</v>
      </c>
      <c r="U725" s="290"/>
      <c r="V725" s="290"/>
      <c r="W725" s="290"/>
      <c r="X725" s="290"/>
      <c r="Y725" s="290"/>
      <c r="Z725" s="257">
        <f>K725+N725-T725-W725</f>
        <v>242</v>
      </c>
      <c r="AA725" s="257"/>
      <c r="AB725" s="257"/>
    </row>
    <row r="726" spans="1:28" ht="15.75" customHeight="1">
      <c r="A726" s="6"/>
      <c r="B726" s="375" t="s">
        <v>301</v>
      </c>
      <c r="C726" s="375"/>
      <c r="D726" s="375"/>
      <c r="E726" s="375"/>
      <c r="F726" s="375"/>
      <c r="G726" s="375"/>
      <c r="H726" s="375"/>
      <c r="I726" s="375"/>
      <c r="J726" s="375"/>
      <c r="K726" s="248">
        <v>61</v>
      </c>
      <c r="L726" s="248"/>
      <c r="M726" s="248"/>
      <c r="N726" s="290">
        <v>387</v>
      </c>
      <c r="O726" s="290"/>
      <c r="P726" s="290"/>
      <c r="Q726" s="290"/>
      <c r="R726" s="290"/>
      <c r="S726" s="290"/>
      <c r="T726" s="290"/>
      <c r="U726" s="290"/>
      <c r="V726" s="290"/>
      <c r="W726" s="290">
        <v>382</v>
      </c>
      <c r="X726" s="290"/>
      <c r="Y726" s="290"/>
      <c r="Z726" s="258">
        <f>K726+N726-T726-W726</f>
        <v>66</v>
      </c>
      <c r="AA726" s="258"/>
      <c r="AB726" s="258"/>
    </row>
    <row r="727" spans="1:28" ht="18.75" customHeight="1" thickBot="1">
      <c r="A727" s="6"/>
      <c r="B727" s="89" t="s">
        <v>177</v>
      </c>
      <c r="C727" s="90"/>
      <c r="D727" s="90"/>
      <c r="E727" s="90"/>
      <c r="F727" s="90"/>
      <c r="G727" s="90"/>
      <c r="H727" s="90"/>
      <c r="I727" s="90"/>
      <c r="J727" s="90"/>
      <c r="K727" s="359">
        <f>SUM(K719:M726)</f>
        <v>18749</v>
      </c>
      <c r="L727" s="359"/>
      <c r="M727" s="359"/>
      <c r="N727" s="359">
        <f>SUM(N719:P726)</f>
        <v>145190</v>
      </c>
      <c r="O727" s="359"/>
      <c r="P727" s="359"/>
      <c r="Q727" s="359">
        <f>SUM(Q719:S726)</f>
        <v>59</v>
      </c>
      <c r="R727" s="359"/>
      <c r="S727" s="359"/>
      <c r="T727" s="359">
        <f>SUM(T719:V726)</f>
        <v>125935</v>
      </c>
      <c r="U727" s="359"/>
      <c r="V727" s="359"/>
      <c r="W727" s="359">
        <f>SUM(W719:Y726)</f>
        <v>0</v>
      </c>
      <c r="X727" s="359"/>
      <c r="Y727" s="359"/>
      <c r="Z727" s="359">
        <f>Z726+Z725+Z724+Z723+Z722+Z721+Z720+Z719</f>
        <v>38004</v>
      </c>
      <c r="AA727" s="359"/>
      <c r="AB727" s="359"/>
    </row>
    <row r="728" spans="1:28" ht="18.75" customHeight="1" thickTop="1">
      <c r="A728" s="6"/>
      <c r="B728" s="91" t="s">
        <v>302</v>
      </c>
      <c r="C728" s="5"/>
      <c r="D728" s="5"/>
      <c r="E728" s="5"/>
      <c r="F728" s="5"/>
      <c r="G728" s="5"/>
      <c r="H728" s="5"/>
      <c r="I728" s="5"/>
      <c r="J728" s="5"/>
      <c r="K728" s="257"/>
      <c r="L728" s="257"/>
      <c r="M728" s="257"/>
      <c r="N728" s="257"/>
      <c r="O728" s="257"/>
      <c r="P728" s="257"/>
      <c r="Q728" s="257"/>
      <c r="R728" s="257"/>
      <c r="S728" s="257"/>
      <c r="T728" s="257"/>
      <c r="U728" s="257"/>
      <c r="V728" s="257"/>
      <c r="W728" s="257"/>
      <c r="X728" s="257"/>
      <c r="Y728" s="257"/>
      <c r="Z728" s="360"/>
      <c r="AA728" s="360"/>
      <c r="AB728" s="360"/>
    </row>
    <row r="729" spans="1:28" ht="17.25" customHeight="1">
      <c r="A729" s="6"/>
      <c r="B729" s="92" t="s">
        <v>303</v>
      </c>
      <c r="C729" s="4"/>
      <c r="D729" s="4"/>
      <c r="E729" s="4"/>
      <c r="F729" s="4"/>
      <c r="G729" s="4"/>
      <c r="H729" s="4"/>
      <c r="I729" s="4"/>
      <c r="J729" s="4"/>
      <c r="K729" s="737">
        <f>K726+K725+K724+K723+K722+K721+K720</f>
        <v>44611</v>
      </c>
      <c r="L729" s="737"/>
      <c r="M729" s="737"/>
      <c r="N729" s="250"/>
      <c r="O729" s="250"/>
      <c r="P729" s="250"/>
      <c r="Q729" s="250"/>
      <c r="R729" s="250"/>
      <c r="S729" s="250"/>
      <c r="T729" s="250"/>
      <c r="U729" s="250"/>
      <c r="V729" s="250"/>
      <c r="W729" s="250"/>
      <c r="X729" s="250"/>
      <c r="Y729" s="250"/>
      <c r="Z729" s="242">
        <f>Z720+Z721+Z725+Z726</f>
        <v>58582</v>
      </c>
      <c r="AA729" s="242"/>
      <c r="AB729" s="242"/>
    </row>
    <row r="730" spans="1:28" ht="17.25" customHeight="1">
      <c r="A730" s="6"/>
      <c r="B730" s="92" t="s">
        <v>304</v>
      </c>
      <c r="C730" s="4"/>
      <c r="D730" s="4"/>
      <c r="E730" s="4"/>
      <c r="F730" s="4"/>
      <c r="G730" s="4"/>
      <c r="H730" s="4"/>
      <c r="I730" s="4"/>
      <c r="J730" s="4"/>
      <c r="K730" s="251">
        <f>K719+K724</f>
        <v>-25862</v>
      </c>
      <c r="L730" s="251"/>
      <c r="M730" s="251"/>
      <c r="N730" s="250"/>
      <c r="O730" s="250"/>
      <c r="P730" s="250"/>
      <c r="Q730" s="250"/>
      <c r="R730" s="250"/>
      <c r="S730" s="250"/>
      <c r="T730" s="250"/>
      <c r="U730" s="250"/>
      <c r="V730" s="250"/>
      <c r="W730" s="250"/>
      <c r="X730" s="250"/>
      <c r="Y730" s="250"/>
      <c r="Z730" s="251">
        <f>Z719+Z723+Z724</f>
        <v>-20578</v>
      </c>
      <c r="AA730" s="251"/>
      <c r="AB730" s="251"/>
    </row>
    <row r="731" spans="1:28" ht="61.5" customHeight="1" thickBot="1">
      <c r="A731" s="23"/>
      <c r="B731" s="14"/>
      <c r="C731" s="14"/>
      <c r="D731" s="14"/>
      <c r="E731" s="14"/>
      <c r="F731" s="14"/>
      <c r="G731" s="14"/>
      <c r="H731" s="14"/>
      <c r="I731" s="14"/>
      <c r="J731" s="14"/>
      <c r="K731" s="377" t="s">
        <v>457</v>
      </c>
      <c r="L731" s="377"/>
      <c r="M731" s="377"/>
      <c r="N731" s="377" t="s">
        <v>459</v>
      </c>
      <c r="O731" s="377"/>
      <c r="P731" s="377"/>
      <c r="Q731" s="377" t="s">
        <v>292</v>
      </c>
      <c r="R731" s="377"/>
      <c r="S731" s="377"/>
      <c r="T731" s="377" t="s">
        <v>293</v>
      </c>
      <c r="U731" s="377"/>
      <c r="V731" s="377"/>
      <c r="W731" s="377" t="s">
        <v>294</v>
      </c>
      <c r="X731" s="377"/>
      <c r="Y731" s="377"/>
      <c r="Z731" s="377" t="s">
        <v>426</v>
      </c>
      <c r="AA731" s="377"/>
      <c r="AB731" s="377"/>
    </row>
    <row r="732" spans="1:28" ht="16.5" customHeight="1">
      <c r="A732" s="6"/>
      <c r="B732" s="5"/>
      <c r="C732" s="6"/>
      <c r="D732" s="6"/>
      <c r="E732" s="6"/>
      <c r="F732" s="6"/>
      <c r="G732" s="6"/>
      <c r="H732" s="6"/>
      <c r="I732" s="6"/>
      <c r="J732" s="6"/>
      <c r="K732" s="376" t="s">
        <v>322</v>
      </c>
      <c r="L732" s="376"/>
      <c r="M732" s="376"/>
      <c r="N732" s="376" t="s">
        <v>322</v>
      </c>
      <c r="O732" s="376"/>
      <c r="P732" s="376"/>
      <c r="Q732" s="376" t="s">
        <v>322</v>
      </c>
      <c r="R732" s="376"/>
      <c r="S732" s="376"/>
      <c r="T732" s="376" t="s">
        <v>322</v>
      </c>
      <c r="U732" s="376"/>
      <c r="V732" s="376"/>
      <c r="W732" s="376" t="s">
        <v>322</v>
      </c>
      <c r="X732" s="376"/>
      <c r="Y732" s="376"/>
      <c r="Z732" s="376" t="s">
        <v>322</v>
      </c>
      <c r="AA732" s="376"/>
      <c r="AB732" s="376"/>
    </row>
    <row r="733" spans="1:28" ht="15.75" customHeight="1" thickBot="1">
      <c r="A733" s="46"/>
      <c r="B733" s="374" t="s">
        <v>295</v>
      </c>
      <c r="C733" s="374"/>
      <c r="D733" s="374"/>
      <c r="E733" s="374"/>
      <c r="F733" s="374"/>
      <c r="G733" s="374"/>
      <c r="H733" s="374"/>
      <c r="I733" s="374"/>
      <c r="J733" s="374"/>
      <c r="K733" s="290">
        <v>-36798</v>
      </c>
      <c r="L733" s="290"/>
      <c r="M733" s="290"/>
      <c r="N733" s="290">
        <v>-241185</v>
      </c>
      <c r="O733" s="290"/>
      <c r="P733" s="290"/>
      <c r="Q733" s="290"/>
      <c r="R733" s="290"/>
      <c r="S733" s="290"/>
      <c r="T733" s="290"/>
      <c r="U733" s="290"/>
      <c r="V733" s="290"/>
      <c r="W733" s="290">
        <v>-248704</v>
      </c>
      <c r="X733" s="290"/>
      <c r="Y733" s="290"/>
      <c r="Z733" s="257">
        <f>K733+N733-W733</f>
        <v>-29279</v>
      </c>
      <c r="AA733" s="257"/>
      <c r="AB733" s="257"/>
    </row>
    <row r="734" spans="1:28" ht="21" customHeight="1" thickTop="1">
      <c r="A734" s="6"/>
      <c r="B734" s="374" t="s">
        <v>296</v>
      </c>
      <c r="C734" s="374"/>
      <c r="D734" s="374"/>
      <c r="E734" s="374"/>
      <c r="F734" s="374"/>
      <c r="G734" s="374"/>
      <c r="H734" s="374"/>
      <c r="I734" s="374"/>
      <c r="J734" s="374"/>
      <c r="K734" s="290">
        <v>21860</v>
      </c>
      <c r="L734" s="290"/>
      <c r="M734" s="290"/>
      <c r="N734" s="290">
        <v>158621</v>
      </c>
      <c r="O734" s="290"/>
      <c r="P734" s="290"/>
      <c r="Q734" s="290">
        <v>84</v>
      </c>
      <c r="R734" s="290"/>
      <c r="S734" s="290"/>
      <c r="T734" s="290">
        <v>127250</v>
      </c>
      <c r="U734" s="290"/>
      <c r="V734" s="290"/>
      <c r="W734" s="290">
        <v>21955</v>
      </c>
      <c r="X734" s="290"/>
      <c r="Y734" s="290"/>
      <c r="Z734" s="257">
        <f>K734+N734-T734-W734</f>
        <v>31276</v>
      </c>
      <c r="AA734" s="257"/>
      <c r="AB734" s="257"/>
    </row>
    <row r="735" spans="1:28" ht="16.5" customHeight="1">
      <c r="A735" s="6"/>
      <c r="B735" s="374" t="s">
        <v>297</v>
      </c>
      <c r="C735" s="374"/>
      <c r="D735" s="374"/>
      <c r="E735" s="374"/>
      <c r="F735" s="374"/>
      <c r="G735" s="374"/>
      <c r="H735" s="374"/>
      <c r="I735" s="374"/>
      <c r="J735" s="374"/>
      <c r="K735" s="290">
        <v>35155</v>
      </c>
      <c r="L735" s="290"/>
      <c r="M735" s="290"/>
      <c r="N735" s="290">
        <v>268394</v>
      </c>
      <c r="O735" s="290"/>
      <c r="P735" s="290"/>
      <c r="Q735" s="290"/>
      <c r="R735" s="290"/>
      <c r="S735" s="290"/>
      <c r="T735" s="290">
        <v>25704</v>
      </c>
      <c r="U735" s="290"/>
      <c r="V735" s="290"/>
      <c r="W735" s="290">
        <v>226205</v>
      </c>
      <c r="X735" s="290"/>
      <c r="Y735" s="290"/>
      <c r="Z735" s="257">
        <f>K735+N735-T735-W735</f>
        <v>51640</v>
      </c>
      <c r="AA735" s="257"/>
      <c r="AB735" s="257"/>
    </row>
    <row r="736" spans="1:28" ht="12" customHeight="1">
      <c r="A736" s="6"/>
      <c r="B736" s="374" t="s">
        <v>187</v>
      </c>
      <c r="C736" s="374"/>
      <c r="D736" s="374"/>
      <c r="E736" s="374"/>
      <c r="F736" s="374"/>
      <c r="G736" s="374"/>
      <c r="H736" s="374"/>
      <c r="I736" s="374"/>
      <c r="J736" s="374"/>
      <c r="K736" s="290">
        <v>5977</v>
      </c>
      <c r="L736" s="290"/>
      <c r="M736" s="290"/>
      <c r="N736" s="290">
        <v>2062</v>
      </c>
      <c r="O736" s="290"/>
      <c r="P736" s="290"/>
      <c r="Q736" s="290"/>
      <c r="R736" s="290"/>
      <c r="S736" s="290"/>
      <c r="T736" s="290">
        <v>8039</v>
      </c>
      <c r="U736" s="290"/>
      <c r="V736" s="290"/>
      <c r="W736" s="290"/>
      <c r="X736" s="290"/>
      <c r="Y736" s="290"/>
      <c r="Z736" s="257"/>
      <c r="AA736" s="257"/>
      <c r="AB736" s="257"/>
    </row>
    <row r="737" spans="1:28" ht="24.75" customHeight="1">
      <c r="A737" s="6"/>
      <c r="B737" s="374" t="s">
        <v>298</v>
      </c>
      <c r="C737" s="374"/>
      <c r="D737" s="374"/>
      <c r="E737" s="374"/>
      <c r="F737" s="374"/>
      <c r="G737" s="374"/>
      <c r="H737" s="374"/>
      <c r="I737" s="374"/>
      <c r="J737" s="374"/>
      <c r="K737" s="290"/>
      <c r="L737" s="290"/>
      <c r="M737" s="290"/>
      <c r="N737" s="290">
        <v>7393</v>
      </c>
      <c r="O737" s="290"/>
      <c r="P737" s="290"/>
      <c r="Q737" s="290"/>
      <c r="R737" s="290"/>
      <c r="S737" s="290"/>
      <c r="T737" s="290">
        <v>7393</v>
      </c>
      <c r="U737" s="290"/>
      <c r="V737" s="290"/>
      <c r="W737" s="290"/>
      <c r="X737" s="290"/>
      <c r="Y737" s="290"/>
      <c r="Z737" s="257">
        <f>N737-T737</f>
        <v>0</v>
      </c>
      <c r="AA737" s="257"/>
      <c r="AB737" s="257"/>
    </row>
    <row r="738" spans="1:28" ht="13.5" customHeight="1">
      <c r="A738" s="6"/>
      <c r="B738" s="374" t="s">
        <v>299</v>
      </c>
      <c r="C738" s="374"/>
      <c r="D738" s="374"/>
      <c r="E738" s="374"/>
      <c r="F738" s="374"/>
      <c r="G738" s="374"/>
      <c r="H738" s="374"/>
      <c r="I738" s="374"/>
      <c r="J738" s="374"/>
      <c r="K738" s="290"/>
      <c r="L738" s="290"/>
      <c r="M738" s="290"/>
      <c r="N738" s="290">
        <v>9925</v>
      </c>
      <c r="O738" s="290"/>
      <c r="P738" s="290"/>
      <c r="Q738" s="290"/>
      <c r="R738" s="290"/>
      <c r="S738" s="290"/>
      <c r="T738" s="290">
        <v>9925</v>
      </c>
      <c r="U738" s="290"/>
      <c r="V738" s="290"/>
      <c r="W738" s="290"/>
      <c r="X738" s="290"/>
      <c r="Y738" s="290"/>
      <c r="Z738" s="257">
        <f>K738+N738-T738</f>
        <v>0</v>
      </c>
      <c r="AA738" s="257"/>
      <c r="AB738" s="257"/>
    </row>
    <row r="739" spans="1:28" ht="12.75" customHeight="1">
      <c r="A739" s="6"/>
      <c r="B739" s="374" t="s">
        <v>300</v>
      </c>
      <c r="C739" s="374"/>
      <c r="D739" s="374"/>
      <c r="E739" s="374"/>
      <c r="F739" s="374"/>
      <c r="G739" s="374"/>
      <c r="H739" s="374"/>
      <c r="I739" s="374"/>
      <c r="J739" s="374"/>
      <c r="K739" s="290">
        <v>397</v>
      </c>
      <c r="L739" s="290"/>
      <c r="M739" s="290"/>
      <c r="N739" s="290">
        <v>825</v>
      </c>
      <c r="O739" s="290"/>
      <c r="P739" s="290"/>
      <c r="Q739" s="290"/>
      <c r="R739" s="290"/>
      <c r="S739" s="290"/>
      <c r="T739" s="290">
        <v>878</v>
      </c>
      <c r="U739" s="290"/>
      <c r="V739" s="290"/>
      <c r="W739" s="290"/>
      <c r="X739" s="290"/>
      <c r="Y739" s="290"/>
      <c r="Z739" s="257">
        <f>K739+N739-T739-W739</f>
        <v>344</v>
      </c>
      <c r="AA739" s="257"/>
      <c r="AB739" s="257"/>
    </row>
    <row r="740" spans="1:28" ht="16.5" customHeight="1">
      <c r="A740" s="6"/>
      <c r="B740" s="375" t="s">
        <v>301</v>
      </c>
      <c r="C740" s="375"/>
      <c r="D740" s="375"/>
      <c r="E740" s="375"/>
      <c r="F740" s="375"/>
      <c r="G740" s="375"/>
      <c r="H740" s="375"/>
      <c r="I740" s="375"/>
      <c r="J740" s="375"/>
      <c r="K740" s="248">
        <v>87</v>
      </c>
      <c r="L740" s="248"/>
      <c r="M740" s="248"/>
      <c r="N740" s="290">
        <v>551</v>
      </c>
      <c r="O740" s="290"/>
      <c r="P740" s="290"/>
      <c r="Q740" s="290"/>
      <c r="R740" s="290"/>
      <c r="S740" s="290"/>
      <c r="T740" s="290"/>
      <c r="U740" s="290"/>
      <c r="V740" s="290"/>
      <c r="W740" s="290">
        <v>544</v>
      </c>
      <c r="X740" s="290"/>
      <c r="Y740" s="290"/>
      <c r="Z740" s="258">
        <f>K740+N740-T740-W740</f>
        <v>94</v>
      </c>
      <c r="AA740" s="258"/>
      <c r="AB740" s="258"/>
    </row>
    <row r="741" spans="1:28" ht="18" customHeight="1" thickBot="1">
      <c r="A741" s="6"/>
      <c r="B741" s="89" t="s">
        <v>177</v>
      </c>
      <c r="C741" s="90"/>
      <c r="D741" s="90"/>
      <c r="E741" s="90"/>
      <c r="F741" s="90"/>
      <c r="G741" s="90"/>
      <c r="H741" s="90"/>
      <c r="I741" s="90"/>
      <c r="J741" s="90"/>
      <c r="K741" s="359">
        <f>SUM(K733:M740)</f>
        <v>26678</v>
      </c>
      <c r="L741" s="359"/>
      <c r="M741" s="359"/>
      <c r="N741" s="373">
        <f>SUM(N733:P740)</f>
        <v>206586</v>
      </c>
      <c r="O741" s="373"/>
      <c r="P741" s="373"/>
      <c r="Q741" s="359">
        <f>SUM(Q733:S740)</f>
        <v>84</v>
      </c>
      <c r="R741" s="359"/>
      <c r="S741" s="359"/>
      <c r="T741" s="359">
        <f>SUM(T733:V740)</f>
        <v>179189</v>
      </c>
      <c r="U741" s="359"/>
      <c r="V741" s="359"/>
      <c r="W741" s="359">
        <f>SUM(W733:Y740)</f>
        <v>0</v>
      </c>
      <c r="X741" s="359"/>
      <c r="Y741" s="359"/>
      <c r="Z741" s="359">
        <f>SUM(Z733:AB740)</f>
        <v>54075</v>
      </c>
      <c r="AA741" s="359"/>
      <c r="AB741" s="359"/>
    </row>
    <row r="742" spans="1:28" ht="16.5" customHeight="1" thickTop="1">
      <c r="A742" s="6"/>
      <c r="B742" s="91" t="s">
        <v>302</v>
      </c>
      <c r="C742" s="5"/>
      <c r="D742" s="5"/>
      <c r="E742" s="5"/>
      <c r="F742" s="5"/>
      <c r="G742" s="5"/>
      <c r="H742" s="5"/>
      <c r="I742" s="5"/>
      <c r="J742" s="5"/>
      <c r="K742" s="257"/>
      <c r="L742" s="257"/>
      <c r="M742" s="257"/>
      <c r="N742" s="257"/>
      <c r="O742" s="257"/>
      <c r="P742" s="257"/>
      <c r="Q742" s="257"/>
      <c r="R742" s="257"/>
      <c r="S742" s="257"/>
      <c r="T742" s="257"/>
      <c r="U742" s="257"/>
      <c r="V742" s="257"/>
      <c r="W742" s="257"/>
      <c r="X742" s="257"/>
      <c r="Y742" s="257"/>
      <c r="Z742" s="360"/>
      <c r="AA742" s="360"/>
      <c r="AB742" s="360"/>
    </row>
    <row r="743" spans="1:28" ht="17.25" customHeight="1">
      <c r="A743" s="6"/>
      <c r="B743" s="91"/>
      <c r="C743" s="5"/>
      <c r="D743" s="5"/>
      <c r="E743" s="5"/>
      <c r="F743" s="5"/>
      <c r="G743" s="5"/>
      <c r="H743" s="5"/>
      <c r="I743" s="5"/>
      <c r="J743" s="5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73"/>
      <c r="AA743" s="73"/>
      <c r="AB743" s="73"/>
    </row>
    <row r="744" spans="1:28" ht="14.25" customHeight="1">
      <c r="A744" s="6"/>
      <c r="B744" s="92" t="s">
        <v>303</v>
      </c>
      <c r="C744" s="4"/>
      <c r="D744" s="4"/>
      <c r="E744" s="4"/>
      <c r="F744" s="4"/>
      <c r="G744" s="4"/>
      <c r="H744" s="4"/>
      <c r="I744" s="4"/>
      <c r="J744" s="4"/>
      <c r="K744" s="737">
        <f>K734+K735+K736+K739+K740</f>
        <v>63476</v>
      </c>
      <c r="L744" s="737"/>
      <c r="M744" s="737"/>
      <c r="N744" s="250"/>
      <c r="O744" s="250"/>
      <c r="P744" s="250"/>
      <c r="Q744" s="250"/>
      <c r="R744" s="250"/>
      <c r="S744" s="250"/>
      <c r="T744" s="250"/>
      <c r="U744" s="250"/>
      <c r="V744" s="250"/>
      <c r="W744" s="250"/>
      <c r="X744" s="250"/>
      <c r="Y744" s="250"/>
      <c r="Z744" s="242">
        <f>Z734+Z735+Z739+Z740</f>
        <v>83354</v>
      </c>
      <c r="AA744" s="242"/>
      <c r="AB744" s="242"/>
    </row>
    <row r="745" spans="1:28" ht="23.25" customHeight="1">
      <c r="A745" s="6"/>
      <c r="B745" s="92" t="s">
        <v>304</v>
      </c>
      <c r="C745" s="4"/>
      <c r="D745" s="4"/>
      <c r="E745" s="4"/>
      <c r="F745" s="4"/>
      <c r="G745" s="4"/>
      <c r="H745" s="4"/>
      <c r="I745" s="4"/>
      <c r="J745" s="4"/>
      <c r="K745" s="251">
        <f>K733+K738</f>
        <v>-36798</v>
      </c>
      <c r="L745" s="251"/>
      <c r="M745" s="251"/>
      <c r="N745" s="250"/>
      <c r="O745" s="250"/>
      <c r="P745" s="250"/>
      <c r="Q745" s="250"/>
      <c r="R745" s="250"/>
      <c r="S745" s="250"/>
      <c r="T745" s="250"/>
      <c r="U745" s="250"/>
      <c r="V745" s="250"/>
      <c r="W745" s="250"/>
      <c r="X745" s="250"/>
      <c r="Y745" s="250"/>
      <c r="Z745" s="251">
        <f>Z733+Z737+Z738</f>
        <v>-29279</v>
      </c>
      <c r="AA745" s="251"/>
      <c r="AB745" s="251"/>
    </row>
    <row r="746" spans="1:28" ht="14.25" customHeight="1">
      <c r="A746" s="6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1:28" s="12" customFormat="1" ht="19.5" customHeight="1">
      <c r="A747" s="14"/>
      <c r="B747" s="5"/>
      <c r="C747" s="38">
        <v>-25</v>
      </c>
      <c r="D747" s="5"/>
      <c r="E747" s="80" t="s">
        <v>128</v>
      </c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15"/>
      <c r="T747" s="15"/>
      <c r="U747" s="15"/>
      <c r="V747" s="193"/>
      <c r="W747" s="100"/>
      <c r="X747" s="100"/>
      <c r="Y747" s="194"/>
      <c r="Z747" s="193"/>
      <c r="AA747" s="193"/>
      <c r="AB747" s="193"/>
    </row>
    <row r="748" spans="1:28" ht="12.75">
      <c r="A748" s="6"/>
      <c r="B748" s="5"/>
      <c r="C748" s="38"/>
      <c r="D748" s="5"/>
      <c r="E748" s="80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243" t="s">
        <v>309</v>
      </c>
      <c r="R748" s="243"/>
      <c r="S748" s="243"/>
      <c r="T748" s="243"/>
      <c r="U748" s="243"/>
      <c r="V748" s="243"/>
      <c r="W748" s="14"/>
      <c r="X748" s="243" t="s">
        <v>322</v>
      </c>
      <c r="Y748" s="244"/>
      <c r="Z748" s="244"/>
      <c r="AA748" s="244"/>
      <c r="AB748" s="244"/>
    </row>
    <row r="749" spans="1:28" ht="12.75">
      <c r="A749" s="6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368" t="s">
        <v>426</v>
      </c>
      <c r="R749" s="241"/>
      <c r="S749" s="241"/>
      <c r="T749" s="246" t="s">
        <v>374</v>
      </c>
      <c r="U749" s="247"/>
      <c r="V749" s="247"/>
      <c r="W749" s="167"/>
      <c r="X749" s="245" t="s">
        <v>426</v>
      </c>
      <c r="Y749" s="247"/>
      <c r="Z749" s="235"/>
      <c r="AA749" s="246" t="s">
        <v>374</v>
      </c>
      <c r="AB749" s="245"/>
    </row>
    <row r="750" spans="1:28" ht="12.75">
      <c r="A750" s="6"/>
      <c r="B750" s="365" t="s">
        <v>305</v>
      </c>
      <c r="C750" s="365"/>
      <c r="D750" s="365"/>
      <c r="E750" s="365"/>
      <c r="F750" s="365"/>
      <c r="G750" s="365"/>
      <c r="H750" s="365"/>
      <c r="I750" s="365"/>
      <c r="J750" s="365"/>
      <c r="K750" s="365"/>
      <c r="L750" s="365"/>
      <c r="M750" s="365"/>
      <c r="N750" s="365"/>
      <c r="O750" s="365"/>
      <c r="P750" s="95"/>
      <c r="Q750" s="253">
        <v>78278</v>
      </c>
      <c r="R750" s="291"/>
      <c r="S750" s="291"/>
      <c r="T750" s="372">
        <v>62190</v>
      </c>
      <c r="U750" s="285"/>
      <c r="V750" s="285"/>
      <c r="W750" s="173"/>
      <c r="X750" s="253">
        <v>111380</v>
      </c>
      <c r="Y750" s="291"/>
      <c r="Z750" s="291"/>
      <c r="AA750" s="256">
        <v>88488</v>
      </c>
      <c r="AB750" s="252"/>
    </row>
    <row r="751" spans="1:28" ht="12.75">
      <c r="A751" s="6"/>
      <c r="B751" s="365" t="s">
        <v>306</v>
      </c>
      <c r="C751" s="365"/>
      <c r="D751" s="365"/>
      <c r="E751" s="365"/>
      <c r="F751" s="365"/>
      <c r="G751" s="365"/>
      <c r="H751" s="365"/>
      <c r="I751" s="365"/>
      <c r="J751" s="365"/>
      <c r="K751" s="365"/>
      <c r="L751" s="365"/>
      <c r="M751" s="365"/>
      <c r="N751" s="365"/>
      <c r="O751" s="365"/>
      <c r="P751" s="95"/>
      <c r="Q751" s="290">
        <v>1329</v>
      </c>
      <c r="R751" s="291"/>
      <c r="S751" s="291"/>
      <c r="T751" s="292">
        <v>1340</v>
      </c>
      <c r="U751" s="285"/>
      <c r="V751" s="285"/>
      <c r="W751" s="51"/>
      <c r="X751" s="290">
        <v>1891</v>
      </c>
      <c r="Y751" s="291"/>
      <c r="Z751" s="291"/>
      <c r="AA751" s="366">
        <v>1907</v>
      </c>
      <c r="AB751" s="276"/>
    </row>
    <row r="752" spans="1:28" ht="12.75">
      <c r="A752" s="6"/>
      <c r="B752" s="5" t="s">
        <v>128</v>
      </c>
      <c r="C752" s="220"/>
      <c r="D752" s="220"/>
      <c r="E752" s="219"/>
      <c r="F752" s="219"/>
      <c r="G752" s="219"/>
      <c r="H752" s="219"/>
      <c r="I752" s="219"/>
      <c r="J752" s="219"/>
      <c r="K752" s="219"/>
      <c r="L752" s="219"/>
      <c r="M752" s="219"/>
      <c r="N752" s="219"/>
      <c r="O752" s="219"/>
      <c r="P752" s="95"/>
      <c r="Q752" s="248">
        <v>2056</v>
      </c>
      <c r="R752" s="248"/>
      <c r="S752" s="249"/>
      <c r="T752" s="364">
        <v>2972</v>
      </c>
      <c r="U752" s="248"/>
      <c r="V752" s="248"/>
      <c r="W752" s="51"/>
      <c r="X752" s="248">
        <v>2925</v>
      </c>
      <c r="Y752" s="248"/>
      <c r="Z752" s="249"/>
      <c r="AA752" s="286">
        <v>4229</v>
      </c>
      <c r="AB752" s="287"/>
    </row>
    <row r="753" spans="1:28" ht="15.75" customHeight="1" thickBot="1">
      <c r="A753" s="6"/>
      <c r="B753" s="370" t="s">
        <v>177</v>
      </c>
      <c r="C753" s="370"/>
      <c r="D753" s="370"/>
      <c r="E753" s="370"/>
      <c r="F753" s="370"/>
      <c r="G753" s="370"/>
      <c r="H753" s="370"/>
      <c r="I753" s="370"/>
      <c r="J753" s="370"/>
      <c r="K753" s="370"/>
      <c r="L753" s="370"/>
      <c r="M753" s="370"/>
      <c r="N753" s="370"/>
      <c r="O753" s="370"/>
      <c r="P753" s="176"/>
      <c r="Q753" s="289">
        <f>SUM(Q750:Q752)</f>
        <v>81663</v>
      </c>
      <c r="R753" s="358"/>
      <c r="S753" s="358"/>
      <c r="T753" s="288">
        <f>SUM(T750:T752)</f>
        <v>66502</v>
      </c>
      <c r="U753" s="358"/>
      <c r="V753" s="358"/>
      <c r="W753" s="55"/>
      <c r="X753" s="289">
        <f>SUM(X750:X752)</f>
        <v>116196</v>
      </c>
      <c r="Y753" s="358"/>
      <c r="Z753" s="358"/>
      <c r="AA753" s="288">
        <f>SUM(AA750:AA752)</f>
        <v>94624</v>
      </c>
      <c r="AB753" s="289"/>
    </row>
    <row r="754" spans="1:28" ht="13.5" customHeight="1" thickTop="1">
      <c r="A754" s="6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15"/>
      <c r="T754" s="15"/>
      <c r="U754" s="15"/>
      <c r="V754" s="4"/>
      <c r="W754" s="4"/>
      <c r="X754" s="4"/>
      <c r="Y754" s="191"/>
      <c r="Z754" s="4"/>
      <c r="AA754" s="4"/>
      <c r="AB754" s="4"/>
    </row>
    <row r="755" spans="1:28" ht="13.5" customHeight="1">
      <c r="A755" s="6"/>
      <c r="B755" s="79" t="s">
        <v>260</v>
      </c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15"/>
      <c r="T755" s="15"/>
      <c r="U755" s="15"/>
      <c r="V755" s="4"/>
      <c r="W755" s="4"/>
      <c r="X755" s="4"/>
      <c r="Y755" s="191"/>
      <c r="Z755" s="4"/>
      <c r="AA755" s="4"/>
      <c r="AB755" s="4"/>
    </row>
    <row r="756" spans="1:28" ht="12.75">
      <c r="A756" s="6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15"/>
      <c r="T756" s="15"/>
      <c r="U756" s="15"/>
      <c r="V756" s="4"/>
      <c r="W756" s="4"/>
      <c r="X756" s="4"/>
      <c r="Y756" s="191"/>
      <c r="Z756" s="4"/>
      <c r="AA756" s="4"/>
      <c r="AB756" s="4"/>
    </row>
    <row r="757" spans="1:28" ht="12.75">
      <c r="A757" s="6"/>
      <c r="B757" s="5"/>
      <c r="C757" s="38">
        <v>-26</v>
      </c>
      <c r="D757" s="5"/>
      <c r="E757" s="371" t="s">
        <v>134</v>
      </c>
      <c r="F757" s="371"/>
      <c r="G757" s="371"/>
      <c r="H757" s="371"/>
      <c r="I757" s="371"/>
      <c r="J757" s="371"/>
      <c r="K757" s="371"/>
      <c r="L757" s="371"/>
      <c r="M757" s="371"/>
      <c r="N757" s="371"/>
      <c r="O757" s="371"/>
      <c r="P757" s="371"/>
      <c r="Q757" s="5"/>
      <c r="R757" s="5"/>
      <c r="S757" s="15"/>
      <c r="T757" s="15"/>
      <c r="U757" s="15"/>
      <c r="V757" s="4"/>
      <c r="W757" s="4"/>
      <c r="X757" s="4"/>
      <c r="Y757" s="191"/>
      <c r="Z757" s="4"/>
      <c r="AA757" s="4"/>
      <c r="AB757" s="4"/>
    </row>
    <row r="758" spans="1:28" ht="12.75">
      <c r="A758" s="6"/>
      <c r="B758" s="5"/>
      <c r="C758" s="38"/>
      <c r="D758" s="5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243" t="s">
        <v>309</v>
      </c>
      <c r="R758" s="243"/>
      <c r="S758" s="243"/>
      <c r="T758" s="243"/>
      <c r="U758" s="243"/>
      <c r="V758" s="243"/>
      <c r="W758" s="177"/>
      <c r="X758" s="367" t="s">
        <v>322</v>
      </c>
      <c r="Y758" s="367"/>
      <c r="Z758" s="367"/>
      <c r="AA758" s="367"/>
      <c r="AB758" s="367"/>
    </row>
    <row r="759" spans="1:28" ht="12.75">
      <c r="A759" s="6"/>
      <c r="B759" s="5"/>
      <c r="C759" s="38"/>
      <c r="D759" s="5"/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368" t="s">
        <v>426</v>
      </c>
      <c r="R759" s="241"/>
      <c r="S759" s="241"/>
      <c r="T759" s="246" t="s">
        <v>374</v>
      </c>
      <c r="U759" s="247"/>
      <c r="V759" s="247"/>
      <c r="W759" s="14"/>
      <c r="X759" s="245" t="s">
        <v>426</v>
      </c>
      <c r="Y759" s="247"/>
      <c r="Z759" s="235"/>
      <c r="AA759" s="246" t="s">
        <v>374</v>
      </c>
      <c r="AB759" s="369"/>
    </row>
    <row r="760" spans="1:28" ht="16.5" customHeight="1">
      <c r="A760" s="6"/>
      <c r="B760" s="365" t="s">
        <v>307</v>
      </c>
      <c r="C760" s="365"/>
      <c r="D760" s="365"/>
      <c r="E760" s="365"/>
      <c r="F760" s="365"/>
      <c r="G760" s="365"/>
      <c r="H760" s="365"/>
      <c r="I760" s="365"/>
      <c r="J760" s="365"/>
      <c r="K760" s="365"/>
      <c r="L760" s="365"/>
      <c r="M760" s="365"/>
      <c r="N760" s="365"/>
      <c r="O760" s="365"/>
      <c r="P760" s="95"/>
      <c r="Q760" s="361">
        <v>49710</v>
      </c>
      <c r="R760" s="362"/>
      <c r="S760" s="362"/>
      <c r="T760" s="363">
        <v>38410</v>
      </c>
      <c r="U760" s="362"/>
      <c r="V760" s="362"/>
      <c r="W760" s="174"/>
      <c r="X760" s="361">
        <v>70731</v>
      </c>
      <c r="Y760" s="362"/>
      <c r="Z760" s="362"/>
      <c r="AA760" s="256">
        <v>54652</v>
      </c>
      <c r="AB760" s="252"/>
    </row>
    <row r="761" spans="1:28" ht="12.75">
      <c r="A761" s="6"/>
      <c r="B761" s="365" t="s">
        <v>308</v>
      </c>
      <c r="C761" s="365"/>
      <c r="D761" s="365"/>
      <c r="E761" s="365"/>
      <c r="F761" s="365"/>
      <c r="G761" s="365"/>
      <c r="H761" s="365"/>
      <c r="I761" s="365"/>
      <c r="J761" s="365"/>
      <c r="K761" s="365"/>
      <c r="L761" s="365"/>
      <c r="M761" s="365"/>
      <c r="N761" s="365"/>
      <c r="O761" s="365"/>
      <c r="P761" s="86"/>
      <c r="Q761" s="290"/>
      <c r="R761" s="291"/>
      <c r="S761" s="291"/>
      <c r="T761" s="292"/>
      <c r="U761" s="285"/>
      <c r="V761" s="285"/>
      <c r="W761" s="174"/>
      <c r="X761" s="290"/>
      <c r="Y761" s="291"/>
      <c r="Z761" s="291"/>
      <c r="AA761" s="286"/>
      <c r="AB761" s="287"/>
    </row>
    <row r="762" spans="1:28" ht="13.5" thickBot="1">
      <c r="A762" s="6"/>
      <c r="B762" s="370" t="s">
        <v>177</v>
      </c>
      <c r="C762" s="370"/>
      <c r="D762" s="370"/>
      <c r="E762" s="370"/>
      <c r="F762" s="370"/>
      <c r="G762" s="370"/>
      <c r="H762" s="370"/>
      <c r="I762" s="370"/>
      <c r="J762" s="370"/>
      <c r="K762" s="370"/>
      <c r="L762" s="370"/>
      <c r="M762" s="370"/>
      <c r="N762" s="370"/>
      <c r="O762" s="370"/>
      <c r="P762" s="88"/>
      <c r="Q762" s="289">
        <f>SUM(Q760:S761)</f>
        <v>49710</v>
      </c>
      <c r="R762" s="289"/>
      <c r="S762" s="357"/>
      <c r="T762" s="288">
        <f>SUM(T760:V761)</f>
        <v>38410</v>
      </c>
      <c r="U762" s="289"/>
      <c r="V762" s="289"/>
      <c r="W762" s="55"/>
      <c r="X762" s="289">
        <f>SUM(X760:Z761)</f>
        <v>70731</v>
      </c>
      <c r="Y762" s="358"/>
      <c r="Z762" s="358"/>
      <c r="AA762" s="288">
        <f>SUM(AA760:AB761)</f>
        <v>54652</v>
      </c>
      <c r="AB762" s="289"/>
    </row>
    <row r="763" spans="1:28" ht="13.5" thickTop="1">
      <c r="A763" s="6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15"/>
      <c r="T763" s="15"/>
      <c r="U763" s="15"/>
      <c r="V763" s="5"/>
      <c r="W763" s="5"/>
      <c r="X763" s="5"/>
      <c r="Y763" s="15"/>
      <c r="Z763" s="5"/>
      <c r="AA763" s="5"/>
      <c r="AB763" s="5"/>
    </row>
  </sheetData>
  <sheetProtection insertColumns="0" insertRows="0"/>
  <mergeCells count="2492">
    <mergeCell ref="C115:AA115"/>
    <mergeCell ref="C125:AA125"/>
    <mergeCell ref="C127:AA127"/>
    <mergeCell ref="C138:H138"/>
    <mergeCell ref="D136:T136"/>
    <mergeCell ref="C117:AA117"/>
    <mergeCell ref="C119:AA119"/>
    <mergeCell ref="C121:AA121"/>
    <mergeCell ref="C123:AA123"/>
    <mergeCell ref="C129:AA129"/>
    <mergeCell ref="C131:AA131"/>
    <mergeCell ref="C133:AA133"/>
    <mergeCell ref="C107:AA107"/>
    <mergeCell ref="C109:AA109"/>
    <mergeCell ref="C111:AA111"/>
    <mergeCell ref="C113:AA113"/>
    <mergeCell ref="C99:AA99"/>
    <mergeCell ref="C101:AA101"/>
    <mergeCell ref="C103:AA103"/>
    <mergeCell ref="C105:AA105"/>
    <mergeCell ref="W729:Y729"/>
    <mergeCell ref="K744:M744"/>
    <mergeCell ref="K745:M745"/>
    <mergeCell ref="G85:V85"/>
    <mergeCell ref="C87:AA87"/>
    <mergeCell ref="C89:AA89"/>
    <mergeCell ref="C91:AA91"/>
    <mergeCell ref="C93:AA93"/>
    <mergeCell ref="C95:AA95"/>
    <mergeCell ref="C97:AA97"/>
    <mergeCell ref="T730:V730"/>
    <mergeCell ref="W745:Y745"/>
    <mergeCell ref="T744:V744"/>
    <mergeCell ref="T737:V737"/>
    <mergeCell ref="N722:P722"/>
    <mergeCell ref="N718:P718"/>
    <mergeCell ref="K720:M720"/>
    <mergeCell ref="Q730:S730"/>
    <mergeCell ref="K721:M721"/>
    <mergeCell ref="N720:P720"/>
    <mergeCell ref="N719:P719"/>
    <mergeCell ref="Q728:S728"/>
    <mergeCell ref="N728:P728"/>
    <mergeCell ref="K722:M722"/>
    <mergeCell ref="N717:P717"/>
    <mergeCell ref="T721:V721"/>
    <mergeCell ref="N721:P721"/>
    <mergeCell ref="Z726:AB726"/>
    <mergeCell ref="Z725:AB725"/>
    <mergeCell ref="T717:V717"/>
    <mergeCell ref="T722:V722"/>
    <mergeCell ref="T723:V723"/>
    <mergeCell ref="T718:V718"/>
    <mergeCell ref="T720:V720"/>
    <mergeCell ref="Z728:AB728"/>
    <mergeCell ref="W717:Y717"/>
    <mergeCell ref="W726:Y726"/>
    <mergeCell ref="W724:Y724"/>
    <mergeCell ref="Z718:AB718"/>
    <mergeCell ref="W719:Y719"/>
    <mergeCell ref="Z722:AB722"/>
    <mergeCell ref="W722:Y722"/>
    <mergeCell ref="W727:Y727"/>
    <mergeCell ref="W725:Y725"/>
    <mergeCell ref="B634:E634"/>
    <mergeCell ref="B640:E640"/>
    <mergeCell ref="B641:E641"/>
    <mergeCell ref="Z729:AB729"/>
    <mergeCell ref="W728:Y728"/>
    <mergeCell ref="K729:M729"/>
    <mergeCell ref="N729:P729"/>
    <mergeCell ref="Q729:S729"/>
    <mergeCell ref="K728:M728"/>
    <mergeCell ref="T729:V729"/>
    <mergeCell ref="B413:H413"/>
    <mergeCell ref="AA709:AB709"/>
    <mergeCell ref="B668:O668"/>
    <mergeCell ref="B669:O669"/>
    <mergeCell ref="B670:O670"/>
    <mergeCell ref="Q678:S678"/>
    <mergeCell ref="Q674:S674"/>
    <mergeCell ref="AA694:AB694"/>
    <mergeCell ref="T708:V708"/>
    <mergeCell ref="AA695:AB695"/>
    <mergeCell ref="B416:H416"/>
    <mergeCell ref="Y416:AA416"/>
    <mergeCell ref="B415:H415"/>
    <mergeCell ref="I415:K415"/>
    <mergeCell ref="M415:O415"/>
    <mergeCell ref="Q415:S415"/>
    <mergeCell ref="Y415:AA415"/>
    <mergeCell ref="I416:K416"/>
    <mergeCell ref="Y369:Z369"/>
    <mergeCell ref="B370:AB370"/>
    <mergeCell ref="AA373:AB373"/>
    <mergeCell ref="AA374:AB374"/>
    <mergeCell ref="Y371:Z371"/>
    <mergeCell ref="Y372:Z372"/>
    <mergeCell ref="Y373:Z373"/>
    <mergeCell ref="W310:X310"/>
    <mergeCell ref="W313:X313"/>
    <mergeCell ref="U311:V311"/>
    <mergeCell ref="U312:V312"/>
    <mergeCell ref="U313:V313"/>
    <mergeCell ref="W311:X311"/>
    <mergeCell ref="W312:X312"/>
    <mergeCell ref="AA294:AB294"/>
    <mergeCell ref="AA295:AB295"/>
    <mergeCell ref="AA296:AB296"/>
    <mergeCell ref="AA297:AB297"/>
    <mergeCell ref="B302:R302"/>
    <mergeCell ref="S302:T302"/>
    <mergeCell ref="U302:V302"/>
    <mergeCell ref="S294:T294"/>
    <mergeCell ref="S297:T297"/>
    <mergeCell ref="S299:T299"/>
    <mergeCell ref="S300:T300"/>
    <mergeCell ref="B296:R296"/>
    <mergeCell ref="B301:R301"/>
    <mergeCell ref="U299:V299"/>
    <mergeCell ref="S293:T293"/>
    <mergeCell ref="U293:V293"/>
    <mergeCell ref="B289:Z289"/>
    <mergeCell ref="U290:V290"/>
    <mergeCell ref="B292:R292"/>
    <mergeCell ref="W454:X454"/>
    <mergeCell ref="W453:X453"/>
    <mergeCell ref="B446:T446"/>
    <mergeCell ref="U448:V448"/>
    <mergeCell ref="B448:T448"/>
    <mergeCell ref="W447:X447"/>
    <mergeCell ref="W448:X448"/>
    <mergeCell ref="B453:T453"/>
    <mergeCell ref="U453:V453"/>
    <mergeCell ref="O51:AB51"/>
    <mergeCell ref="AA447:AB447"/>
    <mergeCell ref="AA448:AB448"/>
    <mergeCell ref="AA445:AB445"/>
    <mergeCell ref="M423:O423"/>
    <mergeCell ref="S283:V283"/>
    <mergeCell ref="U280:V280"/>
    <mergeCell ref="S280:T280"/>
    <mergeCell ref="S281:T281"/>
    <mergeCell ref="U294:V294"/>
    <mergeCell ref="S282:T282"/>
    <mergeCell ref="AA325:AB325"/>
    <mergeCell ref="Y325:Z325"/>
    <mergeCell ref="U314:V314"/>
    <mergeCell ref="U315:V315"/>
    <mergeCell ref="U316:V316"/>
    <mergeCell ref="U317:V317"/>
    <mergeCell ref="U318:V318"/>
    <mergeCell ref="S292:T292"/>
    <mergeCell ref="S291:T291"/>
    <mergeCell ref="AA336:AB336"/>
    <mergeCell ref="Y337:Z337"/>
    <mergeCell ref="Y335:Z335"/>
    <mergeCell ref="AA328:AB328"/>
    <mergeCell ref="AA333:AB333"/>
    <mergeCell ref="Y329:Z329"/>
    <mergeCell ref="AA331:AB331"/>
    <mergeCell ref="AA329:AB329"/>
    <mergeCell ref="AA330:AB330"/>
    <mergeCell ref="Y449:Z449"/>
    <mergeCell ref="Y365:Z365"/>
    <mergeCell ref="Y366:Z366"/>
    <mergeCell ref="U418:W418"/>
    <mergeCell ref="Y418:AA418"/>
    <mergeCell ref="W444:X444"/>
    <mergeCell ref="U449:V449"/>
    <mergeCell ref="Y367:Z367"/>
    <mergeCell ref="AA369:AB369"/>
    <mergeCell ref="AA377:AB377"/>
    <mergeCell ref="O49:AB49"/>
    <mergeCell ref="O68:AB68"/>
    <mergeCell ref="M456:O456"/>
    <mergeCell ref="AA371:AB371"/>
    <mergeCell ref="AA372:AB372"/>
    <mergeCell ref="W369:X369"/>
    <mergeCell ref="Y376:Z376"/>
    <mergeCell ref="Y374:Z374"/>
    <mergeCell ref="Y338:Z338"/>
    <mergeCell ref="AA338:AB338"/>
    <mergeCell ref="X708:Z708"/>
    <mergeCell ref="T695:V695"/>
    <mergeCell ref="Q705:S705"/>
    <mergeCell ref="T705:V705"/>
    <mergeCell ref="X705:Z705"/>
    <mergeCell ref="X695:Z695"/>
    <mergeCell ref="T649:V649"/>
    <mergeCell ref="C648:O648"/>
    <mergeCell ref="C649:O649"/>
    <mergeCell ref="X694:Z694"/>
    <mergeCell ref="F642:H642"/>
    <mergeCell ref="I642:K642"/>
    <mergeCell ref="L642:N642"/>
    <mergeCell ref="AA642:AB642"/>
    <mergeCell ref="O642:Q642"/>
    <mergeCell ref="R642:T642"/>
    <mergeCell ref="U642:W642"/>
    <mergeCell ref="X642:Z642"/>
    <mergeCell ref="U640:W640"/>
    <mergeCell ref="F641:H641"/>
    <mergeCell ref="I641:K641"/>
    <mergeCell ref="L641:N641"/>
    <mergeCell ref="O641:Q641"/>
    <mergeCell ref="R641:T641"/>
    <mergeCell ref="U641:W641"/>
    <mergeCell ref="M637:P637"/>
    <mergeCell ref="R639:T639"/>
    <mergeCell ref="F640:H640"/>
    <mergeCell ref="I640:K640"/>
    <mergeCell ref="F639:H639"/>
    <mergeCell ref="I639:K639"/>
    <mergeCell ref="L640:N640"/>
    <mergeCell ref="O640:Q640"/>
    <mergeCell ref="R640:T640"/>
    <mergeCell ref="AA624:AB624"/>
    <mergeCell ref="O624:Q624"/>
    <mergeCell ref="R624:T624"/>
    <mergeCell ref="X620:Z620"/>
    <mergeCell ref="AA622:AB622"/>
    <mergeCell ref="U624:W624"/>
    <mergeCell ref="X624:Z624"/>
    <mergeCell ref="U622:W622"/>
    <mergeCell ref="X622:Z622"/>
    <mergeCell ref="U620:W620"/>
    <mergeCell ref="I624:K624"/>
    <mergeCell ref="L624:N624"/>
    <mergeCell ref="F618:H618"/>
    <mergeCell ref="I618:K618"/>
    <mergeCell ref="L618:N618"/>
    <mergeCell ref="O618:Q618"/>
    <mergeCell ref="B613:E613"/>
    <mergeCell ref="F613:H613"/>
    <mergeCell ref="R617:T617"/>
    <mergeCell ref="B617:E617"/>
    <mergeCell ref="F617:H617"/>
    <mergeCell ref="I617:K617"/>
    <mergeCell ref="L617:N617"/>
    <mergeCell ref="AA595:AB595"/>
    <mergeCell ref="O610:Q610"/>
    <mergeCell ref="AA603:AB603"/>
    <mergeCell ref="F614:H614"/>
    <mergeCell ref="AA583:AB583"/>
    <mergeCell ref="W583:Z583"/>
    <mergeCell ref="O583:R583"/>
    <mergeCell ref="O584:R584"/>
    <mergeCell ref="S581:V581"/>
    <mergeCell ref="O579:R579"/>
    <mergeCell ref="AA569:AB569"/>
    <mergeCell ref="W580:Z580"/>
    <mergeCell ref="AA580:AB580"/>
    <mergeCell ref="W581:Z581"/>
    <mergeCell ref="AA581:AB581"/>
    <mergeCell ref="O578:R578"/>
    <mergeCell ref="W571:Z571"/>
    <mergeCell ref="O571:R571"/>
    <mergeCell ref="G583:J583"/>
    <mergeCell ref="G573:J573"/>
    <mergeCell ref="G584:J584"/>
    <mergeCell ref="K584:N584"/>
    <mergeCell ref="K581:N581"/>
    <mergeCell ref="K579:N579"/>
    <mergeCell ref="K580:N580"/>
    <mergeCell ref="G574:J574"/>
    <mergeCell ref="O581:R581"/>
    <mergeCell ref="K583:N583"/>
    <mergeCell ref="G571:J571"/>
    <mergeCell ref="G579:J579"/>
    <mergeCell ref="K571:N571"/>
    <mergeCell ref="G580:J580"/>
    <mergeCell ref="G575:J575"/>
    <mergeCell ref="G581:J581"/>
    <mergeCell ref="L569:M569"/>
    <mergeCell ref="B593:E593"/>
    <mergeCell ref="T569:U569"/>
    <mergeCell ref="G572:J572"/>
    <mergeCell ref="K572:N572"/>
    <mergeCell ref="O572:R572"/>
    <mergeCell ref="S572:V572"/>
    <mergeCell ref="H569:I569"/>
    <mergeCell ref="P569:Q569"/>
    <mergeCell ref="B583:F583"/>
    <mergeCell ref="G578:J578"/>
    <mergeCell ref="AA538:AB538"/>
    <mergeCell ref="Y538:Z538"/>
    <mergeCell ref="X569:Y569"/>
    <mergeCell ref="B566:F566"/>
    <mergeCell ref="B567:F567"/>
    <mergeCell ref="AA555:AB555"/>
    <mergeCell ref="AA556:AB556"/>
    <mergeCell ref="Y539:Z539"/>
    <mergeCell ref="AA539:AB539"/>
    <mergeCell ref="W561:Z561"/>
    <mergeCell ref="S564:V564"/>
    <mergeCell ref="AA561:AB561"/>
    <mergeCell ref="AA562:AB562"/>
    <mergeCell ref="AA516:AB516"/>
    <mergeCell ref="W517:X517"/>
    <mergeCell ref="W566:Z566"/>
    <mergeCell ref="W564:Z564"/>
    <mergeCell ref="W562:Z562"/>
    <mergeCell ref="W555:Z555"/>
    <mergeCell ref="W563:Z563"/>
    <mergeCell ref="W556:Z556"/>
    <mergeCell ref="T559:W559"/>
    <mergeCell ref="W557:Z557"/>
    <mergeCell ref="AA528:AB528"/>
    <mergeCell ref="AA523:AB523"/>
    <mergeCell ref="AA524:AB524"/>
    <mergeCell ref="Y523:Z523"/>
    <mergeCell ref="Y524:Z524"/>
    <mergeCell ref="Y517:Z517"/>
    <mergeCell ref="AA517:AB517"/>
    <mergeCell ref="W516:X516"/>
    <mergeCell ref="W508:X508"/>
    <mergeCell ref="AA514:AB514"/>
    <mergeCell ref="Y513:Z513"/>
    <mergeCell ref="Y514:Z514"/>
    <mergeCell ref="AA513:AB513"/>
    <mergeCell ref="W514:X514"/>
    <mergeCell ref="W512:X512"/>
    <mergeCell ref="AA498:AB498"/>
    <mergeCell ref="AA499:AB499"/>
    <mergeCell ref="AA500:AB500"/>
    <mergeCell ref="AA504:AB504"/>
    <mergeCell ref="Y506:Z506"/>
    <mergeCell ref="W505:X505"/>
    <mergeCell ref="W506:X506"/>
    <mergeCell ref="AA508:AB508"/>
    <mergeCell ref="AA506:AB506"/>
    <mergeCell ref="Y508:Z508"/>
    <mergeCell ref="AA507:AB507"/>
    <mergeCell ref="W507:X507"/>
    <mergeCell ref="Y505:Z505"/>
    <mergeCell ref="AA496:AB496"/>
    <mergeCell ref="X660:Z660"/>
    <mergeCell ref="Y501:Z501"/>
    <mergeCell ref="Y502:Z502"/>
    <mergeCell ref="Y503:Z503"/>
    <mergeCell ref="Y504:Z504"/>
    <mergeCell ref="Y507:Z507"/>
    <mergeCell ref="Y516:Z516"/>
    <mergeCell ref="Y525:Z525"/>
    <mergeCell ref="AA501:AB501"/>
    <mergeCell ref="W368:X368"/>
    <mergeCell ref="Y368:Z368"/>
    <mergeCell ref="W365:X365"/>
    <mergeCell ref="W352:X352"/>
    <mergeCell ref="W364:X364"/>
    <mergeCell ref="W366:X366"/>
    <mergeCell ref="W367:X367"/>
    <mergeCell ref="W359:X359"/>
    <mergeCell ref="W363:X363"/>
    <mergeCell ref="Y363:Z363"/>
    <mergeCell ref="U325:V325"/>
    <mergeCell ref="W323:X323"/>
    <mergeCell ref="W329:X329"/>
    <mergeCell ref="U329:V329"/>
    <mergeCell ref="U328:V328"/>
    <mergeCell ref="W327:X327"/>
    <mergeCell ref="W325:X325"/>
    <mergeCell ref="W324:X324"/>
    <mergeCell ref="AA320:AB320"/>
    <mergeCell ref="AA321:AB321"/>
    <mergeCell ref="AA337:AB337"/>
    <mergeCell ref="W326:X326"/>
    <mergeCell ref="AA326:AB326"/>
    <mergeCell ref="AA327:AB327"/>
    <mergeCell ref="Y330:Z330"/>
    <mergeCell ref="Y334:Z334"/>
    <mergeCell ref="Y336:Z336"/>
    <mergeCell ref="AA335:AB335"/>
    <mergeCell ref="U319:V319"/>
    <mergeCell ref="W314:X314"/>
    <mergeCell ref="W315:X315"/>
    <mergeCell ref="AA316:AB316"/>
    <mergeCell ref="AA317:AB317"/>
    <mergeCell ref="AA318:AB318"/>
    <mergeCell ref="AA319:AB319"/>
    <mergeCell ref="W317:X317"/>
    <mergeCell ref="Y316:Z316"/>
    <mergeCell ref="Y317:Z317"/>
    <mergeCell ref="AA312:AB312"/>
    <mergeCell ref="AA313:AB313"/>
    <mergeCell ref="AA314:AB314"/>
    <mergeCell ref="AA315:AB315"/>
    <mergeCell ref="Y312:Z312"/>
    <mergeCell ref="Y313:Z313"/>
    <mergeCell ref="Y314:Z314"/>
    <mergeCell ref="Y315:Z315"/>
    <mergeCell ref="Y310:Z310"/>
    <mergeCell ref="Y311:Z311"/>
    <mergeCell ref="AA305:AB305"/>
    <mergeCell ref="AA306:AB306"/>
    <mergeCell ref="Y308:Z308"/>
    <mergeCell ref="AA308:AB308"/>
    <mergeCell ref="AA307:AB307"/>
    <mergeCell ref="Y307:Z307"/>
    <mergeCell ref="AA310:AB310"/>
    <mergeCell ref="AA311:AB311"/>
    <mergeCell ref="AA304:AB304"/>
    <mergeCell ref="AA309:AB309"/>
    <mergeCell ref="Y304:Z304"/>
    <mergeCell ref="Y309:Z309"/>
    <mergeCell ref="Y305:Z305"/>
    <mergeCell ref="Y306:Z306"/>
    <mergeCell ref="AA303:AB303"/>
    <mergeCell ref="AA298:AB298"/>
    <mergeCell ref="AA299:AB299"/>
    <mergeCell ref="AA300:AB300"/>
    <mergeCell ref="AA301:AB301"/>
    <mergeCell ref="AA302:AB302"/>
    <mergeCell ref="B293:R293"/>
    <mergeCell ref="AA290:AB290"/>
    <mergeCell ref="AA291:AB291"/>
    <mergeCell ref="AA292:AB292"/>
    <mergeCell ref="AA293:AB293"/>
    <mergeCell ref="Y290:Z290"/>
    <mergeCell ref="Y291:Z291"/>
    <mergeCell ref="Y292:Z292"/>
    <mergeCell ref="U292:V292"/>
    <mergeCell ref="B291:R291"/>
    <mergeCell ref="Y297:Z297"/>
    <mergeCell ref="Y298:Z298"/>
    <mergeCell ref="W299:X299"/>
    <mergeCell ref="W292:X292"/>
    <mergeCell ref="Y294:Z294"/>
    <mergeCell ref="W295:X295"/>
    <mergeCell ref="W296:X296"/>
    <mergeCell ref="W297:X297"/>
    <mergeCell ref="W298:X298"/>
    <mergeCell ref="Y293:Z293"/>
    <mergeCell ref="Y303:Z303"/>
    <mergeCell ref="Y301:Z301"/>
    <mergeCell ref="Y299:Z299"/>
    <mergeCell ref="Y300:Z300"/>
    <mergeCell ref="Y302:Z302"/>
    <mergeCell ref="W309:X309"/>
    <mergeCell ref="W304:X304"/>
    <mergeCell ref="W307:X307"/>
    <mergeCell ref="W306:X306"/>
    <mergeCell ref="W308:X308"/>
    <mergeCell ref="W305:X305"/>
    <mergeCell ref="U307:V307"/>
    <mergeCell ref="U306:V306"/>
    <mergeCell ref="U305:V305"/>
    <mergeCell ref="W300:X300"/>
    <mergeCell ref="W302:X302"/>
    <mergeCell ref="W301:X301"/>
    <mergeCell ref="W303:X303"/>
    <mergeCell ref="U301:V301"/>
    <mergeCell ref="U303:V303"/>
    <mergeCell ref="AA289:AB289"/>
    <mergeCell ref="S301:T301"/>
    <mergeCell ref="S307:T307"/>
    <mergeCell ref="W290:X290"/>
    <mergeCell ref="W291:X291"/>
    <mergeCell ref="W293:X293"/>
    <mergeCell ref="W294:X294"/>
    <mergeCell ref="U304:V304"/>
    <mergeCell ref="U291:V291"/>
    <mergeCell ref="S290:T290"/>
    <mergeCell ref="S298:T298"/>
    <mergeCell ref="U295:V295"/>
    <mergeCell ref="U296:V296"/>
    <mergeCell ref="U297:V297"/>
    <mergeCell ref="S295:T295"/>
    <mergeCell ref="S296:T296"/>
    <mergeCell ref="S311:T311"/>
    <mergeCell ref="S316:T316"/>
    <mergeCell ref="S317:T317"/>
    <mergeCell ref="S315:T315"/>
    <mergeCell ref="S312:T312"/>
    <mergeCell ref="S314:T314"/>
    <mergeCell ref="Y419:AA419"/>
    <mergeCell ref="M420:O420"/>
    <mergeCell ref="Q420:S420"/>
    <mergeCell ref="U420:W420"/>
    <mergeCell ref="Y420:AA420"/>
    <mergeCell ref="Y417:AA417"/>
    <mergeCell ref="U414:W414"/>
    <mergeCell ref="U415:W415"/>
    <mergeCell ref="Y414:AA414"/>
    <mergeCell ref="W282:X282"/>
    <mergeCell ref="U278:V278"/>
    <mergeCell ref="W278:X278"/>
    <mergeCell ref="U279:V279"/>
    <mergeCell ref="W279:X279"/>
    <mergeCell ref="U281:V281"/>
    <mergeCell ref="U282:V282"/>
    <mergeCell ref="W268:X268"/>
    <mergeCell ref="W269:X269"/>
    <mergeCell ref="W270:X270"/>
    <mergeCell ref="W271:X271"/>
    <mergeCell ref="W272:X272"/>
    <mergeCell ref="W274:X274"/>
    <mergeCell ref="U275:V275"/>
    <mergeCell ref="U273:V273"/>
    <mergeCell ref="W273:X273"/>
    <mergeCell ref="W275:X275"/>
    <mergeCell ref="U272:V272"/>
    <mergeCell ref="Y280:Z280"/>
    <mergeCell ref="AA280:AB280"/>
    <mergeCell ref="AA281:AB281"/>
    <mergeCell ref="AA282:AB282"/>
    <mergeCell ref="AA255:AB255"/>
    <mergeCell ref="AA263:AB263"/>
    <mergeCell ref="Y264:Z264"/>
    <mergeCell ref="AA264:AB264"/>
    <mergeCell ref="AA278:AB278"/>
    <mergeCell ref="Y279:Z279"/>
    <mergeCell ref="AA279:AB279"/>
    <mergeCell ref="AA256:AB256"/>
    <mergeCell ref="AA232:AB232"/>
    <mergeCell ref="AA233:AB233"/>
    <mergeCell ref="W260:X260"/>
    <mergeCell ref="W261:X261"/>
    <mergeCell ref="W242:X242"/>
    <mergeCell ref="W243:X243"/>
    <mergeCell ref="W244:X244"/>
    <mergeCell ref="W240:X240"/>
    <mergeCell ref="AA257:AB257"/>
    <mergeCell ref="Y243:Z243"/>
    <mergeCell ref="S193:T193"/>
    <mergeCell ref="S259:T259"/>
    <mergeCell ref="S260:T260"/>
    <mergeCell ref="S195:T195"/>
    <mergeCell ref="S258:T258"/>
    <mergeCell ref="S198:T198"/>
    <mergeCell ref="S252:T252"/>
    <mergeCell ref="S257:T257"/>
    <mergeCell ref="S253:T253"/>
    <mergeCell ref="S243:T243"/>
    <mergeCell ref="U189:V189"/>
    <mergeCell ref="U188:V188"/>
    <mergeCell ref="U176:X176"/>
    <mergeCell ref="U179:V179"/>
    <mergeCell ref="U180:V180"/>
    <mergeCell ref="W179:X179"/>
    <mergeCell ref="W180:X180"/>
    <mergeCell ref="W178:X178"/>
    <mergeCell ref="U178:V178"/>
    <mergeCell ref="W177:X177"/>
    <mergeCell ref="U183:V183"/>
    <mergeCell ref="S184:T184"/>
    <mergeCell ref="S185:T185"/>
    <mergeCell ref="U187:V187"/>
    <mergeCell ref="U181:V181"/>
    <mergeCell ref="U182:V182"/>
    <mergeCell ref="S190:T190"/>
    <mergeCell ref="S182:T182"/>
    <mergeCell ref="S183:T183"/>
    <mergeCell ref="U184:V184"/>
    <mergeCell ref="U185:V185"/>
    <mergeCell ref="S188:T188"/>
    <mergeCell ref="S189:T189"/>
    <mergeCell ref="U186:V186"/>
    <mergeCell ref="W523:X523"/>
    <mergeCell ref="W524:X524"/>
    <mergeCell ref="U527:V527"/>
    <mergeCell ref="U523:V523"/>
    <mergeCell ref="W525:X525"/>
    <mergeCell ref="W527:X527"/>
    <mergeCell ref="U525:V525"/>
    <mergeCell ref="W526:X526"/>
    <mergeCell ref="U526:V526"/>
    <mergeCell ref="W502:X502"/>
    <mergeCell ref="W503:X503"/>
    <mergeCell ref="S269:T269"/>
    <mergeCell ref="U271:V271"/>
    <mergeCell ref="S271:T271"/>
    <mergeCell ref="B481:T481"/>
    <mergeCell ref="B478:T478"/>
    <mergeCell ref="S270:T270"/>
    <mergeCell ref="S278:T278"/>
    <mergeCell ref="U270:V270"/>
    <mergeCell ref="U269:V269"/>
    <mergeCell ref="S262:T262"/>
    <mergeCell ref="S263:T263"/>
    <mergeCell ref="S264:T264"/>
    <mergeCell ref="S265:T265"/>
    <mergeCell ref="S266:T266"/>
    <mergeCell ref="S268:T268"/>
    <mergeCell ref="B423:H423"/>
    <mergeCell ref="M419:O419"/>
    <mergeCell ref="M421:O421"/>
    <mergeCell ref="Q421:S421"/>
    <mergeCell ref="B410:H410"/>
    <mergeCell ref="B411:H411"/>
    <mergeCell ref="I411:K411"/>
    <mergeCell ref="S267:T267"/>
    <mergeCell ref="U517:V517"/>
    <mergeCell ref="U516:V516"/>
    <mergeCell ref="U524:V524"/>
    <mergeCell ref="B417:H417"/>
    <mergeCell ref="U417:W417"/>
    <mergeCell ref="U419:W419"/>
    <mergeCell ref="W513:X513"/>
    <mergeCell ref="W449:X449"/>
    <mergeCell ref="U457:V457"/>
    <mergeCell ref="U456:V456"/>
    <mergeCell ref="Q423:S423"/>
    <mergeCell ref="I422:K422"/>
    <mergeCell ref="M422:O422"/>
    <mergeCell ref="U544:V544"/>
    <mergeCell ref="B485:T485"/>
    <mergeCell ref="U540:V540"/>
    <mergeCell ref="U534:V534"/>
    <mergeCell ref="B500:T500"/>
    <mergeCell ref="B498:T498"/>
    <mergeCell ref="B486:T486"/>
    <mergeCell ref="B499:T499"/>
    <mergeCell ref="B502:T502"/>
    <mergeCell ref="U506:V506"/>
    <mergeCell ref="J435:M435"/>
    <mergeCell ref="O435:R435"/>
    <mergeCell ref="M457:O457"/>
    <mergeCell ref="B452:T452"/>
    <mergeCell ref="B514:T514"/>
    <mergeCell ref="U513:V513"/>
    <mergeCell ref="U514:V514"/>
    <mergeCell ref="B508:T508"/>
    <mergeCell ref="U512:V512"/>
    <mergeCell ref="B513:T513"/>
    <mergeCell ref="B482:T482"/>
    <mergeCell ref="M458:Q458"/>
    <mergeCell ref="M460:O460"/>
    <mergeCell ref="M464:R464"/>
    <mergeCell ref="M466:O466"/>
    <mergeCell ref="B477:T477"/>
    <mergeCell ref="B479:T479"/>
    <mergeCell ref="M467:O467"/>
    <mergeCell ref="M459:Q459"/>
    <mergeCell ref="W456:X456"/>
    <mergeCell ref="W462:X462"/>
    <mergeCell ref="U481:V481"/>
    <mergeCell ref="U467:V467"/>
    <mergeCell ref="M468:O468"/>
    <mergeCell ref="W457:X457"/>
    <mergeCell ref="M470:O470"/>
    <mergeCell ref="M472:Q472"/>
    <mergeCell ref="W472:X472"/>
    <mergeCell ref="AA444:AB444"/>
    <mergeCell ref="M418:O418"/>
    <mergeCell ref="K436:M436"/>
    <mergeCell ref="I418:K418"/>
    <mergeCell ref="Q418:S418"/>
    <mergeCell ref="U443:X443"/>
    <mergeCell ref="P437:R437"/>
    <mergeCell ref="K438:M438"/>
    <mergeCell ref="B425:Y425"/>
    <mergeCell ref="Y443:AB443"/>
    <mergeCell ref="E438:H438"/>
    <mergeCell ref="B414:H414"/>
    <mergeCell ref="Q417:S417"/>
    <mergeCell ref="M411:O411"/>
    <mergeCell ref="M417:O417"/>
    <mergeCell ref="I417:K417"/>
    <mergeCell ref="B421:H421"/>
    <mergeCell ref="I421:K421"/>
    <mergeCell ref="I423:K423"/>
    <mergeCell ref="B422:H422"/>
    <mergeCell ref="B412:H412"/>
    <mergeCell ref="Q410:S410"/>
    <mergeCell ref="B406:H406"/>
    <mergeCell ref="B407:H407"/>
    <mergeCell ref="I406:K406"/>
    <mergeCell ref="I410:K410"/>
    <mergeCell ref="I407:K407"/>
    <mergeCell ref="M407:O407"/>
    <mergeCell ref="Q406:S406"/>
    <mergeCell ref="Q407:S407"/>
    <mergeCell ref="M406:O406"/>
    <mergeCell ref="Y412:AA412"/>
    <mergeCell ref="M414:O414"/>
    <mergeCell ref="Q414:S414"/>
    <mergeCell ref="M413:O413"/>
    <mergeCell ref="U413:W413"/>
    <mergeCell ref="Q413:S413"/>
    <mergeCell ref="Y413:AA413"/>
    <mergeCell ref="U412:W412"/>
    <mergeCell ref="M412:O412"/>
    <mergeCell ref="Q412:S412"/>
    <mergeCell ref="Y403:AA403"/>
    <mergeCell ref="Y401:AA401"/>
    <mergeCell ref="Y402:AA402"/>
    <mergeCell ref="Y411:AA411"/>
    <mergeCell ref="Y405:AA405"/>
    <mergeCell ref="Y406:AA406"/>
    <mergeCell ref="Y410:AA410"/>
    <mergeCell ref="Y407:AA407"/>
    <mergeCell ref="Y404:AA404"/>
    <mergeCell ref="Y395:AA395"/>
    <mergeCell ref="Y396:AA396"/>
    <mergeCell ref="I395:K395"/>
    <mergeCell ref="I396:K396"/>
    <mergeCell ref="U396:W396"/>
    <mergeCell ref="U395:W395"/>
    <mergeCell ref="Q396:S396"/>
    <mergeCell ref="Q395:S395"/>
    <mergeCell ref="M401:O401"/>
    <mergeCell ref="M397:O397"/>
    <mergeCell ref="M398:O398"/>
    <mergeCell ref="Y399:AA399"/>
    <mergeCell ref="M399:O399"/>
    <mergeCell ref="Y400:AA400"/>
    <mergeCell ref="B394:H394"/>
    <mergeCell ref="Q404:S404"/>
    <mergeCell ref="Q405:S405"/>
    <mergeCell ref="M405:O405"/>
    <mergeCell ref="Q401:S401"/>
    <mergeCell ref="Q402:S402"/>
    <mergeCell ref="Q403:S403"/>
    <mergeCell ref="M403:O403"/>
    <mergeCell ref="Q399:S399"/>
    <mergeCell ref="M396:O396"/>
    <mergeCell ref="AA334:AB334"/>
    <mergeCell ref="B397:H397"/>
    <mergeCell ref="B376:T376"/>
    <mergeCell ref="B372:T372"/>
    <mergeCell ref="M395:O395"/>
    <mergeCell ref="I391:K391"/>
    <mergeCell ref="I394:K394"/>
    <mergeCell ref="M391:O391"/>
    <mergeCell ref="B377:T377"/>
    <mergeCell ref="B395:H395"/>
    <mergeCell ref="AA332:AB332"/>
    <mergeCell ref="Y332:Z332"/>
    <mergeCell ref="Y331:Z331"/>
    <mergeCell ref="W330:X330"/>
    <mergeCell ref="Y324:Z324"/>
    <mergeCell ref="W336:X336"/>
    <mergeCell ref="W328:X328"/>
    <mergeCell ref="B328:R328"/>
    <mergeCell ref="B329:R329"/>
    <mergeCell ref="B332:R332"/>
    <mergeCell ref="U330:V330"/>
    <mergeCell ref="Y326:Z326"/>
    <mergeCell ref="Y327:Z327"/>
    <mergeCell ref="Y328:Z328"/>
    <mergeCell ref="W316:X316"/>
    <mergeCell ref="W318:X318"/>
    <mergeCell ref="W319:X319"/>
    <mergeCell ref="AA339:AB339"/>
    <mergeCell ref="W322:X322"/>
    <mergeCell ref="W332:X332"/>
    <mergeCell ref="W333:X333"/>
    <mergeCell ref="AA322:AB322"/>
    <mergeCell ref="AA323:AB323"/>
    <mergeCell ref="AA324:AB324"/>
    <mergeCell ref="U321:V321"/>
    <mergeCell ref="W321:X321"/>
    <mergeCell ref="S320:T320"/>
    <mergeCell ref="W320:X320"/>
    <mergeCell ref="S272:T272"/>
    <mergeCell ref="S322:T322"/>
    <mergeCell ref="S321:T321"/>
    <mergeCell ref="U322:V322"/>
    <mergeCell ref="U320:V320"/>
    <mergeCell ref="S273:T273"/>
    <mergeCell ref="U274:V274"/>
    <mergeCell ref="U277:V277"/>
    <mergeCell ref="U276:V276"/>
    <mergeCell ref="S310:T310"/>
    <mergeCell ref="W281:X281"/>
    <mergeCell ref="S279:T279"/>
    <mergeCell ref="S274:T274"/>
    <mergeCell ref="S275:T275"/>
    <mergeCell ref="S276:T276"/>
    <mergeCell ref="S277:T277"/>
    <mergeCell ref="B278:R278"/>
    <mergeCell ref="B279:R279"/>
    <mergeCell ref="B280:R280"/>
    <mergeCell ref="W276:X276"/>
    <mergeCell ref="W277:X277"/>
    <mergeCell ref="W280:X280"/>
    <mergeCell ref="B243:R243"/>
    <mergeCell ref="B252:R252"/>
    <mergeCell ref="B253:R253"/>
    <mergeCell ref="B277:R277"/>
    <mergeCell ref="B260:R260"/>
    <mergeCell ref="B249:R249"/>
    <mergeCell ref="B250:R250"/>
    <mergeCell ref="B244:R244"/>
    <mergeCell ref="S180:T180"/>
    <mergeCell ref="B180:R180"/>
    <mergeCell ref="B183:R183"/>
    <mergeCell ref="B181:R181"/>
    <mergeCell ref="B184:R184"/>
    <mergeCell ref="B265:R265"/>
    <mergeCell ref="B174:AB174"/>
    <mergeCell ref="B175:AB175"/>
    <mergeCell ref="B193:R193"/>
    <mergeCell ref="B194:R194"/>
    <mergeCell ref="B189:R189"/>
    <mergeCell ref="B190:R190"/>
    <mergeCell ref="B179:R179"/>
    <mergeCell ref="B182:R182"/>
    <mergeCell ref="S179:T179"/>
    <mergeCell ref="B714:O714"/>
    <mergeCell ref="Q708:S708"/>
    <mergeCell ref="Q709:S709"/>
    <mergeCell ref="B677:O677"/>
    <mergeCell ref="B678:O678"/>
    <mergeCell ref="O562:R562"/>
    <mergeCell ref="S584:V584"/>
    <mergeCell ref="O598:Q598"/>
    <mergeCell ref="O599:Q599"/>
    <mergeCell ref="B750:O750"/>
    <mergeCell ref="Q748:V748"/>
    <mergeCell ref="T728:V728"/>
    <mergeCell ref="T693:V693"/>
    <mergeCell ref="T726:V726"/>
    <mergeCell ref="Q719:S719"/>
    <mergeCell ref="T725:V725"/>
    <mergeCell ref="T724:V724"/>
    <mergeCell ref="Q693:S693"/>
    <mergeCell ref="B710:O710"/>
    <mergeCell ref="AA710:AB710"/>
    <mergeCell ref="T709:V709"/>
    <mergeCell ref="X709:Z709"/>
    <mergeCell ref="AA688:AB688"/>
    <mergeCell ref="T688:V688"/>
    <mergeCell ref="T710:V710"/>
    <mergeCell ref="AA692:AB692"/>
    <mergeCell ref="AA693:AB693"/>
    <mergeCell ref="X710:Z710"/>
    <mergeCell ref="B699:AB699"/>
    <mergeCell ref="U233:V233"/>
    <mergeCell ref="U234:V234"/>
    <mergeCell ref="B239:R239"/>
    <mergeCell ref="B240:R240"/>
    <mergeCell ref="U235:V235"/>
    <mergeCell ref="U237:V237"/>
    <mergeCell ref="S237:T237"/>
    <mergeCell ref="S235:T235"/>
    <mergeCell ref="B235:R235"/>
    <mergeCell ref="B234:R234"/>
    <mergeCell ref="B233:R233"/>
    <mergeCell ref="B228:R228"/>
    <mergeCell ref="S230:T230"/>
    <mergeCell ref="N745:P745"/>
    <mergeCell ref="N744:P744"/>
    <mergeCell ref="T694:V694"/>
    <mergeCell ref="Q688:S688"/>
    <mergeCell ref="Q692:S692"/>
    <mergeCell ref="B232:R232"/>
    <mergeCell ref="B261:R261"/>
    <mergeCell ref="O554:R554"/>
    <mergeCell ref="U240:V240"/>
    <mergeCell ref="U262:V262"/>
    <mergeCell ref="U263:V263"/>
    <mergeCell ref="U264:V264"/>
    <mergeCell ref="S242:T242"/>
    <mergeCell ref="U242:V242"/>
    <mergeCell ref="S240:T240"/>
    <mergeCell ref="B241:R241"/>
    <mergeCell ref="B242:R242"/>
    <mergeCell ref="U232:V232"/>
    <mergeCell ref="B231:R231"/>
    <mergeCell ref="U230:V230"/>
    <mergeCell ref="B230:R230"/>
    <mergeCell ref="B263:R263"/>
    <mergeCell ref="B262:R262"/>
    <mergeCell ref="B251:R251"/>
    <mergeCell ref="U229:V229"/>
    <mergeCell ref="B229:R229"/>
    <mergeCell ref="S233:T233"/>
    <mergeCell ref="S234:T234"/>
    <mergeCell ref="S232:T232"/>
    <mergeCell ref="S231:T231"/>
    <mergeCell ref="U231:V231"/>
    <mergeCell ref="B269:R269"/>
    <mergeCell ref="B264:R264"/>
    <mergeCell ref="B266:R266"/>
    <mergeCell ref="B267:R267"/>
    <mergeCell ref="B268:R268"/>
    <mergeCell ref="B254:R254"/>
    <mergeCell ref="B257:R257"/>
    <mergeCell ref="B258:R258"/>
    <mergeCell ref="B259:R259"/>
    <mergeCell ref="S261:T261"/>
    <mergeCell ref="G564:J564"/>
    <mergeCell ref="B255:R255"/>
    <mergeCell ref="B256:R256"/>
    <mergeCell ref="O557:R557"/>
    <mergeCell ref="O564:R564"/>
    <mergeCell ref="B290:R290"/>
    <mergeCell ref="B322:R322"/>
    <mergeCell ref="B336:R336"/>
    <mergeCell ref="G557:J557"/>
    <mergeCell ref="G554:J554"/>
    <mergeCell ref="K554:N554"/>
    <mergeCell ref="W551:Z551"/>
    <mergeCell ref="W545:X545"/>
    <mergeCell ref="U546:V546"/>
    <mergeCell ref="W546:X546"/>
    <mergeCell ref="Y546:Z546"/>
    <mergeCell ref="Y545:Z545"/>
    <mergeCell ref="U545:V545"/>
    <mergeCell ref="S551:V551"/>
    <mergeCell ref="G555:J555"/>
    <mergeCell ref="O555:R555"/>
    <mergeCell ref="O556:R556"/>
    <mergeCell ref="W558:Z558"/>
    <mergeCell ref="S558:V558"/>
    <mergeCell ref="S556:V556"/>
    <mergeCell ref="K558:N558"/>
    <mergeCell ref="AA572:AB572"/>
    <mergeCell ref="AA578:AB578"/>
    <mergeCell ref="AA579:AB579"/>
    <mergeCell ref="W578:Z578"/>
    <mergeCell ref="AA573:AB573"/>
    <mergeCell ref="T576:W576"/>
    <mergeCell ref="W573:Z573"/>
    <mergeCell ref="S579:V579"/>
    <mergeCell ref="W575:Z575"/>
    <mergeCell ref="S574:V574"/>
    <mergeCell ref="U195:V195"/>
    <mergeCell ref="S578:V578"/>
    <mergeCell ref="O573:R573"/>
    <mergeCell ref="W567:Z567"/>
    <mergeCell ref="O563:R563"/>
    <mergeCell ref="B516:T516"/>
    <mergeCell ref="B517:T517"/>
    <mergeCell ref="B523:T523"/>
    <mergeCell ref="B528:T528"/>
    <mergeCell ref="K556:N556"/>
    <mergeCell ref="C55:G55"/>
    <mergeCell ref="O55:AB55"/>
    <mergeCell ref="Q39:AB39"/>
    <mergeCell ref="Q52:AB52"/>
    <mergeCell ref="B47:K48"/>
    <mergeCell ref="O47:AB47"/>
    <mergeCell ref="C49:G49"/>
    <mergeCell ref="C50:G50"/>
    <mergeCell ref="O50:AB50"/>
    <mergeCell ref="C51:G51"/>
    <mergeCell ref="S10:U10"/>
    <mergeCell ref="S16:U16"/>
    <mergeCell ref="S20:U20"/>
    <mergeCell ref="S22:U22"/>
    <mergeCell ref="U190:V190"/>
    <mergeCell ref="U193:V193"/>
    <mergeCell ref="Q648:S648"/>
    <mergeCell ref="Q649:S649"/>
    <mergeCell ref="U192:V192"/>
    <mergeCell ref="U224:X224"/>
    <mergeCell ref="U196:V196"/>
    <mergeCell ref="U197:V197"/>
    <mergeCell ref="W193:X193"/>
    <mergeCell ref="U194:V194"/>
    <mergeCell ref="S26:U26"/>
    <mergeCell ref="O37:AB37"/>
    <mergeCell ref="Q41:AB41"/>
    <mergeCell ref="Q36:AB36"/>
    <mergeCell ref="Q38:AB38"/>
    <mergeCell ref="O30:AB30"/>
    <mergeCell ref="O32:AB32"/>
    <mergeCell ref="O34:AB34"/>
    <mergeCell ref="O35:AB35"/>
    <mergeCell ref="O612:Q612"/>
    <mergeCell ref="R612:T612"/>
    <mergeCell ref="U612:W612"/>
    <mergeCell ref="O617:Q617"/>
    <mergeCell ref="R613:T613"/>
    <mergeCell ref="U613:W613"/>
    <mergeCell ref="T675:V675"/>
    <mergeCell ref="T676:V676"/>
    <mergeCell ref="Q714:S714"/>
    <mergeCell ref="Q710:S710"/>
    <mergeCell ref="T692:V692"/>
    <mergeCell ref="T686:V686"/>
    <mergeCell ref="T714:V714"/>
    <mergeCell ref="E703:R703"/>
    <mergeCell ref="B704:N704"/>
    <mergeCell ref="B709:P709"/>
    <mergeCell ref="O620:Q620"/>
    <mergeCell ref="R620:T620"/>
    <mergeCell ref="Q658:S658"/>
    <mergeCell ref="T662:V662"/>
    <mergeCell ref="T654:V654"/>
    <mergeCell ref="T650:V650"/>
    <mergeCell ref="T653:V653"/>
    <mergeCell ref="R633:T633"/>
    <mergeCell ref="O622:Q622"/>
    <mergeCell ref="R622:T622"/>
    <mergeCell ref="U619:W619"/>
    <mergeCell ref="X619:Z619"/>
    <mergeCell ref="R618:T618"/>
    <mergeCell ref="X618:Z618"/>
    <mergeCell ref="Q717:S717"/>
    <mergeCell ref="Q720:S720"/>
    <mergeCell ref="Q668:S668"/>
    <mergeCell ref="T668:V668"/>
    <mergeCell ref="T687:V687"/>
    <mergeCell ref="Q685:S685"/>
    <mergeCell ref="Q670:S670"/>
    <mergeCell ref="T673:V673"/>
    <mergeCell ref="Q672:V672"/>
    <mergeCell ref="Q673:S673"/>
    <mergeCell ref="AA649:AB649"/>
    <mergeCell ref="T678:V678"/>
    <mergeCell ref="AA678:AB678"/>
    <mergeCell ref="AA683:AB683"/>
    <mergeCell ref="X674:Z674"/>
    <mergeCell ref="X675:Z675"/>
    <mergeCell ref="X676:Z676"/>
    <mergeCell ref="AA674:AB674"/>
    <mergeCell ref="AA675:AB675"/>
    <mergeCell ref="X673:Z673"/>
    <mergeCell ref="Q749:S749"/>
    <mergeCell ref="Q744:S744"/>
    <mergeCell ref="Q734:S734"/>
    <mergeCell ref="T741:V741"/>
    <mergeCell ref="Q739:S739"/>
    <mergeCell ref="Q738:S738"/>
    <mergeCell ref="Q745:S745"/>
    <mergeCell ref="X649:Z649"/>
    <mergeCell ref="X650:Z650"/>
    <mergeCell ref="X654:Z654"/>
    <mergeCell ref="X651:Z651"/>
    <mergeCell ref="X653:Z653"/>
    <mergeCell ref="W480:X480"/>
    <mergeCell ref="R593:T593"/>
    <mergeCell ref="R592:T592"/>
    <mergeCell ref="W584:Z584"/>
    <mergeCell ref="U589:W589"/>
    <mergeCell ref="X588:Z588"/>
    <mergeCell ref="O567:R567"/>
    <mergeCell ref="S562:V562"/>
    <mergeCell ref="X593:Z593"/>
    <mergeCell ref="W572:Z572"/>
    <mergeCell ref="G558:J558"/>
    <mergeCell ref="K557:N557"/>
    <mergeCell ref="B484:T484"/>
    <mergeCell ref="S567:V567"/>
    <mergeCell ref="O558:R558"/>
    <mergeCell ref="K555:N555"/>
    <mergeCell ref="S555:V555"/>
    <mergeCell ref="S554:V554"/>
    <mergeCell ref="G551:J551"/>
    <mergeCell ref="K551:N551"/>
    <mergeCell ref="K561:N561"/>
    <mergeCell ref="U473:V473"/>
    <mergeCell ref="S557:V557"/>
    <mergeCell ref="U479:V479"/>
    <mergeCell ref="U477:V477"/>
    <mergeCell ref="O561:R561"/>
    <mergeCell ref="O551:R551"/>
    <mergeCell ref="B546:T546"/>
    <mergeCell ref="B483:T483"/>
    <mergeCell ref="B480:T480"/>
    <mergeCell ref="R595:T595"/>
    <mergeCell ref="U594:W594"/>
    <mergeCell ref="O633:Q633"/>
    <mergeCell ref="R614:T614"/>
    <mergeCell ref="R611:T611"/>
    <mergeCell ref="O619:Q619"/>
    <mergeCell ref="R619:T619"/>
    <mergeCell ref="M630:P630"/>
    <mergeCell ref="O611:Q611"/>
    <mergeCell ref="O614:Q614"/>
    <mergeCell ref="S566:V566"/>
    <mergeCell ref="R588:T588"/>
    <mergeCell ref="R589:T589"/>
    <mergeCell ref="U593:W593"/>
    <mergeCell ref="S583:V583"/>
    <mergeCell ref="W579:Z579"/>
    <mergeCell ref="U588:W588"/>
    <mergeCell ref="O574:R574"/>
    <mergeCell ref="S571:V571"/>
    <mergeCell ref="S573:V573"/>
    <mergeCell ref="Q721:S721"/>
    <mergeCell ref="R635:T635"/>
    <mergeCell ref="R632:T632"/>
    <mergeCell ref="O635:Q635"/>
    <mergeCell ref="O634:Q634"/>
    <mergeCell ref="O632:Q632"/>
    <mergeCell ref="Q675:S675"/>
    <mergeCell ref="Q676:S676"/>
    <mergeCell ref="T663:V663"/>
    <mergeCell ref="T670:V670"/>
    <mergeCell ref="X693:Z693"/>
    <mergeCell ref="AA684:AB684"/>
    <mergeCell ref="AA687:AB687"/>
    <mergeCell ref="AA686:AB686"/>
    <mergeCell ref="T727:V727"/>
    <mergeCell ref="W723:Y723"/>
    <mergeCell ref="W718:Y718"/>
    <mergeCell ref="Z727:AB727"/>
    <mergeCell ref="X611:Z611"/>
    <mergeCell ref="AA614:AB614"/>
    <mergeCell ref="AA618:AB618"/>
    <mergeCell ref="AA611:AB611"/>
    <mergeCell ref="X612:Z612"/>
    <mergeCell ref="X613:Z613"/>
    <mergeCell ref="X614:Z614"/>
    <mergeCell ref="U614:W614"/>
    <mergeCell ref="AA670:AB670"/>
    <mergeCell ref="Z717:AB717"/>
    <mergeCell ref="AA714:AB714"/>
    <mergeCell ref="AA708:AB708"/>
    <mergeCell ref="X691:AB691"/>
    <mergeCell ref="X688:Z688"/>
    <mergeCell ref="X692:Z692"/>
    <mergeCell ref="X677:Z677"/>
    <mergeCell ref="AA462:AB462"/>
    <mergeCell ref="Y479:Z479"/>
    <mergeCell ref="W478:X478"/>
    <mergeCell ref="W479:X479"/>
    <mergeCell ref="W477:X477"/>
    <mergeCell ref="AA463:AB463"/>
    <mergeCell ref="Y463:Z463"/>
    <mergeCell ref="AA465:AB465"/>
    <mergeCell ref="X672:AB672"/>
    <mergeCell ref="Q657:S657"/>
    <mergeCell ref="X682:Z682"/>
    <mergeCell ref="X687:Z687"/>
    <mergeCell ref="X685:Z685"/>
    <mergeCell ref="AA685:AB685"/>
    <mergeCell ref="X684:Z684"/>
    <mergeCell ref="X678:Z678"/>
    <mergeCell ref="T660:V660"/>
    <mergeCell ref="T682:V682"/>
    <mergeCell ref="Z724:AB724"/>
    <mergeCell ref="Z723:AB723"/>
    <mergeCell ref="X714:Z714"/>
    <mergeCell ref="Z721:AB721"/>
    <mergeCell ref="Z720:AB720"/>
    <mergeCell ref="Z719:AB719"/>
    <mergeCell ref="W721:Y721"/>
    <mergeCell ref="U639:W639"/>
    <mergeCell ref="O613:Q613"/>
    <mergeCell ref="R603:T603"/>
    <mergeCell ref="R605:T605"/>
    <mergeCell ref="R608:T608"/>
    <mergeCell ref="R610:T610"/>
    <mergeCell ref="U634:W634"/>
    <mergeCell ref="U608:W608"/>
    <mergeCell ref="U632:W632"/>
    <mergeCell ref="R634:T634"/>
    <mergeCell ref="L605:N605"/>
    <mergeCell ref="L608:N608"/>
    <mergeCell ref="O603:Q603"/>
    <mergeCell ref="L611:N611"/>
    <mergeCell ref="O608:Q608"/>
    <mergeCell ref="B594:E594"/>
    <mergeCell ref="L612:N612"/>
    <mergeCell ref="L614:N614"/>
    <mergeCell ref="I614:K614"/>
    <mergeCell ref="L600:N600"/>
    <mergeCell ref="I611:K611"/>
    <mergeCell ref="I608:K608"/>
    <mergeCell ref="I600:K600"/>
    <mergeCell ref="B598:E598"/>
    <mergeCell ref="F600:H600"/>
    <mergeCell ref="L594:N594"/>
    <mergeCell ref="L633:N633"/>
    <mergeCell ref="I619:K619"/>
    <mergeCell ref="L619:N619"/>
    <mergeCell ref="L613:N613"/>
    <mergeCell ref="I613:K613"/>
    <mergeCell ref="L610:N610"/>
    <mergeCell ref="L632:N632"/>
    <mergeCell ref="I620:K620"/>
    <mergeCell ref="L620:N620"/>
    <mergeCell ref="F594:H594"/>
    <mergeCell ref="F593:H593"/>
    <mergeCell ref="F599:H599"/>
    <mergeCell ref="F598:H598"/>
    <mergeCell ref="Z735:AB735"/>
    <mergeCell ref="W733:Y733"/>
    <mergeCell ref="G562:J562"/>
    <mergeCell ref="K575:N575"/>
    <mergeCell ref="K562:N562"/>
    <mergeCell ref="K573:N573"/>
    <mergeCell ref="K563:N563"/>
    <mergeCell ref="G566:J566"/>
    <mergeCell ref="G567:J567"/>
    <mergeCell ref="Z733:AB733"/>
    <mergeCell ref="Z734:AB734"/>
    <mergeCell ref="W734:Y734"/>
    <mergeCell ref="W730:Y730"/>
    <mergeCell ref="Z730:AB730"/>
    <mergeCell ref="M410:O410"/>
    <mergeCell ref="Q411:S411"/>
    <mergeCell ref="T735:V735"/>
    <mergeCell ref="T734:V734"/>
    <mergeCell ref="K567:N567"/>
    <mergeCell ref="K566:N566"/>
    <mergeCell ref="I633:K633"/>
    <mergeCell ref="I612:K612"/>
    <mergeCell ref="K578:N578"/>
    <mergeCell ref="L593:N593"/>
    <mergeCell ref="I420:K420"/>
    <mergeCell ref="B418:H418"/>
    <mergeCell ref="B420:H420"/>
    <mergeCell ref="Q419:S419"/>
    <mergeCell ref="I419:K419"/>
    <mergeCell ref="U358:V358"/>
    <mergeCell ref="B403:H403"/>
    <mergeCell ref="U359:V359"/>
    <mergeCell ref="P438:R438"/>
    <mergeCell ref="B419:H419"/>
    <mergeCell ref="U411:W411"/>
    <mergeCell ref="W374:X374"/>
    <mergeCell ref="W371:X371"/>
    <mergeCell ref="W372:X372"/>
    <mergeCell ref="W373:X373"/>
    <mergeCell ref="Y446:Z446"/>
    <mergeCell ref="Y447:Z447"/>
    <mergeCell ref="Y448:Z448"/>
    <mergeCell ref="AA456:AB456"/>
    <mergeCell ref="AA452:AB452"/>
    <mergeCell ref="AA453:AB453"/>
    <mergeCell ref="Y455:Z455"/>
    <mergeCell ref="Y454:Z454"/>
    <mergeCell ref="AA454:AB454"/>
    <mergeCell ref="AA449:AB449"/>
    <mergeCell ref="B335:R335"/>
    <mergeCell ref="B334:R334"/>
    <mergeCell ref="B400:H400"/>
    <mergeCell ref="I400:K400"/>
    <mergeCell ref="B399:H399"/>
    <mergeCell ref="B369:T369"/>
    <mergeCell ref="I397:K397"/>
    <mergeCell ref="B389:AB389"/>
    <mergeCell ref="B365:T365"/>
    <mergeCell ref="B383:T383"/>
    <mergeCell ref="B350:T350"/>
    <mergeCell ref="I405:K405"/>
    <mergeCell ref="B398:H398"/>
    <mergeCell ref="B401:H401"/>
    <mergeCell ref="I402:K402"/>
    <mergeCell ref="I401:K401"/>
    <mergeCell ref="B402:H402"/>
    <mergeCell ref="I403:K403"/>
    <mergeCell ref="M402:O402"/>
    <mergeCell ref="B356:T356"/>
    <mergeCell ref="S335:T335"/>
    <mergeCell ref="S336:T336"/>
    <mergeCell ref="S338:T338"/>
    <mergeCell ref="B359:T359"/>
    <mergeCell ref="B354:T354"/>
    <mergeCell ref="B351:T351"/>
    <mergeCell ref="B352:T352"/>
    <mergeCell ref="S339:T339"/>
    <mergeCell ref="M342:Q342"/>
    <mergeCell ref="S342:V342"/>
    <mergeCell ref="B331:R331"/>
    <mergeCell ref="L385:O385"/>
    <mergeCell ref="B362:T362"/>
    <mergeCell ref="B363:T363"/>
    <mergeCell ref="B364:T364"/>
    <mergeCell ref="B337:R337"/>
    <mergeCell ref="B374:T374"/>
    <mergeCell ref="S337:T337"/>
    <mergeCell ref="B358:T358"/>
    <mergeCell ref="B333:R333"/>
    <mergeCell ref="B330:R330"/>
    <mergeCell ref="S340:T340"/>
    <mergeCell ref="U369:V369"/>
    <mergeCell ref="B366:T366"/>
    <mergeCell ref="B367:T367"/>
    <mergeCell ref="B368:T368"/>
    <mergeCell ref="B355:T355"/>
    <mergeCell ref="U355:V355"/>
    <mergeCell ref="U349:X349"/>
    <mergeCell ref="U353:V353"/>
    <mergeCell ref="B308:R308"/>
    <mergeCell ref="B305:R305"/>
    <mergeCell ref="B306:R306"/>
    <mergeCell ref="B318:R318"/>
    <mergeCell ref="B314:R314"/>
    <mergeCell ref="B309:R309"/>
    <mergeCell ref="B307:R307"/>
    <mergeCell ref="U308:V308"/>
    <mergeCell ref="U287:V287"/>
    <mergeCell ref="U332:V332"/>
    <mergeCell ref="S334:T334"/>
    <mergeCell ref="S328:T328"/>
    <mergeCell ref="S329:T329"/>
    <mergeCell ref="U327:V327"/>
    <mergeCell ref="S332:T332"/>
    <mergeCell ref="S333:T333"/>
    <mergeCell ref="S319:T319"/>
    <mergeCell ref="S304:T304"/>
    <mergeCell ref="S305:T305"/>
    <mergeCell ref="S306:T306"/>
    <mergeCell ref="B295:R295"/>
    <mergeCell ref="B304:R304"/>
    <mergeCell ref="S303:T303"/>
    <mergeCell ref="B297:R297"/>
    <mergeCell ref="B298:R298"/>
    <mergeCell ref="B299:R299"/>
    <mergeCell ref="B300:R300"/>
    <mergeCell ref="S323:T323"/>
    <mergeCell ref="B317:R317"/>
    <mergeCell ref="B315:R315"/>
    <mergeCell ref="B316:R316"/>
    <mergeCell ref="B319:R319"/>
    <mergeCell ref="S318:T318"/>
    <mergeCell ref="S308:T308"/>
    <mergeCell ref="S309:T309"/>
    <mergeCell ref="U298:V298"/>
    <mergeCell ref="B313:R313"/>
    <mergeCell ref="B303:R303"/>
    <mergeCell ref="U300:V300"/>
    <mergeCell ref="S313:T313"/>
    <mergeCell ref="B311:R311"/>
    <mergeCell ref="B312:R312"/>
    <mergeCell ref="U309:V309"/>
    <mergeCell ref="S330:T330"/>
    <mergeCell ref="U333:V333"/>
    <mergeCell ref="B320:R320"/>
    <mergeCell ref="U326:V326"/>
    <mergeCell ref="B324:R324"/>
    <mergeCell ref="S324:T324"/>
    <mergeCell ref="U324:V324"/>
    <mergeCell ref="U323:V323"/>
    <mergeCell ref="S325:T325"/>
    <mergeCell ref="B323:R323"/>
    <mergeCell ref="S327:T327"/>
    <mergeCell ref="B325:R325"/>
    <mergeCell ref="B326:R326"/>
    <mergeCell ref="S326:T326"/>
    <mergeCell ref="U334:V334"/>
    <mergeCell ref="U336:V336"/>
    <mergeCell ref="U350:V350"/>
    <mergeCell ref="U339:V339"/>
    <mergeCell ref="U335:V335"/>
    <mergeCell ref="U338:V338"/>
    <mergeCell ref="U340:V340"/>
    <mergeCell ref="B347:AB347"/>
    <mergeCell ref="B344:H344"/>
    <mergeCell ref="W335:X335"/>
    <mergeCell ref="U356:V356"/>
    <mergeCell ref="U357:V357"/>
    <mergeCell ref="U351:V351"/>
    <mergeCell ref="U352:V352"/>
    <mergeCell ref="U354:V354"/>
    <mergeCell ref="AA359:AB359"/>
    <mergeCell ref="U337:V337"/>
    <mergeCell ref="Y357:Z357"/>
    <mergeCell ref="Y352:Z352"/>
    <mergeCell ref="W337:X337"/>
    <mergeCell ref="W338:X338"/>
    <mergeCell ref="Y356:Z356"/>
    <mergeCell ref="Y353:Z353"/>
    <mergeCell ref="Y354:Z354"/>
    <mergeCell ref="W357:X357"/>
    <mergeCell ref="Y364:Z364"/>
    <mergeCell ref="Y359:Z359"/>
    <mergeCell ref="AA473:AB473"/>
    <mergeCell ref="AA594:AB594"/>
    <mergeCell ref="Y462:Z462"/>
    <mergeCell ref="AA363:AB363"/>
    <mergeCell ref="AA364:AB364"/>
    <mergeCell ref="AA365:AB365"/>
    <mergeCell ref="AA446:AB446"/>
    <mergeCell ref="Y452:Z452"/>
    <mergeCell ref="AA599:AB599"/>
    <mergeCell ref="Y498:Z498"/>
    <mergeCell ref="AA546:AB546"/>
    <mergeCell ref="AA566:AB566"/>
    <mergeCell ref="AA591:AB591"/>
    <mergeCell ref="AA584:AB584"/>
    <mergeCell ref="AA571:AB571"/>
    <mergeCell ref="AA589:AB589"/>
    <mergeCell ref="AA570:AB570"/>
    <mergeCell ref="AA588:AB588"/>
    <mergeCell ref="AA605:AB605"/>
    <mergeCell ref="X610:Z610"/>
    <mergeCell ref="AA608:AB608"/>
    <mergeCell ref="X608:Z608"/>
    <mergeCell ref="X605:Z605"/>
    <mergeCell ref="AA610:AB610"/>
    <mergeCell ref="B447:T447"/>
    <mergeCell ref="X592:Z592"/>
    <mergeCell ref="W473:X473"/>
    <mergeCell ref="U480:V480"/>
    <mergeCell ref="U462:V462"/>
    <mergeCell ref="U463:V463"/>
    <mergeCell ref="B592:E592"/>
    <mergeCell ref="B591:E591"/>
    <mergeCell ref="Y453:Z453"/>
    <mergeCell ref="B449:T449"/>
    <mergeCell ref="X632:Z632"/>
    <mergeCell ref="X639:Z639"/>
    <mergeCell ref="AA639:AB639"/>
    <mergeCell ref="AA633:AB633"/>
    <mergeCell ref="AA632:AB632"/>
    <mergeCell ref="AA634:AB634"/>
    <mergeCell ref="AA647:AB647"/>
    <mergeCell ref="X640:Z640"/>
    <mergeCell ref="AA648:AB648"/>
    <mergeCell ref="X635:Z635"/>
    <mergeCell ref="AA635:AB635"/>
    <mergeCell ref="AA640:AB640"/>
    <mergeCell ref="X648:Z648"/>
    <mergeCell ref="R594:T594"/>
    <mergeCell ref="L589:N589"/>
    <mergeCell ref="X599:Z599"/>
    <mergeCell ref="AA650:AB650"/>
    <mergeCell ref="AA612:AB612"/>
    <mergeCell ref="AA613:AB613"/>
    <mergeCell ref="X617:Z617"/>
    <mergeCell ref="AA617:AB617"/>
    <mergeCell ref="AA619:AB619"/>
    <mergeCell ref="AA620:AB620"/>
    <mergeCell ref="Y478:Z478"/>
    <mergeCell ref="M461:O461"/>
    <mergeCell ref="M462:O462"/>
    <mergeCell ref="M463:R463"/>
    <mergeCell ref="U478:V478"/>
    <mergeCell ref="M465:P465"/>
    <mergeCell ref="Y473:Z473"/>
    <mergeCell ref="Y465:Z465"/>
    <mergeCell ref="Y477:Z477"/>
    <mergeCell ref="X589:Z589"/>
    <mergeCell ref="X591:Z591"/>
    <mergeCell ref="U591:W591"/>
    <mergeCell ref="X600:Z600"/>
    <mergeCell ref="U600:W600"/>
    <mergeCell ref="U598:W598"/>
    <mergeCell ref="X594:Z594"/>
    <mergeCell ref="AA593:AB593"/>
    <mergeCell ref="I593:K593"/>
    <mergeCell ref="O592:Q592"/>
    <mergeCell ref="O593:Q593"/>
    <mergeCell ref="AA592:AB592"/>
    <mergeCell ref="U592:W592"/>
    <mergeCell ref="W445:X445"/>
    <mergeCell ref="U446:V446"/>
    <mergeCell ref="U447:V447"/>
    <mergeCell ref="F592:H592"/>
    <mergeCell ref="L592:N592"/>
    <mergeCell ref="I592:K592"/>
    <mergeCell ref="W463:X463"/>
    <mergeCell ref="G563:J563"/>
    <mergeCell ref="S580:V580"/>
    <mergeCell ref="O566:R566"/>
    <mergeCell ref="I399:K399"/>
    <mergeCell ref="I398:K398"/>
    <mergeCell ref="Q397:S397"/>
    <mergeCell ref="Q398:S398"/>
    <mergeCell ref="I414:K414"/>
    <mergeCell ref="B405:H405"/>
    <mergeCell ref="M404:O404"/>
    <mergeCell ref="P439:R439"/>
    <mergeCell ref="E437:H437"/>
    <mergeCell ref="I412:K412"/>
    <mergeCell ref="I413:K413"/>
    <mergeCell ref="B429:I429"/>
    <mergeCell ref="B428:X428"/>
    <mergeCell ref="U421:W421"/>
    <mergeCell ref="Y398:AA398"/>
    <mergeCell ref="U379:V379"/>
    <mergeCell ref="U378:V378"/>
    <mergeCell ref="W377:X377"/>
    <mergeCell ref="W379:X379"/>
    <mergeCell ref="U377:V377"/>
    <mergeCell ref="Y397:AA397"/>
    <mergeCell ref="AA381:AB381"/>
    <mergeCell ref="AA383:AB383"/>
    <mergeCell ref="U394:W394"/>
    <mergeCell ref="Y421:AA421"/>
    <mergeCell ref="K439:M439"/>
    <mergeCell ref="B404:H404"/>
    <mergeCell ref="Y422:AA422"/>
    <mergeCell ref="U423:W423"/>
    <mergeCell ref="Y423:AA423"/>
    <mergeCell ref="Q422:S422"/>
    <mergeCell ref="I404:K404"/>
    <mergeCell ref="B433:N433"/>
    <mergeCell ref="U410:W410"/>
    <mergeCell ref="U452:V452"/>
    <mergeCell ref="U422:W422"/>
    <mergeCell ref="B424:Z424"/>
    <mergeCell ref="U445:V445"/>
    <mergeCell ref="Y445:Z445"/>
    <mergeCell ref="K437:M437"/>
    <mergeCell ref="P436:R436"/>
    <mergeCell ref="M427:R427"/>
    <mergeCell ref="W452:X452"/>
    <mergeCell ref="W446:X446"/>
    <mergeCell ref="U331:V331"/>
    <mergeCell ref="S238:T238"/>
    <mergeCell ref="S239:T239"/>
    <mergeCell ref="S241:T241"/>
    <mergeCell ref="U238:V238"/>
    <mergeCell ref="U239:V239"/>
    <mergeCell ref="U310:V310"/>
    <mergeCell ref="U241:V241"/>
    <mergeCell ref="U285:X285"/>
    <mergeCell ref="U253:V253"/>
    <mergeCell ref="W339:X339"/>
    <mergeCell ref="W353:X353"/>
    <mergeCell ref="W340:X340"/>
    <mergeCell ref="W350:X350"/>
    <mergeCell ref="W351:X351"/>
    <mergeCell ref="B346:AB346"/>
    <mergeCell ref="Y339:Z339"/>
    <mergeCell ref="Y351:Z351"/>
    <mergeCell ref="W358:X358"/>
    <mergeCell ref="AA366:AB366"/>
    <mergeCell ref="AA367:AB367"/>
    <mergeCell ref="W355:X355"/>
    <mergeCell ref="W354:X354"/>
    <mergeCell ref="AA355:AB355"/>
    <mergeCell ref="W356:X356"/>
    <mergeCell ref="AA354:AB354"/>
    <mergeCell ref="Y355:Z355"/>
    <mergeCell ref="Y394:AA394"/>
    <mergeCell ref="U374:V374"/>
    <mergeCell ref="B378:T378"/>
    <mergeCell ref="Q394:S394"/>
    <mergeCell ref="Q391:S391"/>
    <mergeCell ref="B390:AB390"/>
    <mergeCell ref="W383:X383"/>
    <mergeCell ref="U381:V381"/>
    <mergeCell ref="U383:V383"/>
    <mergeCell ref="U375:V375"/>
    <mergeCell ref="Y383:Z383"/>
    <mergeCell ref="B381:T381"/>
    <mergeCell ref="B386:F386"/>
    <mergeCell ref="Y391:AA391"/>
    <mergeCell ref="U391:W391"/>
    <mergeCell ref="Y381:Z381"/>
    <mergeCell ref="W381:X381"/>
    <mergeCell ref="B360:AB360"/>
    <mergeCell ref="B379:T379"/>
    <mergeCell ref="B380:AB380"/>
    <mergeCell ref="U376:V376"/>
    <mergeCell ref="AA362:AB362"/>
    <mergeCell ref="AA368:AB368"/>
    <mergeCell ref="B375:T375"/>
    <mergeCell ref="B373:T373"/>
    <mergeCell ref="U362:V362"/>
    <mergeCell ref="W362:X362"/>
    <mergeCell ref="AA253:AB253"/>
    <mergeCell ref="AA247:AB247"/>
    <mergeCell ref="AA248:AB248"/>
    <mergeCell ref="Y241:Z241"/>
    <mergeCell ref="Y242:Z242"/>
    <mergeCell ref="Y251:Z251"/>
    <mergeCell ref="AA242:AB242"/>
    <mergeCell ref="AA244:AB244"/>
    <mergeCell ref="AA245:AB245"/>
    <mergeCell ref="Y247:Z247"/>
    <mergeCell ref="W235:X235"/>
    <mergeCell ref="W231:X231"/>
    <mergeCell ref="W232:X232"/>
    <mergeCell ref="W233:X233"/>
    <mergeCell ref="W234:X234"/>
    <mergeCell ref="AA197:AB197"/>
    <mergeCell ref="AA198:AB198"/>
    <mergeCell ref="S228:T228"/>
    <mergeCell ref="S229:T229"/>
    <mergeCell ref="S197:T197"/>
    <mergeCell ref="W229:X229"/>
    <mergeCell ref="Y224:AB224"/>
    <mergeCell ref="AA229:AB229"/>
    <mergeCell ref="Y228:Z228"/>
    <mergeCell ref="B227:AB227"/>
    <mergeCell ref="Y239:Z239"/>
    <mergeCell ref="Y240:Z240"/>
    <mergeCell ref="AA238:AB238"/>
    <mergeCell ref="AA239:AB239"/>
    <mergeCell ref="AA240:AB240"/>
    <mergeCell ref="Y238:Z238"/>
    <mergeCell ref="AA237:AB237"/>
    <mergeCell ref="Y237:Z237"/>
    <mergeCell ref="Y234:Z234"/>
    <mergeCell ref="Y231:Z231"/>
    <mergeCell ref="AA235:AB235"/>
    <mergeCell ref="Y235:Z235"/>
    <mergeCell ref="Y232:Z232"/>
    <mergeCell ref="Y233:Z233"/>
    <mergeCell ref="AA231:AB231"/>
    <mergeCell ref="AA234:AB234"/>
    <mergeCell ref="Y198:Z198"/>
    <mergeCell ref="W198:X198"/>
    <mergeCell ref="W225:X225"/>
    <mergeCell ref="AA230:AB230"/>
    <mergeCell ref="W226:X226"/>
    <mergeCell ref="W228:X228"/>
    <mergeCell ref="AA228:AB228"/>
    <mergeCell ref="Y229:Z229"/>
    <mergeCell ref="Y230:Z230"/>
    <mergeCell ref="U226:V226"/>
    <mergeCell ref="U228:V228"/>
    <mergeCell ref="W250:X250"/>
    <mergeCell ref="W248:X248"/>
    <mergeCell ref="W249:X249"/>
    <mergeCell ref="W230:X230"/>
    <mergeCell ref="U244:V244"/>
    <mergeCell ref="U247:V247"/>
    <mergeCell ref="B246:AB246"/>
    <mergeCell ref="S244:T244"/>
    <mergeCell ref="W247:X247"/>
    <mergeCell ref="AA243:AB243"/>
    <mergeCell ref="W245:X245"/>
    <mergeCell ref="S247:T247"/>
    <mergeCell ref="U245:V245"/>
    <mergeCell ref="U243:V243"/>
    <mergeCell ref="B245:R245"/>
    <mergeCell ref="U248:V248"/>
    <mergeCell ref="S248:T248"/>
    <mergeCell ref="B247:R247"/>
    <mergeCell ref="S245:T245"/>
    <mergeCell ref="B248:R248"/>
    <mergeCell ref="Y257:Z257"/>
    <mergeCell ref="Y252:Z252"/>
    <mergeCell ref="Y244:Z244"/>
    <mergeCell ref="Y248:Z248"/>
    <mergeCell ref="Y245:Z245"/>
    <mergeCell ref="Y256:Z256"/>
    <mergeCell ref="Y250:Z250"/>
    <mergeCell ref="Y249:Z249"/>
    <mergeCell ref="Y253:Z253"/>
    <mergeCell ref="U249:V249"/>
    <mergeCell ref="U265:V265"/>
    <mergeCell ref="U268:V268"/>
    <mergeCell ref="U266:V266"/>
    <mergeCell ref="U267:V267"/>
    <mergeCell ref="U250:V250"/>
    <mergeCell ref="U251:V251"/>
    <mergeCell ref="U252:V252"/>
    <mergeCell ref="U255:V255"/>
    <mergeCell ref="U254:V254"/>
    <mergeCell ref="W252:X252"/>
    <mergeCell ref="U256:V256"/>
    <mergeCell ref="W255:X255"/>
    <mergeCell ref="W256:X256"/>
    <mergeCell ref="W254:X254"/>
    <mergeCell ref="W253:X253"/>
    <mergeCell ref="W251:X251"/>
    <mergeCell ref="Y258:Z258"/>
    <mergeCell ref="AA258:AB258"/>
    <mergeCell ref="AA249:AB249"/>
    <mergeCell ref="AA250:AB250"/>
    <mergeCell ref="AA251:AB251"/>
    <mergeCell ref="AA252:AB252"/>
    <mergeCell ref="Y255:Z255"/>
    <mergeCell ref="Y254:Z254"/>
    <mergeCell ref="AA254:AB254"/>
    <mergeCell ref="Y259:Z259"/>
    <mergeCell ref="Y260:Z260"/>
    <mergeCell ref="Y261:Z261"/>
    <mergeCell ref="AA265:AB265"/>
    <mergeCell ref="Y263:Z263"/>
    <mergeCell ref="AA259:AB259"/>
    <mergeCell ref="AA260:AB260"/>
    <mergeCell ref="AA261:AB261"/>
    <mergeCell ref="AA262:AB262"/>
    <mergeCell ref="U257:V257"/>
    <mergeCell ref="W257:X257"/>
    <mergeCell ref="U258:V258"/>
    <mergeCell ref="W258:X258"/>
    <mergeCell ref="U259:V259"/>
    <mergeCell ref="U260:V260"/>
    <mergeCell ref="U261:V261"/>
    <mergeCell ref="W259:X259"/>
    <mergeCell ref="W264:X264"/>
    <mergeCell ref="Y265:Z265"/>
    <mergeCell ref="Y262:Z262"/>
    <mergeCell ref="W265:X265"/>
    <mergeCell ref="W262:X262"/>
    <mergeCell ref="W263:X263"/>
    <mergeCell ref="Y271:Z271"/>
    <mergeCell ref="W287:X287"/>
    <mergeCell ref="Y287:Z287"/>
    <mergeCell ref="AA287:AB287"/>
    <mergeCell ref="Y277:Z277"/>
    <mergeCell ref="AA277:AB277"/>
    <mergeCell ref="Y275:Z275"/>
    <mergeCell ref="Y276:Z276"/>
    <mergeCell ref="AA275:AB275"/>
    <mergeCell ref="AA276:AB276"/>
    <mergeCell ref="AA268:AB268"/>
    <mergeCell ref="Y266:Z266"/>
    <mergeCell ref="Y267:Z267"/>
    <mergeCell ref="AA270:AB270"/>
    <mergeCell ref="Y270:Z270"/>
    <mergeCell ref="AA273:AB273"/>
    <mergeCell ref="Y340:Z340"/>
    <mergeCell ref="Y349:AB349"/>
    <mergeCell ref="W266:X266"/>
    <mergeCell ref="W267:X267"/>
    <mergeCell ref="AA266:AB266"/>
    <mergeCell ref="AA269:AB269"/>
    <mergeCell ref="AA267:AB267"/>
    <mergeCell ref="Y268:Z268"/>
    <mergeCell ref="Y269:Z269"/>
    <mergeCell ref="Y350:Z350"/>
    <mergeCell ref="Y272:Z272"/>
    <mergeCell ref="Y333:Z333"/>
    <mergeCell ref="Y323:Z323"/>
    <mergeCell ref="Y273:Z273"/>
    <mergeCell ref="Y278:Z278"/>
    <mergeCell ref="Y281:Z281"/>
    <mergeCell ref="Y282:Z282"/>
    <mergeCell ref="Y295:Z295"/>
    <mergeCell ref="Y296:Z296"/>
    <mergeCell ref="AA358:AB358"/>
    <mergeCell ref="AA352:AB352"/>
    <mergeCell ref="AA350:AB350"/>
    <mergeCell ref="AA340:AB340"/>
    <mergeCell ref="AA353:AB353"/>
    <mergeCell ref="AA357:AB357"/>
    <mergeCell ref="AA356:AB356"/>
    <mergeCell ref="AA351:AB351"/>
    <mergeCell ref="Y362:Z362"/>
    <mergeCell ref="W361:X361"/>
    <mergeCell ref="Y361:Z361"/>
    <mergeCell ref="U361:V361"/>
    <mergeCell ref="U363:V363"/>
    <mergeCell ref="AA361:AB361"/>
    <mergeCell ref="I603:K603"/>
    <mergeCell ref="L603:N603"/>
    <mergeCell ref="I601:K601"/>
    <mergeCell ref="L601:N601"/>
    <mergeCell ref="AA598:AB598"/>
    <mergeCell ref="X603:Z603"/>
    <mergeCell ref="R598:T598"/>
    <mergeCell ref="B361:T361"/>
    <mergeCell ref="I622:K622"/>
    <mergeCell ref="L622:N622"/>
    <mergeCell ref="AA673:AB673"/>
    <mergeCell ref="X662:Z662"/>
    <mergeCell ref="X666:AB666"/>
    <mergeCell ref="X658:Z658"/>
    <mergeCell ref="X667:Z667"/>
    <mergeCell ref="AA663:AB663"/>
    <mergeCell ref="X670:Z670"/>
    <mergeCell ref="X669:Z669"/>
    <mergeCell ref="T658:V658"/>
    <mergeCell ref="AA669:AB669"/>
    <mergeCell ref="X663:Z663"/>
    <mergeCell ref="Q667:S667"/>
    <mergeCell ref="Q669:S669"/>
    <mergeCell ref="T669:V669"/>
    <mergeCell ref="AA667:AB667"/>
    <mergeCell ref="T667:V667"/>
    <mergeCell ref="Q663:S663"/>
    <mergeCell ref="Q660:S660"/>
    <mergeCell ref="Q662:S662"/>
    <mergeCell ref="Q666:V666"/>
    <mergeCell ref="B603:E603"/>
    <mergeCell ref="U633:W633"/>
    <mergeCell ref="I605:K605"/>
    <mergeCell ref="O601:Q601"/>
    <mergeCell ref="F605:H605"/>
    <mergeCell ref="B605:E605"/>
    <mergeCell ref="F603:H603"/>
    <mergeCell ref="O605:Q605"/>
    <mergeCell ref="I632:K632"/>
    <mergeCell ref="F608:H608"/>
    <mergeCell ref="U601:W601"/>
    <mergeCell ref="U599:W599"/>
    <mergeCell ref="U617:W617"/>
    <mergeCell ref="U618:W618"/>
    <mergeCell ref="U605:W605"/>
    <mergeCell ref="U610:W610"/>
    <mergeCell ref="U603:W603"/>
    <mergeCell ref="U611:W611"/>
    <mergeCell ref="B595:E595"/>
    <mergeCell ref="B599:E599"/>
    <mergeCell ref="X598:Z598"/>
    <mergeCell ref="R599:T599"/>
    <mergeCell ref="L598:N598"/>
    <mergeCell ref="L595:N595"/>
    <mergeCell ref="I599:K599"/>
    <mergeCell ref="F595:H595"/>
    <mergeCell ref="I595:K595"/>
    <mergeCell ref="I598:K598"/>
    <mergeCell ref="B601:E601"/>
    <mergeCell ref="L599:N599"/>
    <mergeCell ref="AA600:AB600"/>
    <mergeCell ref="X601:Z601"/>
    <mergeCell ref="F601:H601"/>
    <mergeCell ref="AA601:AB601"/>
    <mergeCell ref="O600:Q600"/>
    <mergeCell ref="R600:T600"/>
    <mergeCell ref="R601:T601"/>
    <mergeCell ref="B600:E600"/>
    <mergeCell ref="O595:Q595"/>
    <mergeCell ref="L588:N588"/>
    <mergeCell ref="K574:N574"/>
    <mergeCell ref="AA575:AB575"/>
    <mergeCell ref="O580:R580"/>
    <mergeCell ref="O588:Q588"/>
    <mergeCell ref="I588:K588"/>
    <mergeCell ref="I589:K589"/>
    <mergeCell ref="O594:Q594"/>
    <mergeCell ref="I594:K594"/>
    <mergeCell ref="F588:H588"/>
    <mergeCell ref="R591:T591"/>
    <mergeCell ref="F589:H589"/>
    <mergeCell ref="L591:N591"/>
    <mergeCell ref="I591:K591"/>
    <mergeCell ref="O589:Q589"/>
    <mergeCell ref="O591:Q591"/>
    <mergeCell ref="F591:H591"/>
    <mergeCell ref="B584:F584"/>
    <mergeCell ref="O575:R575"/>
    <mergeCell ref="Y533:Z533"/>
    <mergeCell ref="AA544:AB544"/>
    <mergeCell ref="AA551:AB551"/>
    <mergeCell ref="S575:V575"/>
    <mergeCell ref="W574:Z574"/>
    <mergeCell ref="AA574:AB574"/>
    <mergeCell ref="AA554:AB554"/>
    <mergeCell ref="AA557:AB557"/>
    <mergeCell ref="AA567:AB567"/>
    <mergeCell ref="W515:X515"/>
    <mergeCell ref="B534:T534"/>
    <mergeCell ref="B529:T529"/>
    <mergeCell ref="AA552:AB552"/>
    <mergeCell ref="Y515:Z515"/>
    <mergeCell ref="AA515:AB515"/>
    <mergeCell ref="AA527:AB527"/>
    <mergeCell ref="K564:N564"/>
    <mergeCell ref="G556:J556"/>
    <mergeCell ref="AA564:AB564"/>
    <mergeCell ref="U528:V528"/>
    <mergeCell ref="W528:X528"/>
    <mergeCell ref="AA553:AB553"/>
    <mergeCell ref="AA558:AB558"/>
    <mergeCell ref="AA563:AB563"/>
    <mergeCell ref="AA533:AB533"/>
    <mergeCell ref="Y544:Z544"/>
    <mergeCell ref="S563:V563"/>
    <mergeCell ref="W554:Z554"/>
    <mergeCell ref="B545:T545"/>
    <mergeCell ref="B533:T533"/>
    <mergeCell ref="U533:V533"/>
    <mergeCell ref="W533:X533"/>
    <mergeCell ref="U538:V538"/>
    <mergeCell ref="U539:V539"/>
    <mergeCell ref="W538:X538"/>
    <mergeCell ref="W539:X539"/>
    <mergeCell ref="B539:T539"/>
    <mergeCell ref="W544:X544"/>
    <mergeCell ref="W534:X534"/>
    <mergeCell ref="W540:X540"/>
    <mergeCell ref="Y526:Z526"/>
    <mergeCell ref="Y528:Z528"/>
    <mergeCell ref="Y534:Z534"/>
    <mergeCell ref="Y529:Z529"/>
    <mergeCell ref="W529:X529"/>
    <mergeCell ref="AA540:AB540"/>
    <mergeCell ref="B526:T526"/>
    <mergeCell ref="B524:T524"/>
    <mergeCell ref="B525:T525"/>
    <mergeCell ref="Y540:Z540"/>
    <mergeCell ref="AA534:AB534"/>
    <mergeCell ref="AA529:AB529"/>
    <mergeCell ref="U529:V529"/>
    <mergeCell ref="AA525:AB525"/>
    <mergeCell ref="AA526:AB526"/>
    <mergeCell ref="B490:T490"/>
    <mergeCell ref="B504:T504"/>
    <mergeCell ref="B507:T507"/>
    <mergeCell ref="B512:T512"/>
    <mergeCell ref="B501:T501"/>
    <mergeCell ref="B493:T493"/>
    <mergeCell ref="B494:P494"/>
    <mergeCell ref="B491:T491"/>
    <mergeCell ref="B503:T503"/>
    <mergeCell ref="B492:T492"/>
    <mergeCell ref="U486:V486"/>
    <mergeCell ref="U491:V491"/>
    <mergeCell ref="U492:V492"/>
    <mergeCell ref="U490:V490"/>
    <mergeCell ref="U403:W403"/>
    <mergeCell ref="U402:W402"/>
    <mergeCell ref="U405:W405"/>
    <mergeCell ref="U482:V482"/>
    <mergeCell ref="U454:V454"/>
    <mergeCell ref="U470:V470"/>
    <mergeCell ref="W470:X470"/>
    <mergeCell ref="U472:V472"/>
    <mergeCell ref="U471:V471"/>
    <mergeCell ref="W471:X471"/>
    <mergeCell ref="AA274:AB274"/>
    <mergeCell ref="Y285:AB285"/>
    <mergeCell ref="B288:AB288"/>
    <mergeCell ref="AA271:AB271"/>
    <mergeCell ref="AA272:AB272"/>
    <mergeCell ref="B283:R283"/>
    <mergeCell ref="W286:X286"/>
    <mergeCell ref="B285:N285"/>
    <mergeCell ref="B281:R281"/>
    <mergeCell ref="B282:R282"/>
    <mergeCell ref="Y318:Z318"/>
    <mergeCell ref="Y322:Z322"/>
    <mergeCell ref="Y319:Z319"/>
    <mergeCell ref="Y320:Z320"/>
    <mergeCell ref="Y321:Z321"/>
    <mergeCell ref="B42:K42"/>
    <mergeCell ref="Q48:AB48"/>
    <mergeCell ref="C58:G58"/>
    <mergeCell ref="O42:AB43"/>
    <mergeCell ref="O44:AB44"/>
    <mergeCell ref="O58:AB58"/>
    <mergeCell ref="B53:K54"/>
    <mergeCell ref="Q53:AB53"/>
    <mergeCell ref="Q54:AB54"/>
    <mergeCell ref="C56:G56"/>
    <mergeCell ref="O56:AB56"/>
    <mergeCell ref="C57:G57"/>
    <mergeCell ref="O57:AB57"/>
    <mergeCell ref="O70:AB70"/>
    <mergeCell ref="O64:AB64"/>
    <mergeCell ref="O65:AB65"/>
    <mergeCell ref="O67:AB67"/>
    <mergeCell ref="O61:AB61"/>
    <mergeCell ref="O63:AB63"/>
    <mergeCell ref="O69:AB69"/>
    <mergeCell ref="I610:K610"/>
    <mergeCell ref="F612:H612"/>
    <mergeCell ref="U364:V364"/>
    <mergeCell ref="U371:V371"/>
    <mergeCell ref="U372:V372"/>
    <mergeCell ref="U373:V373"/>
    <mergeCell ref="U365:V365"/>
    <mergeCell ref="U366:V366"/>
    <mergeCell ref="U367:V367"/>
    <mergeCell ref="U401:W401"/>
    <mergeCell ref="C442:P442"/>
    <mergeCell ref="S250:T250"/>
    <mergeCell ref="S251:T251"/>
    <mergeCell ref="S254:T254"/>
    <mergeCell ref="S255:T255"/>
    <mergeCell ref="S256:T256"/>
    <mergeCell ref="B284:H284"/>
    <mergeCell ref="B310:R310"/>
    <mergeCell ref="B396:H396"/>
    <mergeCell ref="B327:R327"/>
    <mergeCell ref="Y274:Z274"/>
    <mergeCell ref="AA651:AB651"/>
    <mergeCell ref="Y456:Z456"/>
    <mergeCell ref="AA379:AB379"/>
    <mergeCell ref="X633:Z633"/>
    <mergeCell ref="X646:AB646"/>
    <mergeCell ref="AA477:AB477"/>
    <mergeCell ref="AA478:AB478"/>
    <mergeCell ref="AA479:AB479"/>
    <mergeCell ref="AA480:AB480"/>
    <mergeCell ref="F611:H611"/>
    <mergeCell ref="B612:E612"/>
    <mergeCell ref="B614:E614"/>
    <mergeCell ref="W467:X467"/>
    <mergeCell ref="U485:V485"/>
    <mergeCell ref="U493:V493"/>
    <mergeCell ref="U501:V501"/>
    <mergeCell ref="B611:E611"/>
    <mergeCell ref="B610:E610"/>
    <mergeCell ref="F610:H610"/>
    <mergeCell ref="Y480:Z480"/>
    <mergeCell ref="AA483:AB483"/>
    <mergeCell ref="AA545:AB545"/>
    <mergeCell ref="AA657:AB657"/>
    <mergeCell ref="AA652:AB652"/>
    <mergeCell ref="X652:Z652"/>
    <mergeCell ref="AA654:AB654"/>
    <mergeCell ref="AA653:AB653"/>
    <mergeCell ref="X657:Z657"/>
    <mergeCell ref="W485:X485"/>
    <mergeCell ref="AA662:AB662"/>
    <mergeCell ref="AA658:AB658"/>
    <mergeCell ref="AA660:AB660"/>
    <mergeCell ref="F633:H633"/>
    <mergeCell ref="L635:N635"/>
    <mergeCell ref="C650:O650"/>
    <mergeCell ref="C658:H658"/>
    <mergeCell ref="O639:Q639"/>
    <mergeCell ref="Q647:S647"/>
    <mergeCell ref="Q646:V646"/>
    <mergeCell ref="F632:H632"/>
    <mergeCell ref="B633:E633"/>
    <mergeCell ref="B619:E619"/>
    <mergeCell ref="F619:H619"/>
    <mergeCell ref="B622:E622"/>
    <mergeCell ref="F622:H622"/>
    <mergeCell ref="B624:E624"/>
    <mergeCell ref="B620:E620"/>
    <mergeCell ref="F620:H620"/>
    <mergeCell ref="F624:H624"/>
    <mergeCell ref="Q723:S723"/>
    <mergeCell ref="I634:K634"/>
    <mergeCell ref="L634:N634"/>
    <mergeCell ref="Q722:S722"/>
    <mergeCell ref="C652:O652"/>
    <mergeCell ref="C653:O653"/>
    <mergeCell ref="B674:O674"/>
    <mergeCell ref="C662:O662"/>
    <mergeCell ref="D663:O663"/>
    <mergeCell ref="F634:H634"/>
    <mergeCell ref="T647:V647"/>
    <mergeCell ref="Q653:S653"/>
    <mergeCell ref="C657:H657"/>
    <mergeCell ref="Q654:S654"/>
    <mergeCell ref="Q652:S652"/>
    <mergeCell ref="Q651:S651"/>
    <mergeCell ref="T657:V657"/>
    <mergeCell ref="C651:O651"/>
    <mergeCell ref="Q650:S650"/>
    <mergeCell ref="T648:V648"/>
    <mergeCell ref="AA677:AB677"/>
    <mergeCell ref="B684:O684"/>
    <mergeCell ref="T684:V684"/>
    <mergeCell ref="X681:AB681"/>
    <mergeCell ref="T683:V683"/>
    <mergeCell ref="AA682:AB682"/>
    <mergeCell ref="T677:V677"/>
    <mergeCell ref="Q681:V681"/>
    <mergeCell ref="Q677:S677"/>
    <mergeCell ref="Q682:S682"/>
    <mergeCell ref="Q733:S733"/>
    <mergeCell ref="Z732:AB732"/>
    <mergeCell ref="Q731:S731"/>
    <mergeCell ref="T732:V732"/>
    <mergeCell ref="W732:Y732"/>
    <mergeCell ref="T731:V731"/>
    <mergeCell ref="Q732:S732"/>
    <mergeCell ref="W731:Y731"/>
    <mergeCell ref="T733:V733"/>
    <mergeCell ref="Z731:AB731"/>
    <mergeCell ref="Q727:S727"/>
    <mergeCell ref="Q724:S724"/>
    <mergeCell ref="K725:M725"/>
    <mergeCell ref="Q726:S726"/>
    <mergeCell ref="Q725:S725"/>
    <mergeCell ref="K727:M727"/>
    <mergeCell ref="N727:P727"/>
    <mergeCell ref="N724:P724"/>
    <mergeCell ref="K724:M724"/>
    <mergeCell ref="N725:P725"/>
    <mergeCell ref="B722:J722"/>
    <mergeCell ref="Q691:V691"/>
    <mergeCell ref="B721:J721"/>
    <mergeCell ref="B708:P708"/>
    <mergeCell ref="T719:V719"/>
    <mergeCell ref="E707:O707"/>
    <mergeCell ref="Q718:S718"/>
    <mergeCell ref="B720:J720"/>
    <mergeCell ref="B695:O695"/>
    <mergeCell ref="Q694:S694"/>
    <mergeCell ref="AA178:AB178"/>
    <mergeCell ref="Y184:Z184"/>
    <mergeCell ref="W181:X181"/>
    <mergeCell ref="W182:X182"/>
    <mergeCell ref="W183:X183"/>
    <mergeCell ref="W184:X184"/>
    <mergeCell ref="Y178:Z178"/>
    <mergeCell ref="Y180:Z180"/>
    <mergeCell ref="Y181:Z181"/>
    <mergeCell ref="Y182:Z182"/>
    <mergeCell ref="Y192:Z192"/>
    <mergeCell ref="W192:X192"/>
    <mergeCell ref="W189:X189"/>
    <mergeCell ref="W187:X187"/>
    <mergeCell ref="Y188:Z188"/>
    <mergeCell ref="Y189:Z189"/>
    <mergeCell ref="Y190:Z190"/>
    <mergeCell ref="W191:X191"/>
    <mergeCell ref="W190:X190"/>
    <mergeCell ref="Y191:Z191"/>
    <mergeCell ref="W185:X185"/>
    <mergeCell ref="W186:X186"/>
    <mergeCell ref="W188:X188"/>
    <mergeCell ref="Y186:Z186"/>
    <mergeCell ref="Y187:Z187"/>
    <mergeCell ref="Y176:AB176"/>
    <mergeCell ref="Y185:Z185"/>
    <mergeCell ref="AA179:AB179"/>
    <mergeCell ref="AA180:AB180"/>
    <mergeCell ref="AA181:AB181"/>
    <mergeCell ref="AA182:AB182"/>
    <mergeCell ref="AA183:AB183"/>
    <mergeCell ref="AA184:AB184"/>
    <mergeCell ref="Y183:Z183"/>
    <mergeCell ref="Y179:Z179"/>
    <mergeCell ref="AA185:AB185"/>
    <mergeCell ref="AA186:AB186"/>
    <mergeCell ref="AA187:AB187"/>
    <mergeCell ref="AA188:AB188"/>
    <mergeCell ref="U397:W397"/>
    <mergeCell ref="U407:W407"/>
    <mergeCell ref="U398:W398"/>
    <mergeCell ref="U459:V459"/>
    <mergeCell ref="W459:X459"/>
    <mergeCell ref="U458:V458"/>
    <mergeCell ref="W458:X458"/>
    <mergeCell ref="U399:W399"/>
    <mergeCell ref="U404:W404"/>
    <mergeCell ref="U406:W406"/>
    <mergeCell ref="W375:X375"/>
    <mergeCell ref="W378:X378"/>
    <mergeCell ref="Y379:Z379"/>
    <mergeCell ref="Y378:Z378"/>
    <mergeCell ref="W376:X376"/>
    <mergeCell ref="Y377:Z377"/>
    <mergeCell ref="U484:V484"/>
    <mergeCell ref="Y483:Z483"/>
    <mergeCell ref="Y481:Z481"/>
    <mergeCell ref="W481:X481"/>
    <mergeCell ref="W482:X482"/>
    <mergeCell ref="W484:X484"/>
    <mergeCell ref="U483:V483"/>
    <mergeCell ref="AA486:AB486"/>
    <mergeCell ref="Y486:Z486"/>
    <mergeCell ref="W486:X486"/>
    <mergeCell ref="AA481:AB481"/>
    <mergeCell ref="AA482:AB482"/>
    <mergeCell ref="AA485:AB485"/>
    <mergeCell ref="AA484:AB484"/>
    <mergeCell ref="Y485:Z485"/>
    <mergeCell ref="B676:O676"/>
    <mergeCell ref="AA493:AB493"/>
    <mergeCell ref="Y493:Z493"/>
    <mergeCell ref="Y490:Z490"/>
    <mergeCell ref="AA490:AB490"/>
    <mergeCell ref="W490:X490"/>
    <mergeCell ref="D654:O654"/>
    <mergeCell ref="AA676:AB676"/>
    <mergeCell ref="B675:O675"/>
    <mergeCell ref="I635:K635"/>
    <mergeCell ref="AA491:AB491"/>
    <mergeCell ref="Y491:Z491"/>
    <mergeCell ref="W492:X492"/>
    <mergeCell ref="Y492:Z492"/>
    <mergeCell ref="AA492:AB492"/>
    <mergeCell ref="W491:X491"/>
    <mergeCell ref="B686:O686"/>
    <mergeCell ref="Q686:S686"/>
    <mergeCell ref="X683:Z683"/>
    <mergeCell ref="Q683:S683"/>
    <mergeCell ref="Q684:S684"/>
    <mergeCell ref="B683:O683"/>
    <mergeCell ref="T685:V685"/>
    <mergeCell ref="B685:O685"/>
    <mergeCell ref="X686:Z686"/>
    <mergeCell ref="K719:M719"/>
    <mergeCell ref="K718:M718"/>
    <mergeCell ref="Q687:S687"/>
    <mergeCell ref="B693:O693"/>
    <mergeCell ref="B694:O694"/>
    <mergeCell ref="K717:M717"/>
    <mergeCell ref="B687:O687"/>
    <mergeCell ref="B688:O688"/>
    <mergeCell ref="B719:J719"/>
    <mergeCell ref="Q695:S695"/>
    <mergeCell ref="B726:J726"/>
    <mergeCell ref="B723:J723"/>
    <mergeCell ref="K726:M726"/>
    <mergeCell ref="N726:P726"/>
    <mergeCell ref="N723:P723"/>
    <mergeCell ref="B725:J725"/>
    <mergeCell ref="B724:J724"/>
    <mergeCell ref="K723:M723"/>
    <mergeCell ref="K730:M730"/>
    <mergeCell ref="N730:P730"/>
    <mergeCell ref="K732:M732"/>
    <mergeCell ref="N735:P735"/>
    <mergeCell ref="N732:P732"/>
    <mergeCell ref="N734:P734"/>
    <mergeCell ref="K731:M731"/>
    <mergeCell ref="N731:P731"/>
    <mergeCell ref="B733:J733"/>
    <mergeCell ref="N733:P733"/>
    <mergeCell ref="B734:J734"/>
    <mergeCell ref="K734:M734"/>
    <mergeCell ref="K733:M733"/>
    <mergeCell ref="B736:J736"/>
    <mergeCell ref="K736:M736"/>
    <mergeCell ref="N736:P736"/>
    <mergeCell ref="Q736:S736"/>
    <mergeCell ref="B737:J737"/>
    <mergeCell ref="W737:Y737"/>
    <mergeCell ref="W736:Y736"/>
    <mergeCell ref="B735:J735"/>
    <mergeCell ref="K735:M735"/>
    <mergeCell ref="N737:P737"/>
    <mergeCell ref="Q737:S737"/>
    <mergeCell ref="Q735:S735"/>
    <mergeCell ref="K737:M737"/>
    <mergeCell ref="W735:Y735"/>
    <mergeCell ref="B739:J739"/>
    <mergeCell ref="K739:M739"/>
    <mergeCell ref="B740:J740"/>
    <mergeCell ref="N739:P739"/>
    <mergeCell ref="B738:J738"/>
    <mergeCell ref="K738:M738"/>
    <mergeCell ref="N738:P738"/>
    <mergeCell ref="W738:Y738"/>
    <mergeCell ref="K741:M741"/>
    <mergeCell ref="N741:P741"/>
    <mergeCell ref="Q741:S741"/>
    <mergeCell ref="N740:P740"/>
    <mergeCell ref="Q740:S740"/>
    <mergeCell ref="K740:M740"/>
    <mergeCell ref="K742:M742"/>
    <mergeCell ref="N742:P742"/>
    <mergeCell ref="Q742:S742"/>
    <mergeCell ref="T742:V742"/>
    <mergeCell ref="Q750:S750"/>
    <mergeCell ref="T750:V750"/>
    <mergeCell ref="X750:Z750"/>
    <mergeCell ref="Q752:S752"/>
    <mergeCell ref="Q751:S751"/>
    <mergeCell ref="T751:V751"/>
    <mergeCell ref="X751:Z751"/>
    <mergeCell ref="B762:O762"/>
    <mergeCell ref="B760:O760"/>
    <mergeCell ref="E757:P757"/>
    <mergeCell ref="B753:O753"/>
    <mergeCell ref="B761:O761"/>
    <mergeCell ref="Q758:V758"/>
    <mergeCell ref="X758:AB758"/>
    <mergeCell ref="Q759:S759"/>
    <mergeCell ref="T759:V759"/>
    <mergeCell ref="X759:Z759"/>
    <mergeCell ref="AA759:AB759"/>
    <mergeCell ref="AA753:AB753"/>
    <mergeCell ref="T752:V752"/>
    <mergeCell ref="AA752:AB752"/>
    <mergeCell ref="B751:O751"/>
    <mergeCell ref="Q753:S753"/>
    <mergeCell ref="T753:V753"/>
    <mergeCell ref="X753:Z753"/>
    <mergeCell ref="AA751:AB751"/>
    <mergeCell ref="AA762:AB762"/>
    <mergeCell ref="T760:V760"/>
    <mergeCell ref="X760:Z760"/>
    <mergeCell ref="T761:V761"/>
    <mergeCell ref="X761:Z761"/>
    <mergeCell ref="AA761:AB761"/>
    <mergeCell ref="AA760:AB760"/>
    <mergeCell ref="Q762:S762"/>
    <mergeCell ref="T762:V762"/>
    <mergeCell ref="X762:Z762"/>
    <mergeCell ref="Z741:AB741"/>
    <mergeCell ref="W742:Y742"/>
    <mergeCell ref="Z742:AB742"/>
    <mergeCell ref="Q760:S760"/>
    <mergeCell ref="Q761:S761"/>
    <mergeCell ref="AA750:AB750"/>
    <mergeCell ref="W741:Y741"/>
    <mergeCell ref="U198:V198"/>
    <mergeCell ref="W197:X197"/>
    <mergeCell ref="B196:R196"/>
    <mergeCell ref="W196:X196"/>
    <mergeCell ref="B225:K225"/>
    <mergeCell ref="B198:R198"/>
    <mergeCell ref="F204:K204"/>
    <mergeCell ref="L204:R204"/>
    <mergeCell ref="B205:G205"/>
    <mergeCell ref="B224:K224"/>
    <mergeCell ref="Y458:Z458"/>
    <mergeCell ref="AA458:AB458"/>
    <mergeCell ref="Y459:Z459"/>
    <mergeCell ref="AA457:AB457"/>
    <mergeCell ref="Y457:Z457"/>
    <mergeCell ref="AA459:AB459"/>
    <mergeCell ref="AA461:AB461"/>
    <mergeCell ref="U460:V460"/>
    <mergeCell ref="W460:X460"/>
    <mergeCell ref="Y460:Z460"/>
    <mergeCell ref="AA460:AB460"/>
    <mergeCell ref="U461:V461"/>
    <mergeCell ref="W461:X461"/>
    <mergeCell ref="Y461:Z461"/>
    <mergeCell ref="AA466:AB466"/>
    <mergeCell ref="U464:V464"/>
    <mergeCell ref="W464:X464"/>
    <mergeCell ref="Y464:Z464"/>
    <mergeCell ref="AA464:AB464"/>
    <mergeCell ref="W465:X465"/>
    <mergeCell ref="U465:V465"/>
    <mergeCell ref="U466:V466"/>
    <mergeCell ref="W466:X466"/>
    <mergeCell ref="Y466:Z466"/>
    <mergeCell ref="W468:X468"/>
    <mergeCell ref="Y468:Z468"/>
    <mergeCell ref="AA468:AB468"/>
    <mergeCell ref="Y467:Z467"/>
    <mergeCell ref="Y512:Z512"/>
    <mergeCell ref="AA512:AB512"/>
    <mergeCell ref="W498:X498"/>
    <mergeCell ref="W499:X499"/>
    <mergeCell ref="W500:X500"/>
    <mergeCell ref="W504:X504"/>
    <mergeCell ref="AA502:AB502"/>
    <mergeCell ref="AA503:AB503"/>
    <mergeCell ref="AA505:AB505"/>
    <mergeCell ref="W501:X501"/>
    <mergeCell ref="Y495:AB495"/>
    <mergeCell ref="U495:X495"/>
    <mergeCell ref="Y499:Z499"/>
    <mergeCell ref="Y500:Z500"/>
    <mergeCell ref="U498:V498"/>
    <mergeCell ref="U499:V499"/>
    <mergeCell ref="U500:V500"/>
    <mergeCell ref="W496:X496"/>
    <mergeCell ref="U496:V496"/>
    <mergeCell ref="Y496:Z496"/>
    <mergeCell ref="U504:V504"/>
    <mergeCell ref="U505:V505"/>
    <mergeCell ref="S561:V561"/>
    <mergeCell ref="U502:V502"/>
    <mergeCell ref="U503:V503"/>
    <mergeCell ref="U507:V507"/>
    <mergeCell ref="U515:V515"/>
    <mergeCell ref="U508:V508"/>
    <mergeCell ref="B506:T506"/>
    <mergeCell ref="B505:T505"/>
    <mergeCell ref="G561:J561"/>
    <mergeCell ref="X641:Z641"/>
    <mergeCell ref="AA641:AB641"/>
    <mergeCell ref="B515:T515"/>
    <mergeCell ref="B540:T540"/>
    <mergeCell ref="B544:T544"/>
    <mergeCell ref="B538:T538"/>
    <mergeCell ref="B527:T527"/>
    <mergeCell ref="X595:Z595"/>
    <mergeCell ref="U595:W595"/>
    <mergeCell ref="W195:X195"/>
    <mergeCell ref="W194:X194"/>
    <mergeCell ref="W483:X483"/>
    <mergeCell ref="Y482:Z482"/>
    <mergeCell ref="B236:AB236"/>
    <mergeCell ref="B237:R237"/>
    <mergeCell ref="B238:R238"/>
    <mergeCell ref="B197:R197"/>
    <mergeCell ref="S196:T196"/>
    <mergeCell ref="S249:T249"/>
    <mergeCell ref="AA193:AB193"/>
    <mergeCell ref="Y193:Z193"/>
    <mergeCell ref="S186:T186"/>
    <mergeCell ref="S187:T187"/>
    <mergeCell ref="S192:T192"/>
    <mergeCell ref="AA189:AB189"/>
    <mergeCell ref="AA190:AB190"/>
    <mergeCell ref="AA191:AB191"/>
    <mergeCell ref="AA192:AB192"/>
    <mergeCell ref="U191:V191"/>
    <mergeCell ref="B187:R187"/>
    <mergeCell ref="B195:R195"/>
    <mergeCell ref="B185:R185"/>
    <mergeCell ref="B192:R192"/>
    <mergeCell ref="B188:R188"/>
    <mergeCell ref="B191:R191"/>
    <mergeCell ref="B186:R186"/>
    <mergeCell ref="W237:X237"/>
    <mergeCell ref="W238:X238"/>
    <mergeCell ref="W239:X239"/>
    <mergeCell ref="W241:X241"/>
    <mergeCell ref="AA241:AB241"/>
    <mergeCell ref="Y194:Z194"/>
    <mergeCell ref="AA194:AB194"/>
    <mergeCell ref="AA195:AB195"/>
    <mergeCell ref="AA196:AB196"/>
    <mergeCell ref="Y195:Z195"/>
    <mergeCell ref="Y196:Z196"/>
    <mergeCell ref="Y197:Z197"/>
    <mergeCell ref="AA226:AB226"/>
    <mergeCell ref="Y226:Z226"/>
    <mergeCell ref="B276:R276"/>
    <mergeCell ref="B270:R270"/>
    <mergeCell ref="B271:R271"/>
    <mergeCell ref="B272:R272"/>
    <mergeCell ref="B275:R275"/>
    <mergeCell ref="B273:R273"/>
    <mergeCell ref="B274:R274"/>
    <mergeCell ref="M394:O394"/>
    <mergeCell ref="B338:R338"/>
    <mergeCell ref="B339:R339"/>
    <mergeCell ref="B382:AB382"/>
    <mergeCell ref="AA378:AB378"/>
    <mergeCell ref="Y375:Z375"/>
    <mergeCell ref="AA375:AB375"/>
    <mergeCell ref="AA376:AB376"/>
    <mergeCell ref="U368:V368"/>
    <mergeCell ref="Y358:Z358"/>
    <mergeCell ref="O59:AB59"/>
    <mergeCell ref="S331:T331"/>
    <mergeCell ref="B371:T371"/>
    <mergeCell ref="B340:R340"/>
    <mergeCell ref="B357:T357"/>
    <mergeCell ref="B353:T353"/>
    <mergeCell ref="B321:R321"/>
    <mergeCell ref="W331:X331"/>
    <mergeCell ref="W334:X334"/>
    <mergeCell ref="B294:R294"/>
    <mergeCell ref="X659:Z659"/>
    <mergeCell ref="AA659:AB659"/>
    <mergeCell ref="U635:W635"/>
    <mergeCell ref="Y484:Z484"/>
    <mergeCell ref="Y527:Z527"/>
    <mergeCell ref="W493:X493"/>
    <mergeCell ref="X647:Z647"/>
    <mergeCell ref="X634:Z634"/>
    <mergeCell ref="T651:V651"/>
    <mergeCell ref="T652:V652"/>
    <mergeCell ref="Z745:AB745"/>
    <mergeCell ref="T749:V749"/>
    <mergeCell ref="X752:Z752"/>
    <mergeCell ref="W744:Y744"/>
    <mergeCell ref="Z744:AB744"/>
    <mergeCell ref="X748:AB748"/>
    <mergeCell ref="X749:Z749"/>
    <mergeCell ref="AA749:AB749"/>
    <mergeCell ref="T745:V745"/>
    <mergeCell ref="Z737:AB737"/>
    <mergeCell ref="T738:V738"/>
    <mergeCell ref="T659:V659"/>
    <mergeCell ref="Z738:AB738"/>
    <mergeCell ref="Z736:AB736"/>
    <mergeCell ref="T736:V736"/>
    <mergeCell ref="X668:Z668"/>
    <mergeCell ref="W720:Y720"/>
    <mergeCell ref="T674:V674"/>
    <mergeCell ref="AA668:AB668"/>
    <mergeCell ref="Z739:AB739"/>
    <mergeCell ref="Z740:AB740"/>
    <mergeCell ref="T739:V739"/>
    <mergeCell ref="W739:Y739"/>
    <mergeCell ref="T740:V740"/>
    <mergeCell ref="W740:Y740"/>
    <mergeCell ref="B12:H12"/>
    <mergeCell ref="B564:D564"/>
    <mergeCell ref="C659:F659"/>
    <mergeCell ref="Q659:S659"/>
    <mergeCell ref="B618:E618"/>
    <mergeCell ref="L639:N639"/>
    <mergeCell ref="F635:H635"/>
    <mergeCell ref="M455:O455"/>
    <mergeCell ref="M454:O454"/>
    <mergeCell ref="C59:G59"/>
    <mergeCell ref="C155:AA155"/>
    <mergeCell ref="C146:R146"/>
    <mergeCell ref="C148:AA148"/>
    <mergeCell ref="C149:AA149"/>
    <mergeCell ref="C150:AA150"/>
    <mergeCell ref="C164:H164"/>
    <mergeCell ref="B14:L14"/>
    <mergeCell ref="C156:AA156"/>
    <mergeCell ref="C157:AA157"/>
    <mergeCell ref="C158:AA158"/>
    <mergeCell ref="C162:R162"/>
    <mergeCell ref="S162:V162"/>
    <mergeCell ref="C152:AA152"/>
    <mergeCell ref="C153:AA153"/>
    <mergeCell ref="C154:AA154"/>
    <mergeCell ref="W455:X455"/>
    <mergeCell ref="AA455:AB455"/>
    <mergeCell ref="M469:O469"/>
    <mergeCell ref="U469:V469"/>
    <mergeCell ref="W469:X469"/>
    <mergeCell ref="Y469:Z469"/>
    <mergeCell ref="AA469:AB469"/>
    <mergeCell ref="U455:V455"/>
    <mergeCell ref="AA467:AB467"/>
    <mergeCell ref="U468:V468"/>
    <mergeCell ref="B521:T521"/>
    <mergeCell ref="B522:T522"/>
    <mergeCell ref="U521:V521"/>
    <mergeCell ref="W521:X521"/>
    <mergeCell ref="U522:V522"/>
    <mergeCell ref="W522:X522"/>
    <mergeCell ref="Y522:Z522"/>
    <mergeCell ref="AA522:AB522"/>
    <mergeCell ref="Y470:Z470"/>
    <mergeCell ref="AA470:AB470"/>
    <mergeCell ref="Y521:Z521"/>
    <mergeCell ref="AA521:AB521"/>
    <mergeCell ref="Y471:Z471"/>
    <mergeCell ref="AA471:AB471"/>
    <mergeCell ref="Y472:Z472"/>
    <mergeCell ref="AA472:AB472"/>
    <mergeCell ref="AA705:AB705"/>
    <mergeCell ref="Q704:S704"/>
    <mergeCell ref="T704:V704"/>
    <mergeCell ref="X704:Z704"/>
    <mergeCell ref="AA704:AB704"/>
  </mergeCells>
  <conditionalFormatting sqref="S332:S336 S242:S245 W327:W331 S234:S235 T278:T279 T181 S179:S198 T198 S310:T310 T281:T282 U192:U193 T191:T194 T273:T276 S247:S282 T255:T258 T264:T266 T270 U248:U249 U253 U257:U258 T262:U262 U265:U266 U274:U276 U278 T291 Y301:Y302 U290:V291 U293:V300 Y305:Z306 S307:T308 T305:T306 Y322 S290:S306 T293:T303 S309 S311:S313 Y310:Z321 S320 S321:T323 W301:W302 Y290:Z300 U301:U302 W304:W307 Y307 U304:U307 Y339:Z340 W324 W321:W322 U309:U310 S324:S327 S328:U331 Y325:Z336 U324 W337 Y337 W313:W319 W309:W310 S314:U319 U321:U322 S337:T340 U337">
    <cfRule type="cellIs" priority="1" dxfId="0" operator="equal" stopIfTrue="1">
      <formula>0</formula>
    </cfRule>
  </conditionalFormatting>
  <printOptions/>
  <pageMargins left="0.3937007874015748" right="0" top="0.6692913385826772" bottom="0.31496062992125984" header="0.1968503937007874" footer="0.1968503937007874"/>
  <pageSetup horizontalDpi="600" verticalDpi="600" orientation="portrait" paperSize="9" scale="83" r:id="rId1"/>
  <headerFooter alignWithMargins="0">
    <oddHeader>&amp;C&amp;"Times New Roman,Полужирный Курсив"&amp;11AS "Tosmare shipyard"
report  for 6m of 2008</oddHeader>
    <oddFooter>&amp;R&amp;P</oddFooter>
  </headerFooter>
  <rowBreaks count="15" manualBreakCount="15">
    <brk id="27" max="255" man="1"/>
    <brk id="78" max="255" man="1"/>
    <brk id="139" max="255" man="1"/>
    <brk id="173" max="255" man="1"/>
    <brk id="223" max="255" man="1"/>
    <brk id="284" max="255" man="1"/>
    <brk id="345" max="255" man="1"/>
    <brk id="388" max="255" man="1"/>
    <brk id="429" max="255" man="1"/>
    <brk id="547" max="255" man="1"/>
    <brk id="585" max="255" man="1"/>
    <brk id="625" max="255" man="1"/>
    <brk id="686" max="27" man="1"/>
    <brk id="730" max="255" man="1"/>
    <brk id="7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5:J11"/>
  <sheetViews>
    <sheetView workbookViewId="0" topLeftCell="A1">
      <selection activeCell="B12" sqref="B12"/>
    </sheetView>
  </sheetViews>
  <sheetFormatPr defaultColWidth="9.140625" defaultRowHeight="12.75"/>
  <cols>
    <col min="1" max="1" width="3.7109375" style="0" customWidth="1"/>
  </cols>
  <sheetData>
    <row r="5" spans="1:10" ht="15.75" customHeight="1">
      <c r="A5" t="s">
        <v>316</v>
      </c>
      <c r="B5" s="743" t="s">
        <v>331</v>
      </c>
      <c r="C5" s="743"/>
      <c r="D5" s="743"/>
      <c r="E5" s="743"/>
      <c r="F5" s="743"/>
      <c r="G5" s="743"/>
      <c r="H5" s="743"/>
      <c r="I5" s="743"/>
      <c r="J5" s="743"/>
    </row>
    <row r="6" spans="1:10" ht="16.5" customHeight="1">
      <c r="A6" t="s">
        <v>317</v>
      </c>
      <c r="B6" s="743" t="s">
        <v>332</v>
      </c>
      <c r="C6" s="743"/>
      <c r="D6" s="743"/>
      <c r="E6" s="743"/>
      <c r="F6" s="743"/>
      <c r="G6" s="743"/>
      <c r="H6" s="743"/>
      <c r="I6" s="743"/>
      <c r="J6" s="743"/>
    </row>
    <row r="7" spans="1:10" ht="28.5" customHeight="1">
      <c r="A7" t="s">
        <v>318</v>
      </c>
      <c r="B7" s="742" t="s">
        <v>333</v>
      </c>
      <c r="C7" s="742"/>
      <c r="D7" s="742"/>
      <c r="E7" s="742"/>
      <c r="F7" s="742"/>
      <c r="G7" s="742"/>
      <c r="H7" s="742"/>
      <c r="I7" s="742"/>
      <c r="J7" s="742"/>
    </row>
    <row r="8" spans="2:10" ht="28.5" customHeight="1">
      <c r="B8" s="742" t="s">
        <v>334</v>
      </c>
      <c r="C8" s="742"/>
      <c r="D8" s="742"/>
      <c r="E8" s="742"/>
      <c r="F8" s="742"/>
      <c r="G8" s="742"/>
      <c r="H8" s="742"/>
      <c r="I8" s="742"/>
      <c r="J8" s="742"/>
    </row>
    <row r="9" spans="1:10" ht="27.75" customHeight="1">
      <c r="A9" t="s">
        <v>319</v>
      </c>
      <c r="B9" s="742" t="s">
        <v>335</v>
      </c>
      <c r="C9" s="742"/>
      <c r="D9" s="742"/>
      <c r="E9" s="742"/>
      <c r="F9" s="742"/>
      <c r="G9" s="742"/>
      <c r="H9" s="742"/>
      <c r="I9" s="742"/>
      <c r="J9" s="742"/>
    </row>
    <row r="10" spans="1:10" ht="27.75" customHeight="1">
      <c r="A10" t="s">
        <v>320</v>
      </c>
      <c r="B10" s="741" t="s">
        <v>336</v>
      </c>
      <c r="C10" s="741"/>
      <c r="D10" s="741"/>
      <c r="E10" s="741"/>
      <c r="F10" s="741"/>
      <c r="G10" s="741"/>
      <c r="H10" s="741"/>
      <c r="I10" s="741"/>
      <c r="J10" s="741"/>
    </row>
    <row r="11" spans="1:10" ht="29.25" customHeight="1">
      <c r="A11" t="s">
        <v>321</v>
      </c>
      <c r="B11" s="742" t="s">
        <v>337</v>
      </c>
      <c r="C11" s="742"/>
      <c r="D11" s="742"/>
      <c r="E11" s="742"/>
      <c r="F11" s="742"/>
      <c r="G11" s="742"/>
      <c r="H11" s="742"/>
      <c r="I11" s="742"/>
      <c r="J11" s="742"/>
    </row>
  </sheetData>
  <mergeCells count="7">
    <mergeCell ref="B10:J10"/>
    <mergeCell ref="B11:J11"/>
    <mergeCell ref="B9:J9"/>
    <mergeCell ref="B5:J5"/>
    <mergeCell ref="B6:J6"/>
    <mergeCell ref="B7:J7"/>
    <mergeCell ref="B8:J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 Revision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Māris Kibermanis</dc:creator>
  <cp:keywords/>
  <dc:description/>
  <cp:lastModifiedBy>Galina</cp:lastModifiedBy>
  <cp:lastPrinted>2008-08-28T13:14:35Z</cp:lastPrinted>
  <dcterms:created xsi:type="dcterms:W3CDTF">2004-07-26T12:01:07Z</dcterms:created>
  <dcterms:modified xsi:type="dcterms:W3CDTF">2008-08-28T13:16:14Z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-1487051903</vt:i4>
  </property>
  <property fmtid="{D5CDD505-2E9C-101B-9397-08002B2CF9AE}" pid="3" name="_EmailSubject">
    <vt:lpwstr>MRI GP</vt:lpwstr>
  </property>
  <property fmtid="{D5CDD505-2E9C-101B-9397-08002B2CF9AE}" pid="4" name="_AuthorEmail">
    <vt:lpwstr>simona@revision.lv</vt:lpwstr>
  </property>
  <property fmtid="{D5CDD505-2E9C-101B-9397-08002B2CF9AE}" pid="5" name="_AuthorEmailDisplayName">
    <vt:lpwstr>Simona</vt:lpwstr>
  </property>
  <property fmtid="{D5CDD505-2E9C-101B-9397-08002B2CF9AE}" pid="6" name="_PreviousAdHocReviewCycleID">
    <vt:i4>-407941522</vt:i4>
  </property>
  <property fmtid="{D5CDD505-2E9C-101B-9397-08002B2CF9AE}" pid="7" name="_ReviewingToolsShownOnce">
    <vt:lpwstr/>
  </property>
</Properties>
</file>