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table" sheetId="1" r:id="rId1"/>
    <sheet name="managrep" sheetId="2" r:id="rId2"/>
    <sheet name="managm respon" sheetId="3" r:id="rId3"/>
    <sheet name="balance" sheetId="4" r:id="rId4"/>
    <sheet name="profit" sheetId="5" r:id="rId5"/>
    <sheet name="cash fl" sheetId="6" r:id="rId6"/>
    <sheet name="stat of shre" sheetId="7" r:id="rId7"/>
    <sheet name="annex" sheetId="8" r:id="rId8"/>
  </sheets>
  <definedNames/>
  <calcPr fullCalcOnLoad="1"/>
</workbook>
</file>

<file path=xl/sharedStrings.xml><?xml version="1.0" encoding="utf-8"?>
<sst xmlns="http://schemas.openxmlformats.org/spreadsheetml/2006/main" count="377" uniqueCount="300">
  <si>
    <t>financial  statements.</t>
  </si>
  <si>
    <t xml:space="preserve"> The Financial  Statements are prepared in accordance with the source documents and  present fairly the state of</t>
  </si>
  <si>
    <t>affairs of the  Company at  the end  of 30 Juny 2008  and the results of its operations and cash  flows  for the</t>
  </si>
  <si>
    <t>year  ended 30 Juny 2008. The management  confirms that suitable  accounting  policies  have been used and applied</t>
  </si>
  <si>
    <t>consistently and reasonable and prudent judgements and estimates have been made in the preparation of the financial</t>
  </si>
  <si>
    <t>statements presented on pages 6 to 12. The management also confirms that applicable International Financial</t>
  </si>
  <si>
    <t xml:space="preserve">Reporting Standards as adopted by the European Union  have been followed and  that the financial statements  have </t>
  </si>
  <si>
    <t>been prepared on a going concern basis.</t>
  </si>
  <si>
    <t>The management of the Company is also responsible for  keeping  proper accounting  records , for taking  reasonable</t>
  </si>
  <si>
    <t>steps  to safeguard the assets of the Company  and to prevent and detect fraud and other irregularities. They are also</t>
  </si>
  <si>
    <t>responsible for operating the Company in  compliance with the  legislation of the Republic of Latvia.</t>
  </si>
  <si>
    <t>Andri Oskars Brutāns</t>
  </si>
  <si>
    <t xml:space="preserve">   2. Received credit line</t>
  </si>
  <si>
    <t xml:space="preserve">   3.  Paid credit line</t>
  </si>
  <si>
    <t xml:space="preserve">   4. Finance lease payments</t>
  </si>
  <si>
    <t xml:space="preserve">   5. Dividends paid</t>
  </si>
  <si>
    <t xml:space="preserve">   6. Interest expenses paid</t>
  </si>
  <si>
    <t>The company's registered share capital as at 30 June 2008 and 2007 was LVL 23.903.205. The</t>
  </si>
  <si>
    <t>company's paid share capital registered with the Enterprise Register as at  30 Juny 2008 and 2007</t>
  </si>
  <si>
    <t>As at 30 June  2008 and 2007 the shareholders of the Company, in accordance with the records</t>
  </si>
  <si>
    <t>Current of 30 june 2008</t>
  </si>
  <si>
    <t>AS AT 30 June 2008 AND 30 June 2007</t>
  </si>
  <si>
    <t>Vitrulan International GmbH</t>
  </si>
  <si>
    <t>Insurance of employees</t>
  </si>
  <si>
    <t>AS of 31 december 2007</t>
  </si>
  <si>
    <t xml:space="preserve">  The unrevised  abridged  financial  statement  for  6 months  of year  2008 preparation  were  used  revised  year 2007</t>
  </si>
  <si>
    <t>Valmiera, LV- 4201,</t>
  </si>
  <si>
    <t>Wilfried Queißer</t>
  </si>
  <si>
    <t xml:space="preserve">Karl Heinz Will </t>
  </si>
  <si>
    <t>Imants Saulītis</t>
  </si>
  <si>
    <t xml:space="preserve">Friedhelm Schwender </t>
  </si>
  <si>
    <t>Jürgen Preiss-Daimler</t>
  </si>
  <si>
    <t xml:space="preserve">Hans Peter Cordts </t>
  </si>
  <si>
    <t>Guntis Strazds</t>
  </si>
  <si>
    <t>Aivars Lošmanis</t>
  </si>
  <si>
    <t>6-7</t>
  </si>
  <si>
    <t>11-12</t>
  </si>
  <si>
    <t>LVL</t>
  </si>
  <si>
    <t>EUR</t>
  </si>
  <si>
    <t>_</t>
  </si>
  <si>
    <t>Andris Oskars Brutāns</t>
  </si>
  <si>
    <t>P-D Glasseiden Oschatz GmbH</t>
  </si>
  <si>
    <t>45.3%</t>
  </si>
  <si>
    <t>Vitrulan Textilglas GmbH</t>
  </si>
  <si>
    <t>30.8%</t>
  </si>
  <si>
    <t>2.9%</t>
  </si>
  <si>
    <t>VAS VSAA</t>
  </si>
  <si>
    <t>2.4%</t>
  </si>
  <si>
    <t>Nordea Bank Finnland Plc</t>
  </si>
  <si>
    <t>4.0%</t>
  </si>
  <si>
    <t>4.6%</t>
  </si>
  <si>
    <t>Braune Beatrix</t>
  </si>
  <si>
    <t>2.6%</t>
  </si>
  <si>
    <t>7.4%</t>
  </si>
  <si>
    <t>P-D Aitec GmbH</t>
  </si>
  <si>
    <t>JSC "VALMIERAS  STIKLA  ŠĶIEDRA"</t>
  </si>
  <si>
    <t>Reg.No. 40003031676</t>
  </si>
  <si>
    <t>COMPANY NAME</t>
  </si>
  <si>
    <t>Valmieras Stikla Skiedra</t>
  </si>
  <si>
    <t>LEGAL STATUS</t>
  </si>
  <si>
    <t>Joint Stock Company</t>
  </si>
  <si>
    <t>REGISTRATION NUMBER, PLACE AND DATE</t>
  </si>
  <si>
    <t>No. 40003031676</t>
  </si>
  <si>
    <t>TYPE OF BUSINESS</t>
  </si>
  <si>
    <t>Production of glass fibre products</t>
  </si>
  <si>
    <t>ADDRESS</t>
  </si>
  <si>
    <t>13 Cempu Street,</t>
  </si>
  <si>
    <t>Latvia</t>
  </si>
  <si>
    <t>THE BOARD</t>
  </si>
  <si>
    <t>Chairman of the Board:</t>
  </si>
  <si>
    <t>Andris Oskars Brutāns, president</t>
  </si>
  <si>
    <t>Members of the Board:</t>
  </si>
  <si>
    <t>THE COUNCIL</t>
  </si>
  <si>
    <t>Chairman of the Council:</t>
  </si>
  <si>
    <t>Members of the Council:</t>
  </si>
  <si>
    <t>TABLE OF CONTENTS</t>
  </si>
  <si>
    <t>MANAGEMENT  REPORT</t>
  </si>
  <si>
    <t>4</t>
  </si>
  <si>
    <t>BALANCE SHEET</t>
  </si>
  <si>
    <t>STATEMENT OF PROFIT AND LOSS</t>
  </si>
  <si>
    <t>STATEMENT OF CASH FLOWS</t>
  </si>
  <si>
    <t>STATEMENT OF SHAREHOLDERS' EQUITY</t>
  </si>
  <si>
    <t>ANNEX</t>
  </si>
  <si>
    <t>JSC "Valmieras stikla šķiedra"  financial report as at 30 Juny 2008</t>
  </si>
  <si>
    <t>JSC  VALMIERAS STIKLA ŠĶIEDRA</t>
  </si>
  <si>
    <t>CURRENCY</t>
  </si>
  <si>
    <t>EXCHANGE RATE</t>
  </si>
  <si>
    <t>ASSETS</t>
  </si>
  <si>
    <t>on30/06 /2007EUR</t>
  </si>
  <si>
    <t>Non-current assets</t>
  </si>
  <si>
    <t>Intangible assets</t>
  </si>
  <si>
    <t>Patents and licenses</t>
  </si>
  <si>
    <t>Other intangible assets</t>
  </si>
  <si>
    <t>Total intangible assets</t>
  </si>
  <si>
    <t>Fixed assets</t>
  </si>
  <si>
    <t>Land and buildings</t>
  </si>
  <si>
    <t>Equipment and machinery</t>
  </si>
  <si>
    <t>Other fixed assets</t>
  </si>
  <si>
    <t>Construction in progress</t>
  </si>
  <si>
    <t>Advence payments for fixed assets</t>
  </si>
  <si>
    <t>Total fixed  assets</t>
  </si>
  <si>
    <t>Total non-current assets</t>
  </si>
  <si>
    <t>Current assets</t>
  </si>
  <si>
    <t>Inventory</t>
  </si>
  <si>
    <t>Raw materials</t>
  </si>
  <si>
    <t>Work in progress</t>
  </si>
  <si>
    <t>Finished goods</t>
  </si>
  <si>
    <t>Advance payments for inventories</t>
  </si>
  <si>
    <t>Total inventory</t>
  </si>
  <si>
    <t>Accounts receivable</t>
  </si>
  <si>
    <t xml:space="preserve">Trade receivables </t>
  </si>
  <si>
    <t>Other receivables</t>
  </si>
  <si>
    <t>Deferred expenses</t>
  </si>
  <si>
    <t>Total accounts receivable</t>
  </si>
  <si>
    <t>Cash and cash eguivalets</t>
  </si>
  <si>
    <t>Total current assets</t>
  </si>
  <si>
    <t>TOTAL ASSETS</t>
  </si>
  <si>
    <t>on 30/06 2007 EUR</t>
  </si>
  <si>
    <t>LIABILITIES &amp; SHAREHOLDERS EQUITY</t>
  </si>
  <si>
    <t>Shareholders’ equity</t>
  </si>
  <si>
    <t>Share capital</t>
  </si>
  <si>
    <t>Reserves</t>
  </si>
  <si>
    <t>Retained earnings:</t>
  </si>
  <si>
    <t xml:space="preserve"> a) retained earnings</t>
  </si>
  <si>
    <t xml:space="preserve"> b) current year profit </t>
  </si>
  <si>
    <t>Total shareholders’ equity</t>
  </si>
  <si>
    <t>Liabilities</t>
  </si>
  <si>
    <t xml:space="preserve">Non-current liabilities </t>
  </si>
  <si>
    <t>Due to credit institutions</t>
  </si>
  <si>
    <t>Finance lease</t>
  </si>
  <si>
    <t>Deferred tax</t>
  </si>
  <si>
    <t>Total non-current liabilities</t>
  </si>
  <si>
    <t>Current liabilities</t>
  </si>
  <si>
    <t>Advance payments from customers</t>
  </si>
  <si>
    <t>Trade payables</t>
  </si>
  <si>
    <t>Taxes and social security payments</t>
  </si>
  <si>
    <t>Other accounts payable</t>
  </si>
  <si>
    <t>Accrued liabilities</t>
  </si>
  <si>
    <t>Deferred</t>
  </si>
  <si>
    <t>Derivatives</t>
  </si>
  <si>
    <t>Dividend for the financial year</t>
  </si>
  <si>
    <t>Total current liabilities</t>
  </si>
  <si>
    <t>Total liabilities</t>
  </si>
  <si>
    <t>on30/06 /2008EUR</t>
  </si>
  <si>
    <t>AS AT 30 june 2008  AND 30 june 2007</t>
  </si>
  <si>
    <t>on 30/06 2008 EUR</t>
  </si>
  <si>
    <t>JSC  VALMIERAS STIKLA ŠKIEDRA</t>
  </si>
  <si>
    <t>Revenues</t>
  </si>
  <si>
    <t>Changes in inventories</t>
  </si>
  <si>
    <t>Other operating income</t>
  </si>
  <si>
    <t>Raw materials and consumables</t>
  </si>
  <si>
    <t>Personnel expenses</t>
  </si>
  <si>
    <t>Depreciation and amortization</t>
  </si>
  <si>
    <t>Other operating expenses</t>
  </si>
  <si>
    <t>Profit from operations</t>
  </si>
  <si>
    <t>Interest - and similar income</t>
  </si>
  <si>
    <t>Interest - and similar expenses</t>
  </si>
  <si>
    <t>Profit before taxes</t>
  </si>
  <si>
    <t>Corporate income tax</t>
  </si>
  <si>
    <t xml:space="preserve">Net profit </t>
  </si>
  <si>
    <t>Basic earnings per share</t>
  </si>
  <si>
    <t>FOR THE YEARS ENDED 30 June 2008 AND 30 June 2007</t>
  </si>
  <si>
    <t>2007 Year</t>
  </si>
  <si>
    <t>STATEMENTS OF CASH FLOWS</t>
  </si>
  <si>
    <t>6 months</t>
  </si>
  <si>
    <t xml:space="preserve"> I  OPERATING ACTIVITIES</t>
  </si>
  <si>
    <t xml:space="preserve">  1.  Profit before taxes</t>
  </si>
  <si>
    <t xml:space="preserve">  Adjustments:</t>
  </si>
  <si>
    <t xml:space="preserve">  2.  Depreciation and amortization</t>
  </si>
  <si>
    <t xml:space="preserve">  3.  Depletion of precious metals</t>
  </si>
  <si>
    <t xml:space="preserve">  4.  Accruals for vacations and bonuses  for </t>
  </si>
  <si>
    <t xml:space="preserve">            board and council members</t>
  </si>
  <si>
    <t xml:space="preserve">   5.Profit or loss from disposal of fixed assets</t>
  </si>
  <si>
    <t xml:space="preserve">   6.  Calculated interest income</t>
  </si>
  <si>
    <t xml:space="preserve">   7.  Calculated interest expenses</t>
  </si>
  <si>
    <t xml:space="preserve">   8.  Changes in fair value of derivatives</t>
  </si>
  <si>
    <r>
      <t xml:space="preserve">  </t>
    </r>
    <r>
      <rPr>
        <b/>
        <sz val="8"/>
        <rFont val="Times New Roman"/>
        <family val="1"/>
      </rPr>
      <t>Changes in operating assets and liabilities:</t>
    </r>
  </si>
  <si>
    <t xml:space="preserve">   1. Inventory</t>
  </si>
  <si>
    <t xml:space="preserve">   2. Accounts receveible</t>
  </si>
  <si>
    <t xml:space="preserve">   3. Accounts payable</t>
  </si>
  <si>
    <t xml:space="preserve">  Cash provided by operating activities</t>
  </si>
  <si>
    <t xml:space="preserve"> II  INVESTING ACTIVITIES</t>
  </si>
  <si>
    <t xml:space="preserve">   1. Purchase of fixed assets</t>
  </si>
  <si>
    <t xml:space="preserve">   2.  Proceeds from sale of fixed assets</t>
  </si>
  <si>
    <t xml:space="preserve">   3.  Received interest income</t>
  </si>
  <si>
    <r>
      <t xml:space="preserve">     </t>
    </r>
    <r>
      <rPr>
        <b/>
        <sz val="8"/>
        <rFont val="Times New Roman"/>
        <family val="1"/>
      </rPr>
      <t>Net cash  used in  investiting activities</t>
    </r>
  </si>
  <si>
    <t xml:space="preserve"> III FINANCING ACTIVITIES</t>
  </si>
  <si>
    <t xml:space="preserve">   1.  Recevaid loans  from  credit institution</t>
  </si>
  <si>
    <t xml:space="preserve">  Net cash provided by financing activities</t>
  </si>
  <si>
    <t xml:space="preserve">     Net decrease in cash</t>
  </si>
  <si>
    <t xml:space="preserve">    Cash and cash equivalents at the beginning of the year</t>
  </si>
  <si>
    <t xml:space="preserve">   Cash and cash eqwivalents at  the end of the period</t>
  </si>
  <si>
    <t>2008 Year</t>
  </si>
  <si>
    <t>2008Year</t>
  </si>
  <si>
    <t>Statements of shreholders"eguity</t>
  </si>
  <si>
    <t>rate of exchange</t>
  </si>
  <si>
    <t>Share capital LVL</t>
  </si>
  <si>
    <t>Retained earnings LVL</t>
  </si>
  <si>
    <t>Total  LVL</t>
  </si>
  <si>
    <t>Share capital EUR</t>
  </si>
  <si>
    <t>Retained earnings EUR</t>
  </si>
  <si>
    <t>Total  EUR</t>
  </si>
  <si>
    <t>Current 6 Months 2006 profit</t>
  </si>
  <si>
    <t>Dividends paid</t>
  </si>
  <si>
    <t>AS of 31 december 2006</t>
  </si>
  <si>
    <t>Unpaid dividends</t>
  </si>
  <si>
    <t>Chairman of the Board</t>
  </si>
  <si>
    <t>In 6 months of 2008</t>
  </si>
  <si>
    <t>1. SHARE CAPITAL</t>
  </si>
  <si>
    <t>was 23.903.205, consisting of 23.897.455 ordinary shares with voting rights and 5.750 ordinary</t>
  </si>
  <si>
    <t>shares without voting rights. The nominal value of each share is LVL 1.</t>
  </si>
  <si>
    <t>maintained by the Latvian Central Depository, were as follows:</t>
  </si>
  <si>
    <t>6 Months</t>
  </si>
  <si>
    <t xml:space="preserve">Vitrulan Textilglas GmbH </t>
  </si>
  <si>
    <t>Skandinaviska Enskilda Banken Ab</t>
  </si>
  <si>
    <t>P.D.P.Fiberglass Consulting Ltd.</t>
  </si>
  <si>
    <t>Other</t>
  </si>
  <si>
    <t>2. INFORMATION CONCERNING THE PROFIT OR LOSS ACCOUNT</t>
  </si>
  <si>
    <t>1. MATERIAL EXPENSES</t>
  </si>
  <si>
    <t>2007</t>
  </si>
  <si>
    <t>Electricity</t>
  </si>
  <si>
    <t>Ore processing costs</t>
  </si>
  <si>
    <t>Natural gas</t>
  </si>
  <si>
    <t>Depletion of ore</t>
  </si>
  <si>
    <t>Total</t>
  </si>
  <si>
    <t>2.PERSONNEL EXPENSES</t>
  </si>
  <si>
    <t>Salaries</t>
  </si>
  <si>
    <t>Social security payments</t>
  </si>
  <si>
    <t>Illness and vacation expenses</t>
  </si>
  <si>
    <t>Provisions for bonuses of Board and Council</t>
  </si>
  <si>
    <t>3.DEPRECIATION AND AMORTISATION</t>
  </si>
  <si>
    <t>Fixed asset depreciation</t>
  </si>
  <si>
    <t>Intangible asset amortisation</t>
  </si>
  <si>
    <t>4.OTXER OPERATING EXPENSES</t>
  </si>
  <si>
    <t>Transportation</t>
  </si>
  <si>
    <t>Commission</t>
  </si>
  <si>
    <t>Service costs</t>
  </si>
  <si>
    <t>Repairs</t>
  </si>
  <si>
    <t>Maintenance expenses</t>
  </si>
  <si>
    <t>Insurance</t>
  </si>
  <si>
    <t>Business trips</t>
  </si>
  <si>
    <t>Expenses relating to personnel</t>
  </si>
  <si>
    <t>Communications</t>
  </si>
  <si>
    <t>Leasing</t>
  </si>
  <si>
    <t>Property tax</t>
  </si>
  <si>
    <t>Office expenses</t>
  </si>
  <si>
    <t>Selling expenses</t>
  </si>
  <si>
    <t>Increase in doubtful debts</t>
  </si>
  <si>
    <t>3.TRADE RECEIVABLES</t>
  </si>
  <si>
    <t>Other trade receivables</t>
  </si>
  <si>
    <t>Chairman of the  Board</t>
  </si>
  <si>
    <t>2008</t>
  </si>
  <si>
    <t>Total liabilities &amp; shareholders`equity</t>
  </si>
  <si>
    <t>Current VII-XII  2007profit</t>
  </si>
  <si>
    <t>Current 6 Months 2008 profit</t>
  </si>
  <si>
    <t>Andris  Oskars  Brutāns</t>
  </si>
  <si>
    <t>36.2%</t>
  </si>
  <si>
    <t>2.2%</t>
  </si>
  <si>
    <t>0.3%</t>
  </si>
  <si>
    <t>6.4%</t>
  </si>
  <si>
    <t>STATEMENT OF MANAGEMENT RESPONSIBILITIES</t>
  </si>
  <si>
    <t>5</t>
  </si>
  <si>
    <t xml:space="preserve"> The  Company 's  primary  business  is manufacture  and  sale  of  fibreglass  and  fibreglass products. The  production</t>
  </si>
  <si>
    <t>is  sold  in Europe ,  USA , Canada, Australia , Russija, Ukraine  and  the Baltic  states , total  in  29 countries  to</t>
  </si>
  <si>
    <t>93  customers . 71% of the total  production  is  sold  to companies  in the European  Union ;  export  sales  comprise</t>
  </si>
  <si>
    <t>94 %  of total  sales.</t>
  </si>
  <si>
    <t>Since 2000 the Company  operates in accordance with  DIN  EN  9001:2000 quality management  certificate,</t>
  </si>
  <si>
    <t>which was issued  and is audited every  three  years by  the  German Quality  management  system certifikation</t>
  </si>
  <si>
    <t>company  DQS  located  in  Frankfurt. In 2007  the  Company  received  a   renewed  certificate .</t>
  </si>
  <si>
    <t xml:space="preserve">Sales </t>
  </si>
  <si>
    <t>Net  profit</t>
  </si>
  <si>
    <t>thousand LVL</t>
  </si>
  <si>
    <t xml:space="preserve">  In the  second  half  of 2007  the  Company  started  to work  on development  of  information  systems , in  order to</t>
  </si>
  <si>
    <t>increase  the  manufacturing  and  labour efficiency.</t>
  </si>
  <si>
    <t>statement  accountig  policy.</t>
  </si>
  <si>
    <t>Chairman  of  the  Board</t>
  </si>
  <si>
    <t xml:space="preserve">  Total   sales  and  net  profit  for  the  last   3 years  6  months  are as  follows:</t>
  </si>
  <si>
    <t xml:space="preserve">  Main  production types  in 2008  were  fibreglass textiles (58% ) and  threads ( 37% ).</t>
  </si>
  <si>
    <t>I.c.,  from  LVL  1.31  as  of  27 December 2007 to LVL 0.54  as of  30.06.2008.</t>
  </si>
  <si>
    <t>STATEMENT  OF MANAGEMENT RESPONSIBILITIES</t>
  </si>
  <si>
    <t>UNAUDITED</t>
  </si>
  <si>
    <t>Financial Report</t>
  </si>
  <si>
    <t>as at June 30, 2008</t>
  </si>
  <si>
    <t>as at June 30, 2007</t>
  </si>
  <si>
    <t>Riga, September 30, 1991</t>
  </si>
  <si>
    <t>Armin Zieschank</t>
  </si>
  <si>
    <t xml:space="preserve">Andre Heinz Schwiontek, vice president </t>
  </si>
  <si>
    <t>Frank Behrends</t>
  </si>
  <si>
    <t xml:space="preserve">  During  2008. the  Company   has  invested  LVL  0.36 million  in fixed  assets  to increase  the  manufacturing  capacity.</t>
  </si>
  <si>
    <t xml:space="preserve">  The  net  profit  for the  first  6  months of  2008  was  LVL  0.625  million  -  LVL  0.936 million  more  than  planned.</t>
  </si>
  <si>
    <t xml:space="preserve">  The net  profit  for  the  first  6 months  of  2008  has  increased, as actual costs  were  less  than  planned.</t>
  </si>
  <si>
    <t xml:space="preserve">  The share  value  of  JSC  Valmieras  stikla  šķiedra   listed  in Riga  Stock  Exchange  decreased  by  LVL  0.77 or  58.8%</t>
  </si>
  <si>
    <t>JSC "Valmieras stikla šķiedra"  financial report as at June 30 2008</t>
  </si>
  <si>
    <t>JSC "Valmieras stikla šķiedra "</t>
  </si>
  <si>
    <t xml:space="preserve"> The  management  of JSC "Valmieras Stikla Šķiedra "(the Company) is responsible for preparation of the</t>
  </si>
  <si>
    <t>JSC  VALMIERAS  STIKLA ŠĶIEDRA</t>
  </si>
  <si>
    <t>On behalf of the management</t>
  </si>
  <si>
    <t xml:space="preserve">  The  board has  developed a  strategic  plan for  2008 to 2010.  The company's envisioned sales for 2008 are LVL 41.3 million,</t>
  </si>
  <si>
    <t>expected net profit - around 20.000 LVL.</t>
  </si>
  <si>
    <t>JSC  VALMIERAS STIKLA SKIEDRA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</si>
</sst>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,000"/>
    <numFmt numFmtId="166" formatCode="00,000"/>
    <numFmt numFmtId="167" formatCode="\(#,##0,000\);\(#,##0,000\)"/>
    <numFmt numFmtId="168" formatCode="0.0000"/>
    <numFmt numFmtId="169" formatCode="#,##0.0000"/>
  </numFmts>
  <fonts count="17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7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/>
    </xf>
    <xf numFmtId="165" fontId="7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167" fontId="4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5" fontId="7" fillId="0" borderId="7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1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indent="2"/>
    </xf>
    <xf numFmtId="3" fontId="4" fillId="0" borderId="1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right" vertical="top"/>
    </xf>
    <xf numFmtId="0" fontId="15" fillId="0" borderId="0" xfId="0" applyFont="1" applyAlignment="1">
      <alignment vertical="top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/>
    </xf>
    <xf numFmtId="3" fontId="7" fillId="0" borderId="4" xfId="0" applyNumberFormat="1" applyFont="1" applyBorder="1" applyAlignment="1">
      <alignment horizontal="right" vertical="top"/>
    </xf>
    <xf numFmtId="3" fontId="7" fillId="0" borderId="5" xfId="0" applyNumberFormat="1" applyFont="1" applyBorder="1" applyAlignment="1">
      <alignment horizontal="right" vertical="top"/>
    </xf>
    <xf numFmtId="0" fontId="15" fillId="0" borderId="0" xfId="0" applyFont="1" applyAlignment="1">
      <alignment horizontal="right" vertical="top" wrapText="1"/>
    </xf>
    <xf numFmtId="165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vertical="top" wrapText="1" indent="1"/>
    </xf>
    <xf numFmtId="0" fontId="4" fillId="0" borderId="0" xfId="0" applyFont="1" applyAlignment="1">
      <alignment horizontal="right" vertical="top" wrapText="1" indent="1"/>
    </xf>
    <xf numFmtId="0" fontId="7" fillId="0" borderId="0" xfId="0" applyFont="1" applyAlignment="1">
      <alignment vertical="top" wrapText="1"/>
    </xf>
    <xf numFmtId="3" fontId="7" fillId="0" borderId="7" xfId="0" applyNumberFormat="1" applyFont="1" applyBorder="1" applyAlignment="1">
      <alignment horizontal="right" vertical="top" wrapText="1" indent="1"/>
    </xf>
    <xf numFmtId="3" fontId="7" fillId="0" borderId="4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 indent="1"/>
    </xf>
    <xf numFmtId="3" fontId="4" fillId="0" borderId="0" xfId="0" applyNumberFormat="1" applyFont="1" applyBorder="1" applyAlignment="1">
      <alignment horizontal="right" vertical="top" wrapText="1" indent="1"/>
    </xf>
    <xf numFmtId="0" fontId="4" fillId="0" borderId="1" xfId="0" applyFont="1" applyBorder="1" applyAlignment="1">
      <alignment horizontal="right" vertical="top" wrapText="1" indent="1"/>
    </xf>
    <xf numFmtId="3" fontId="7" fillId="0" borderId="4" xfId="0" applyNumberFormat="1" applyFont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3" fontId="7" fillId="0" borderId="5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169" fontId="7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/>
    </xf>
    <xf numFmtId="167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/>
    </xf>
    <xf numFmtId="1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165" fontId="7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9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7" fillId="0" borderId="0" xfId="0" applyNumberFormat="1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1</xdr:row>
      <xdr:rowOff>104775</xdr:rowOff>
    </xdr:from>
    <xdr:to>
      <xdr:col>1</xdr:col>
      <xdr:colOff>1333500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66700"/>
          <a:ext cx="1704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8515625" style="0" bestFit="1" customWidth="1"/>
    <col min="2" max="2" width="24.8515625" style="0" customWidth="1"/>
  </cols>
  <sheetData>
    <row r="1" spans="1:4" ht="12.75">
      <c r="A1" s="5"/>
      <c r="B1" s="5"/>
      <c r="C1" s="5"/>
      <c r="D1" s="5"/>
    </row>
    <row r="2" spans="1:4" ht="12.75">
      <c r="A2" s="5"/>
      <c r="B2" s="5"/>
      <c r="C2" s="5"/>
      <c r="D2" s="5"/>
    </row>
    <row r="3" spans="1:5" ht="12.75">
      <c r="A3" s="5"/>
      <c r="D3" s="40"/>
      <c r="E3" s="5"/>
    </row>
    <row r="4" spans="1:6" ht="15.75">
      <c r="A4" s="41"/>
      <c r="B4" s="41"/>
      <c r="C4" s="26"/>
      <c r="E4" s="26"/>
      <c r="F4" s="26"/>
    </row>
    <row r="5" spans="1:6" ht="15.75">
      <c r="A5" s="41"/>
      <c r="B5" s="41"/>
      <c r="C5" s="26"/>
      <c r="E5" s="26"/>
      <c r="F5" s="26"/>
    </row>
    <row r="6" spans="1:6" ht="12.75">
      <c r="A6" s="42"/>
      <c r="B6" s="42"/>
      <c r="C6" s="42"/>
      <c r="D6" s="42"/>
      <c r="E6" s="42"/>
      <c r="F6" s="42"/>
    </row>
    <row r="7" spans="1:6" ht="12.75">
      <c r="A7" s="42"/>
      <c r="B7" s="42"/>
      <c r="C7" s="42"/>
      <c r="D7" s="42"/>
      <c r="E7" s="42"/>
      <c r="F7" s="42"/>
    </row>
    <row r="8" spans="1:6" ht="12.75">
      <c r="A8" s="42"/>
      <c r="B8" s="42"/>
      <c r="C8" s="42"/>
      <c r="D8" s="42"/>
      <c r="E8" s="42"/>
      <c r="F8" s="42"/>
    </row>
    <row r="9" spans="1:6" ht="12.75">
      <c r="A9" s="42"/>
      <c r="B9" s="42"/>
      <c r="C9" s="42"/>
      <c r="D9" s="42"/>
      <c r="E9" s="42"/>
      <c r="F9" s="42"/>
    </row>
    <row r="10" spans="1:6" ht="12.75">
      <c r="A10" s="42"/>
      <c r="B10" s="42"/>
      <c r="C10" s="42"/>
      <c r="D10" s="42"/>
      <c r="E10" s="42"/>
      <c r="F10" s="42"/>
    </row>
    <row r="11" spans="1:6" ht="12.75">
      <c r="A11" s="42"/>
      <c r="B11" s="42"/>
      <c r="C11" s="42"/>
      <c r="D11" s="42"/>
      <c r="E11" s="42"/>
      <c r="F11" s="42"/>
    </row>
    <row r="12" spans="1:6" ht="12.75">
      <c r="A12" s="42"/>
      <c r="B12" s="42"/>
      <c r="C12" s="42"/>
      <c r="D12" s="42"/>
      <c r="E12" s="42"/>
      <c r="F12" s="42"/>
    </row>
    <row r="13" spans="1:6" ht="12.75">
      <c r="A13" s="42"/>
      <c r="B13" s="42"/>
      <c r="C13" s="42"/>
      <c r="D13" s="42"/>
      <c r="E13" s="42"/>
      <c r="F13" s="42"/>
    </row>
    <row r="14" spans="1:4" ht="12.75">
      <c r="A14" s="5"/>
      <c r="B14" s="5"/>
      <c r="C14" s="5"/>
      <c r="D14" s="5"/>
    </row>
    <row r="15" spans="1:8" ht="15.75">
      <c r="A15" s="156" t="s">
        <v>55</v>
      </c>
      <c r="B15" s="156"/>
      <c r="C15" s="156"/>
      <c r="D15" s="156"/>
      <c r="E15" s="43"/>
      <c r="F15" s="43"/>
      <c r="G15" s="43"/>
      <c r="H15" s="43"/>
    </row>
    <row r="16" spans="1:4" ht="12.75">
      <c r="A16" s="5"/>
      <c r="B16" s="5"/>
      <c r="C16" s="5"/>
      <c r="D16" s="5"/>
    </row>
    <row r="17" spans="1:8" ht="15.75">
      <c r="A17" s="157" t="s">
        <v>56</v>
      </c>
      <c r="B17" s="157"/>
      <c r="C17" s="157"/>
      <c r="D17" s="157"/>
      <c r="E17" s="44"/>
      <c r="F17" s="44"/>
      <c r="G17" s="44"/>
      <c r="H17" s="44"/>
    </row>
    <row r="18" spans="1:4" ht="12.75">
      <c r="A18" s="5"/>
      <c r="B18" s="5"/>
      <c r="C18" s="5"/>
      <c r="D18" s="5"/>
    </row>
    <row r="19" spans="1:8" ht="12.75">
      <c r="A19" s="155" t="s">
        <v>280</v>
      </c>
      <c r="B19" s="155"/>
      <c r="C19" s="155"/>
      <c r="D19" s="155"/>
      <c r="E19" s="26"/>
      <c r="F19" s="26"/>
      <c r="G19" s="26"/>
      <c r="H19" s="26"/>
    </row>
    <row r="20" spans="1:4" ht="12.75">
      <c r="A20" s="5"/>
      <c r="B20" s="5"/>
      <c r="C20" s="5"/>
      <c r="D20" s="5"/>
    </row>
    <row r="21" spans="1:4" ht="12.75">
      <c r="A21" s="26"/>
      <c r="B21" s="26"/>
      <c r="C21" s="26"/>
      <c r="D21" s="26"/>
    </row>
    <row r="22" spans="1:8" ht="15.75">
      <c r="A22" s="157" t="s">
        <v>281</v>
      </c>
      <c r="B22" s="157"/>
      <c r="C22" s="157"/>
      <c r="D22" s="157"/>
      <c r="E22" s="44"/>
      <c r="F22" s="44"/>
      <c r="G22" s="44"/>
      <c r="H22" s="44"/>
    </row>
    <row r="23" spans="1:4" ht="15.75">
      <c r="A23" s="41"/>
      <c r="B23" s="41"/>
      <c r="C23" s="41"/>
      <c r="D23" s="41"/>
    </row>
    <row r="24" spans="1:8" ht="15.75">
      <c r="A24" s="157" t="s">
        <v>282</v>
      </c>
      <c r="B24" s="157"/>
      <c r="C24" s="157"/>
      <c r="D24" s="157"/>
      <c r="E24" s="44"/>
      <c r="F24" s="44"/>
      <c r="G24" s="44"/>
      <c r="H24" s="44"/>
    </row>
    <row r="25" spans="1:8" ht="15.75">
      <c r="A25" s="157" t="s">
        <v>283</v>
      </c>
      <c r="B25" s="157"/>
      <c r="C25" s="157"/>
      <c r="D25" s="157"/>
      <c r="E25" s="44"/>
      <c r="F25" s="44"/>
      <c r="G25" s="44"/>
      <c r="H25" s="44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155"/>
      <c r="B53" s="155"/>
      <c r="C53" s="155"/>
      <c r="D53" s="155"/>
    </row>
    <row r="54" spans="1:4" ht="12.75">
      <c r="A54" s="155"/>
      <c r="B54" s="155"/>
      <c r="C54" s="155"/>
      <c r="D54" s="155"/>
    </row>
    <row r="55" spans="2:4" ht="12.75">
      <c r="B55" s="45"/>
      <c r="C55" s="45"/>
      <c r="D55" s="45"/>
    </row>
    <row r="56" spans="1:2" ht="12.75">
      <c r="A56" s="46" t="s">
        <v>57</v>
      </c>
      <c r="B56" s="46" t="s">
        <v>58</v>
      </c>
    </row>
    <row r="57" spans="1:2" ht="12.75">
      <c r="A57" s="46"/>
      <c r="B57" s="46"/>
    </row>
    <row r="58" spans="1:2" ht="12.75">
      <c r="A58" s="46" t="s">
        <v>59</v>
      </c>
      <c r="B58" s="46" t="s">
        <v>60</v>
      </c>
    </row>
    <row r="59" spans="1:2" ht="12.75">
      <c r="A59" s="46"/>
      <c r="B59" s="46"/>
    </row>
    <row r="60" spans="1:2" ht="25.5">
      <c r="A60" s="46" t="s">
        <v>61</v>
      </c>
      <c r="B60" s="46" t="s">
        <v>62</v>
      </c>
    </row>
    <row r="61" spans="1:2" ht="12.75">
      <c r="A61" s="46"/>
      <c r="B61" s="46" t="s">
        <v>284</v>
      </c>
    </row>
    <row r="62" spans="1:2" ht="12.75">
      <c r="A62" s="46"/>
      <c r="B62" s="47"/>
    </row>
    <row r="63" spans="1:2" ht="25.5">
      <c r="A63" s="46" t="s">
        <v>63</v>
      </c>
      <c r="B63" s="46" t="s">
        <v>64</v>
      </c>
    </row>
    <row r="64" spans="1:2" ht="12.75">
      <c r="A64" s="46"/>
      <c r="B64" s="46"/>
    </row>
    <row r="65" spans="1:2" ht="12.75">
      <c r="A65" s="46" t="s">
        <v>65</v>
      </c>
      <c r="B65" s="46" t="s">
        <v>66</v>
      </c>
    </row>
    <row r="66" spans="1:2" ht="12.75">
      <c r="A66" s="46"/>
      <c r="B66" s="46" t="s">
        <v>26</v>
      </c>
    </row>
    <row r="67" spans="1:2" ht="12.75">
      <c r="A67" s="46"/>
      <c r="B67" s="46" t="s">
        <v>67</v>
      </c>
    </row>
    <row r="68" spans="1:2" ht="15">
      <c r="A68" s="46"/>
      <c r="B68" s="48"/>
    </row>
    <row r="69" spans="1:2" ht="12.75">
      <c r="A69" s="46" t="s">
        <v>68</v>
      </c>
      <c r="B69" s="46" t="s">
        <v>69</v>
      </c>
    </row>
    <row r="70" spans="1:2" ht="25.5">
      <c r="A70" s="46"/>
      <c r="B70" s="46" t="s">
        <v>70</v>
      </c>
    </row>
    <row r="71" spans="1:2" ht="12.75">
      <c r="A71" s="46"/>
      <c r="B71" s="46"/>
    </row>
    <row r="72" spans="1:2" ht="12.75">
      <c r="A72" s="46"/>
      <c r="B72" s="46" t="s">
        <v>71</v>
      </c>
    </row>
    <row r="73" spans="1:2" ht="25.5">
      <c r="A73" s="46"/>
      <c r="B73" s="46" t="s">
        <v>286</v>
      </c>
    </row>
    <row r="74" spans="1:2" ht="12.75">
      <c r="A74" s="46"/>
      <c r="B74" s="46" t="s">
        <v>27</v>
      </c>
    </row>
    <row r="75" spans="1:2" ht="12.75">
      <c r="A75" s="46"/>
      <c r="B75" s="46" t="s">
        <v>28</v>
      </c>
    </row>
    <row r="76" spans="1:2" ht="12.75">
      <c r="A76" s="46"/>
      <c r="B76" s="46" t="s">
        <v>29</v>
      </c>
    </row>
    <row r="77" spans="1:2" ht="12.75">
      <c r="A77" s="46"/>
      <c r="B77" s="46" t="s">
        <v>285</v>
      </c>
    </row>
    <row r="78" spans="1:2" ht="12.75">
      <c r="A78" s="46"/>
      <c r="B78" s="46" t="s">
        <v>30</v>
      </c>
    </row>
    <row r="79" spans="1:2" ht="15">
      <c r="A79" s="46"/>
      <c r="B79" s="48"/>
    </row>
    <row r="80" spans="1:2" ht="12.75">
      <c r="A80" s="46" t="s">
        <v>72</v>
      </c>
      <c r="B80" s="46" t="s">
        <v>73</v>
      </c>
    </row>
    <row r="81" spans="1:2" ht="12.75">
      <c r="A81" s="46"/>
      <c r="B81" s="46" t="s">
        <v>31</v>
      </c>
    </row>
    <row r="82" spans="1:2" ht="12.75">
      <c r="A82" s="46"/>
      <c r="B82" s="46"/>
    </row>
    <row r="83" spans="1:2" ht="12.75">
      <c r="A83" s="46"/>
      <c r="B83" s="46" t="s">
        <v>74</v>
      </c>
    </row>
    <row r="84" spans="1:2" ht="12.75">
      <c r="A84" s="46"/>
      <c r="B84" s="49"/>
    </row>
    <row r="85" spans="1:2" ht="12.75">
      <c r="A85" s="46"/>
      <c r="B85" s="49" t="s">
        <v>287</v>
      </c>
    </row>
    <row r="86" spans="1:2" ht="12.75">
      <c r="A86" s="46"/>
      <c r="B86" s="49" t="s">
        <v>32</v>
      </c>
    </row>
    <row r="87" spans="1:2" ht="12.75">
      <c r="A87" s="46"/>
      <c r="B87" s="49" t="s">
        <v>33</v>
      </c>
    </row>
    <row r="88" spans="1:2" ht="12.75">
      <c r="A88" s="46"/>
      <c r="B88" s="49" t="s">
        <v>34</v>
      </c>
    </row>
    <row r="89" spans="1:2" ht="12.75">
      <c r="A89" s="46"/>
      <c r="B89" s="46"/>
    </row>
    <row r="90" spans="1:2" ht="12.75">
      <c r="A90" s="46"/>
      <c r="B90" s="46"/>
    </row>
    <row r="91" spans="1:2" ht="12.75">
      <c r="A91" s="46"/>
      <c r="B91" s="46"/>
    </row>
    <row r="92" spans="1:2" ht="12.75">
      <c r="A92" s="46"/>
      <c r="B92" s="46"/>
    </row>
    <row r="93" spans="1:2" ht="12.75">
      <c r="A93" s="46"/>
      <c r="B93" s="46"/>
    </row>
    <row r="94" spans="1:2" ht="12.75">
      <c r="A94" s="46"/>
      <c r="B94" s="46"/>
    </row>
    <row r="95" spans="1:2" ht="12.75">
      <c r="A95" s="46"/>
      <c r="B95" s="46"/>
    </row>
    <row r="96" spans="1:2" ht="12.75">
      <c r="A96" s="46"/>
      <c r="B96" s="46"/>
    </row>
    <row r="97" spans="1:2" ht="12.75">
      <c r="A97" s="46"/>
      <c r="B97" s="46"/>
    </row>
    <row r="98" spans="1:2" ht="12.75">
      <c r="A98" s="46"/>
      <c r="B98" s="46"/>
    </row>
    <row r="99" spans="1:2" ht="12.75">
      <c r="A99" s="46"/>
      <c r="B99" s="46"/>
    </row>
    <row r="100" spans="1:2" ht="12.75">
      <c r="A100" s="46"/>
      <c r="B100" s="46"/>
    </row>
    <row r="101" spans="5:6" ht="12.75">
      <c r="E101" s="7"/>
      <c r="F101" s="26"/>
    </row>
    <row r="102" spans="5:6" ht="12.75">
      <c r="E102" s="7"/>
      <c r="F102" s="7"/>
    </row>
    <row r="104" spans="1:4" ht="12.75">
      <c r="A104" s="154" t="s">
        <v>83</v>
      </c>
      <c r="B104" s="154"/>
      <c r="C104" s="154"/>
      <c r="D104" s="154"/>
    </row>
    <row r="105" spans="1:4" ht="12.75">
      <c r="A105" s="154">
        <v>2</v>
      </c>
      <c r="B105" s="154"/>
      <c r="C105" s="154"/>
      <c r="D105" s="154"/>
    </row>
    <row r="107" spans="1:4" ht="12.75">
      <c r="A107" s="155" t="s">
        <v>75</v>
      </c>
      <c r="B107" s="155"/>
      <c r="C107" s="155"/>
      <c r="D107" s="155"/>
    </row>
    <row r="108" spans="1:4" ht="12.75">
      <c r="A108" s="26"/>
      <c r="B108" s="26"/>
      <c r="C108" s="26"/>
      <c r="D108" s="26"/>
    </row>
    <row r="109" spans="1:4" ht="12.75">
      <c r="A109" s="45" t="s">
        <v>76</v>
      </c>
      <c r="B109" s="26"/>
      <c r="C109" s="37" t="s">
        <v>77</v>
      </c>
      <c r="D109" s="26"/>
    </row>
    <row r="110" spans="1:4" ht="12.75">
      <c r="A110" s="45" t="s">
        <v>260</v>
      </c>
      <c r="B110" s="26"/>
      <c r="C110" s="37" t="s">
        <v>261</v>
      </c>
      <c r="D110" s="26"/>
    </row>
    <row r="111" spans="1:4" ht="12.75">
      <c r="A111" s="5" t="s">
        <v>78</v>
      </c>
      <c r="B111" s="50"/>
      <c r="C111" s="37" t="s">
        <v>35</v>
      </c>
      <c r="D111" s="50"/>
    </row>
    <row r="112" spans="1:4" ht="12.75">
      <c r="A112" s="5" t="s">
        <v>79</v>
      </c>
      <c r="B112" s="50"/>
      <c r="C112" s="7">
        <v>8</v>
      </c>
      <c r="D112" s="50"/>
    </row>
    <row r="113" spans="1:3" ht="12.75">
      <c r="A113" s="5" t="s">
        <v>80</v>
      </c>
      <c r="C113" s="7">
        <v>9</v>
      </c>
    </row>
    <row r="114" spans="1:4" ht="12.75">
      <c r="A114" s="5" t="s">
        <v>81</v>
      </c>
      <c r="B114" s="50"/>
      <c r="C114" s="51">
        <v>10</v>
      </c>
      <c r="D114" s="50"/>
    </row>
    <row r="115" spans="1:4" ht="12.75">
      <c r="A115" s="5" t="s">
        <v>82</v>
      </c>
      <c r="B115" s="50"/>
      <c r="C115" s="37" t="s">
        <v>36</v>
      </c>
      <c r="D115" s="50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2:4" ht="12.75">
      <c r="B119" s="50"/>
      <c r="C119" s="50"/>
      <c r="D119" s="50"/>
    </row>
    <row r="159" ht="12.75">
      <c r="F159" s="26"/>
    </row>
    <row r="160" spans="1:6" ht="12.75">
      <c r="A160" s="154" t="s">
        <v>83</v>
      </c>
      <c r="B160" s="154"/>
      <c r="C160" s="154"/>
      <c r="D160" s="154"/>
      <c r="E160" s="22"/>
      <c r="F160" s="22"/>
    </row>
    <row r="161" spans="1:6" ht="12.75">
      <c r="A161" s="154">
        <v>3</v>
      </c>
      <c r="B161" s="154"/>
      <c r="C161" s="154"/>
      <c r="D161" s="154"/>
      <c r="E161" s="22"/>
      <c r="F161" s="22"/>
    </row>
  </sheetData>
  <mergeCells count="13">
    <mergeCell ref="A24:D24"/>
    <mergeCell ref="A25:D25"/>
    <mergeCell ref="A105:D105"/>
    <mergeCell ref="A104:D104"/>
    <mergeCell ref="A15:D15"/>
    <mergeCell ref="A17:D17"/>
    <mergeCell ref="A19:D19"/>
    <mergeCell ref="A22:D22"/>
    <mergeCell ref="A53:D53"/>
    <mergeCell ref="A54:D54"/>
    <mergeCell ref="A160:D160"/>
    <mergeCell ref="A161:D161"/>
    <mergeCell ref="A107:D10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46" t="s">
        <v>76</v>
      </c>
      <c r="B1" s="145"/>
      <c r="C1" s="145"/>
      <c r="D1" s="145"/>
      <c r="E1" s="145"/>
      <c r="F1" s="145"/>
      <c r="G1" s="145"/>
      <c r="H1" s="145"/>
      <c r="I1" s="145"/>
      <c r="J1" s="5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52"/>
    </row>
    <row r="3" spans="1:10" ht="12.75">
      <c r="A3" s="3" t="s">
        <v>262</v>
      </c>
      <c r="B3" s="3"/>
      <c r="C3" s="3"/>
      <c r="D3" s="3"/>
      <c r="E3" s="3"/>
      <c r="F3" s="3"/>
      <c r="G3" s="3"/>
      <c r="H3" s="3"/>
      <c r="I3" s="3"/>
      <c r="J3" s="52"/>
    </row>
    <row r="4" spans="1:10" ht="12.75">
      <c r="A4" s="3" t="s">
        <v>263</v>
      </c>
      <c r="B4" s="3"/>
      <c r="C4" s="3"/>
      <c r="D4" s="3"/>
      <c r="E4" s="3"/>
      <c r="F4" s="3"/>
      <c r="G4" s="3"/>
      <c r="H4" s="3"/>
      <c r="I4" s="3"/>
      <c r="J4" s="52"/>
    </row>
    <row r="5" spans="1:10" ht="12.75">
      <c r="A5" s="3" t="s">
        <v>264</v>
      </c>
      <c r="B5" s="3"/>
      <c r="C5" s="3"/>
      <c r="D5" s="3"/>
      <c r="E5" s="3"/>
      <c r="F5" s="3"/>
      <c r="G5" s="3"/>
      <c r="H5" s="3"/>
      <c r="I5" s="3"/>
      <c r="J5" s="52"/>
    </row>
    <row r="6" spans="1:10" ht="12.75">
      <c r="A6" s="3" t="s">
        <v>265</v>
      </c>
      <c r="B6" s="3"/>
      <c r="C6" s="3"/>
      <c r="D6" s="3"/>
      <c r="E6" s="3"/>
      <c r="F6" s="3"/>
      <c r="G6" s="3"/>
      <c r="H6" s="3"/>
      <c r="I6" s="3"/>
      <c r="J6" s="52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52"/>
    </row>
    <row r="8" spans="1:10" ht="12.75">
      <c r="A8" s="3" t="s">
        <v>266</v>
      </c>
      <c r="B8" s="3"/>
      <c r="C8" s="3"/>
      <c r="D8" s="3"/>
      <c r="E8" s="3"/>
      <c r="F8" s="3"/>
      <c r="G8" s="3"/>
      <c r="H8" s="3"/>
      <c r="I8" s="3"/>
      <c r="J8" s="52"/>
    </row>
    <row r="9" spans="1:10" ht="12.75">
      <c r="A9" s="3" t="s">
        <v>267</v>
      </c>
      <c r="B9" s="3"/>
      <c r="C9" s="3"/>
      <c r="D9" s="3"/>
      <c r="E9" s="3"/>
      <c r="F9" s="3"/>
      <c r="G9" s="3"/>
      <c r="H9" s="3"/>
      <c r="I9" s="3"/>
      <c r="J9" s="52"/>
    </row>
    <row r="10" spans="1:10" ht="12.75">
      <c r="A10" s="3" t="s">
        <v>268</v>
      </c>
      <c r="B10" s="3"/>
      <c r="C10" s="3"/>
      <c r="D10" s="3"/>
      <c r="E10" s="3"/>
      <c r="F10" s="3"/>
      <c r="G10" s="3"/>
      <c r="H10" s="3"/>
      <c r="I10" s="3"/>
      <c r="J10" s="52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52"/>
    </row>
    <row r="12" spans="1:10" ht="12.75">
      <c r="A12" s="3" t="s">
        <v>276</v>
      </c>
      <c r="B12" s="3"/>
      <c r="C12" s="3"/>
      <c r="D12" s="3"/>
      <c r="E12" s="3"/>
      <c r="F12" s="3"/>
      <c r="G12" s="3"/>
      <c r="H12" s="3"/>
      <c r="I12" s="3"/>
      <c r="J12" s="52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52"/>
    </row>
    <row r="14" spans="1:10" ht="12.75">
      <c r="A14" s="3"/>
      <c r="B14" s="3"/>
      <c r="C14" s="7" t="s">
        <v>269</v>
      </c>
      <c r="D14" s="3"/>
      <c r="E14" s="3" t="s">
        <v>270</v>
      </c>
      <c r="F14" s="3"/>
      <c r="G14" s="3"/>
      <c r="H14" s="3"/>
      <c r="I14" s="3"/>
      <c r="J14" s="52"/>
    </row>
    <row r="15" spans="1:10" ht="12.75">
      <c r="A15" s="3"/>
      <c r="B15" s="3"/>
      <c r="C15" s="3" t="s">
        <v>271</v>
      </c>
      <c r="D15" s="3"/>
      <c r="E15" s="7" t="s">
        <v>37</v>
      </c>
      <c r="F15" s="3"/>
      <c r="G15" s="3"/>
      <c r="H15" s="3"/>
      <c r="I15" s="3"/>
      <c r="J15" s="52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52"/>
    </row>
    <row r="17" spans="1:10" ht="12.75">
      <c r="A17" s="3">
        <v>2006</v>
      </c>
      <c r="B17" s="3"/>
      <c r="C17" s="14">
        <v>18273172</v>
      </c>
      <c r="D17" s="14"/>
      <c r="E17" s="14">
        <v>315761</v>
      </c>
      <c r="F17" s="3"/>
      <c r="G17" s="3"/>
      <c r="H17" s="3"/>
      <c r="I17" s="3"/>
      <c r="J17" s="52"/>
    </row>
    <row r="18" spans="1:10" ht="12.75">
      <c r="A18" s="3">
        <v>2007</v>
      </c>
      <c r="B18" s="3"/>
      <c r="C18" s="14">
        <v>18906310</v>
      </c>
      <c r="D18" s="14"/>
      <c r="E18" s="14">
        <v>755438</v>
      </c>
      <c r="F18" s="3"/>
      <c r="G18" s="3"/>
      <c r="H18" s="3"/>
      <c r="I18" s="3"/>
      <c r="J18" s="52"/>
    </row>
    <row r="19" spans="1:10" ht="12.75">
      <c r="A19" s="3">
        <v>2008</v>
      </c>
      <c r="B19" s="3"/>
      <c r="C19" s="14">
        <v>20588919</v>
      </c>
      <c r="D19" s="14"/>
      <c r="E19" s="14">
        <v>625140</v>
      </c>
      <c r="F19" s="3"/>
      <c r="G19" s="3"/>
      <c r="H19" s="3"/>
      <c r="I19" s="3"/>
      <c r="J19" s="52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52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52"/>
    </row>
    <row r="22" spans="1:10" ht="12.75">
      <c r="A22" s="3" t="s">
        <v>288</v>
      </c>
      <c r="B22" s="3"/>
      <c r="C22" s="3"/>
      <c r="D22" s="3"/>
      <c r="E22" s="3"/>
      <c r="F22" s="149"/>
      <c r="G22" s="3"/>
      <c r="H22" s="3"/>
      <c r="I22" s="3"/>
      <c r="J22" s="52"/>
    </row>
    <row r="23" spans="1:10" ht="12.75">
      <c r="A23" s="3"/>
      <c r="B23" s="3"/>
      <c r="C23" s="3"/>
      <c r="D23" s="3"/>
      <c r="E23" s="3"/>
      <c r="F23" s="149"/>
      <c r="G23" s="3"/>
      <c r="H23" s="3"/>
      <c r="I23" s="3"/>
      <c r="J23" s="52"/>
    </row>
    <row r="24" spans="1:10" ht="12.75">
      <c r="A24" s="3" t="s">
        <v>277</v>
      </c>
      <c r="B24" s="3"/>
      <c r="C24" s="3"/>
      <c r="D24" s="3"/>
      <c r="E24" s="3"/>
      <c r="F24" s="149"/>
      <c r="G24" s="3"/>
      <c r="H24" s="3"/>
      <c r="I24" s="3"/>
      <c r="J24" s="52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52"/>
    </row>
    <row r="26" spans="1:10" ht="12.75">
      <c r="A26" s="3" t="s">
        <v>289</v>
      </c>
      <c r="B26" s="3"/>
      <c r="C26" s="3"/>
      <c r="D26" s="3"/>
      <c r="E26" s="3"/>
      <c r="F26" s="3"/>
      <c r="G26" s="3"/>
      <c r="H26" s="3"/>
      <c r="I26" s="3"/>
      <c r="J26" s="52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52"/>
    </row>
    <row r="28" spans="1:10" ht="12.75">
      <c r="A28" s="3" t="s">
        <v>290</v>
      </c>
      <c r="B28" s="3"/>
      <c r="C28" s="3"/>
      <c r="D28" s="3"/>
      <c r="E28" s="3"/>
      <c r="F28" s="3"/>
      <c r="G28" s="3"/>
      <c r="H28" s="3"/>
      <c r="I28" s="3"/>
      <c r="J28" s="52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52"/>
    </row>
    <row r="30" spans="1:10" ht="12.75">
      <c r="A30" s="3" t="s">
        <v>291</v>
      </c>
      <c r="B30" s="3"/>
      <c r="C30" s="3"/>
      <c r="D30" s="3"/>
      <c r="E30" s="3"/>
      <c r="F30" s="3"/>
      <c r="G30" s="3"/>
      <c r="H30" s="3"/>
      <c r="I30" s="3"/>
      <c r="J30" s="52"/>
    </row>
    <row r="31" spans="1:10" ht="12.75">
      <c r="A31" s="3" t="s">
        <v>278</v>
      </c>
      <c r="B31" s="3"/>
      <c r="C31" s="3"/>
      <c r="D31" s="3"/>
      <c r="E31" s="3"/>
      <c r="F31" s="3"/>
      <c r="G31" s="3"/>
      <c r="H31" s="3"/>
      <c r="I31" s="3"/>
      <c r="J31" s="52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52"/>
    </row>
    <row r="33" spans="1:10" ht="12.75">
      <c r="A33" s="142" t="s">
        <v>297</v>
      </c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ht="12.75">
      <c r="A34" s="142" t="s">
        <v>298</v>
      </c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52"/>
    </row>
    <row r="36" spans="1:10" ht="12.75">
      <c r="A36" s="3" t="s">
        <v>272</v>
      </c>
      <c r="B36" s="3"/>
      <c r="C36" s="3"/>
      <c r="D36" s="3"/>
      <c r="E36" s="3"/>
      <c r="F36" s="3"/>
      <c r="G36" s="3"/>
      <c r="H36" s="3"/>
      <c r="I36" s="3"/>
      <c r="J36" s="52"/>
    </row>
    <row r="37" spans="1:10" ht="12.75">
      <c r="A37" s="3" t="s">
        <v>273</v>
      </c>
      <c r="B37" s="3"/>
      <c r="C37" s="3"/>
      <c r="D37" s="3"/>
      <c r="E37" s="3"/>
      <c r="F37" s="3"/>
      <c r="G37" s="3"/>
      <c r="H37" s="3"/>
      <c r="I37" s="3"/>
      <c r="J37" s="52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52"/>
    </row>
    <row r="39" spans="1:10" ht="12.75">
      <c r="A39" s="3" t="s">
        <v>25</v>
      </c>
      <c r="B39" s="3"/>
      <c r="C39" s="3"/>
      <c r="D39" s="3"/>
      <c r="E39" s="3"/>
      <c r="F39" s="3"/>
      <c r="G39" s="3"/>
      <c r="H39" s="3"/>
      <c r="I39" s="3"/>
      <c r="J39" s="52"/>
    </row>
    <row r="40" spans="1:10" ht="12.75">
      <c r="A40" s="3" t="s">
        <v>274</v>
      </c>
      <c r="B40" s="3"/>
      <c r="C40" s="3"/>
      <c r="D40" s="3"/>
      <c r="E40" s="3"/>
      <c r="F40" s="3"/>
      <c r="G40" s="3"/>
      <c r="H40" s="3"/>
      <c r="I40" s="3"/>
      <c r="J40" s="52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52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52"/>
    </row>
    <row r="43" spans="1:10" ht="12.75">
      <c r="A43" s="139"/>
      <c r="B43" s="139"/>
      <c r="C43" s="139"/>
      <c r="D43" s="139"/>
      <c r="E43" s="139"/>
      <c r="F43" s="139"/>
      <c r="G43" s="139"/>
      <c r="H43" s="139"/>
      <c r="I43" s="139"/>
      <c r="J43" s="52"/>
    </row>
    <row r="44" spans="1:10" ht="12.75">
      <c r="A44" s="139"/>
      <c r="B44" s="139"/>
      <c r="C44" s="139"/>
      <c r="D44" s="139"/>
      <c r="E44" s="3"/>
      <c r="F44" s="139"/>
      <c r="G44" s="139"/>
      <c r="H44" s="139"/>
      <c r="I44" s="139"/>
      <c r="J44" s="52"/>
    </row>
    <row r="45" spans="1:10" ht="12.75">
      <c r="A45" s="139"/>
      <c r="B45" s="139"/>
      <c r="C45" s="139"/>
      <c r="D45" s="139"/>
      <c r="E45" s="139"/>
      <c r="F45" s="139"/>
      <c r="G45" s="139"/>
      <c r="H45" s="139"/>
      <c r="I45" s="139"/>
      <c r="J45" s="52"/>
    </row>
    <row r="46" spans="1:10" ht="12.75">
      <c r="A46" s="139"/>
      <c r="B46" s="139"/>
      <c r="C46" s="139"/>
      <c r="D46" s="139"/>
      <c r="E46" s="139"/>
      <c r="F46" s="139"/>
      <c r="G46" s="139"/>
      <c r="H46" s="139"/>
      <c r="I46" s="139"/>
      <c r="J46" s="52"/>
    </row>
    <row r="47" spans="1:10" ht="12.75">
      <c r="A47" s="144"/>
      <c r="B47" s="144"/>
      <c r="C47" s="144"/>
      <c r="D47" s="139"/>
      <c r="E47" s="139"/>
      <c r="F47" s="139"/>
      <c r="G47" s="139"/>
      <c r="H47" s="139"/>
      <c r="I47" s="139"/>
      <c r="J47" s="52"/>
    </row>
    <row r="48" spans="1:10" ht="12.75">
      <c r="A48" s="139" t="s">
        <v>255</v>
      </c>
      <c r="B48" s="139"/>
      <c r="C48" s="139"/>
      <c r="D48" s="139"/>
      <c r="E48" s="139"/>
      <c r="F48" s="139"/>
      <c r="G48" s="139"/>
      <c r="H48" s="139"/>
      <c r="I48" s="139"/>
      <c r="J48" s="52"/>
    </row>
    <row r="49" spans="1:10" ht="12.75">
      <c r="A49" s="139" t="s">
        <v>275</v>
      </c>
      <c r="B49" s="139"/>
      <c r="C49" s="139"/>
      <c r="D49" s="139"/>
      <c r="E49" s="139"/>
      <c r="F49" s="139"/>
      <c r="G49" s="139"/>
      <c r="H49" s="139"/>
      <c r="I49" s="139"/>
      <c r="J49" s="52"/>
    </row>
    <row r="50" spans="1:10" ht="12.75">
      <c r="A50" s="139"/>
      <c r="B50" s="139"/>
      <c r="C50" s="139"/>
      <c r="D50" s="139"/>
      <c r="E50" s="139"/>
      <c r="F50" s="139"/>
      <c r="G50" s="139"/>
      <c r="H50" s="139"/>
      <c r="I50" s="139"/>
      <c r="J50" s="52"/>
    </row>
    <row r="51" spans="1:10" ht="12.75">
      <c r="A51" s="139"/>
      <c r="B51" s="139"/>
      <c r="C51" s="139"/>
      <c r="D51" s="139"/>
      <c r="E51" s="139"/>
      <c r="F51" s="139"/>
      <c r="G51" s="139"/>
      <c r="H51" s="139"/>
      <c r="I51" s="139"/>
      <c r="J51" s="52"/>
    </row>
    <row r="52" spans="1:10" ht="12.75">
      <c r="A52" s="139"/>
      <c r="B52" s="139"/>
      <c r="C52" s="139"/>
      <c r="D52" s="139"/>
      <c r="E52" s="139"/>
      <c r="F52" s="139"/>
      <c r="G52" s="139"/>
      <c r="H52" s="139"/>
      <c r="I52" s="139"/>
      <c r="J52" s="52"/>
    </row>
    <row r="53" spans="1:10" ht="12.75">
      <c r="A53" s="139"/>
      <c r="B53" s="140"/>
      <c r="C53" s="140"/>
      <c r="D53" s="140"/>
      <c r="E53" s="140"/>
      <c r="F53" s="140"/>
      <c r="G53" s="140"/>
      <c r="H53" s="140"/>
      <c r="I53" s="140"/>
      <c r="J53" s="52"/>
    </row>
    <row r="54" spans="1:10" ht="12.75">
      <c r="A54" s="147"/>
      <c r="B54" s="147"/>
      <c r="C54" s="147"/>
      <c r="D54" s="147"/>
      <c r="E54" s="147"/>
      <c r="F54" s="147"/>
      <c r="G54" s="147"/>
      <c r="H54" s="147"/>
      <c r="I54" s="147"/>
      <c r="J54" s="52"/>
    </row>
    <row r="55" spans="1:10" ht="12.75">
      <c r="A55" s="148" t="s">
        <v>292</v>
      </c>
      <c r="B55" s="148"/>
      <c r="C55" s="148"/>
      <c r="D55" s="148"/>
      <c r="E55" s="148"/>
      <c r="F55" s="148"/>
      <c r="G55" s="148"/>
      <c r="H55" s="148"/>
      <c r="I55" s="148"/>
      <c r="J55" s="52"/>
    </row>
    <row r="56" spans="1:10" ht="12.75">
      <c r="A56" s="154">
        <v>4</v>
      </c>
      <c r="B56" s="154"/>
      <c r="C56" s="154"/>
      <c r="D56" s="154"/>
      <c r="E56" s="154"/>
      <c r="F56" s="154"/>
      <c r="G56" s="154"/>
      <c r="H56" s="154"/>
      <c r="I56" s="154"/>
      <c r="J56" s="52"/>
    </row>
    <row r="57" spans="9:10" ht="12.75">
      <c r="I57" s="5"/>
      <c r="J57" s="52"/>
    </row>
    <row r="58" ht="12.75">
      <c r="J58" s="52"/>
    </row>
    <row r="59" ht="12.75">
      <c r="J59" s="52"/>
    </row>
  </sheetData>
  <mergeCells count="1">
    <mergeCell ref="A56:I56"/>
  </mergeCells>
  <printOptions/>
  <pageMargins left="0.69" right="0.4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10" t="s">
        <v>295</v>
      </c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10" t="s">
        <v>279</v>
      </c>
      <c r="B3" s="10"/>
      <c r="C3" s="10"/>
      <c r="D3" s="10"/>
      <c r="E3" s="10"/>
      <c r="F3" s="10"/>
    </row>
    <row r="5" spans="1:9" ht="12.75">
      <c r="A5" s="141" t="s">
        <v>294</v>
      </c>
      <c r="B5" s="141"/>
      <c r="C5" s="141"/>
      <c r="D5" s="141"/>
      <c r="E5" s="141"/>
      <c r="F5" s="141"/>
      <c r="G5" s="141"/>
      <c r="H5" s="141"/>
      <c r="I5" s="141"/>
    </row>
    <row r="6" spans="1:9" ht="12.75">
      <c r="A6" s="141" t="s">
        <v>0</v>
      </c>
      <c r="B6" s="141"/>
      <c r="C6" s="141"/>
      <c r="D6" s="141"/>
      <c r="E6" s="141"/>
      <c r="F6" s="141"/>
      <c r="G6" s="141"/>
      <c r="H6" s="141"/>
      <c r="I6" s="141"/>
    </row>
    <row r="7" spans="1:9" ht="12.75">
      <c r="A7" s="141"/>
      <c r="B7" s="141"/>
      <c r="C7" s="141"/>
      <c r="D7" s="141"/>
      <c r="E7" s="141"/>
      <c r="F7" s="141"/>
      <c r="G7" s="141"/>
      <c r="H7" s="141"/>
      <c r="I7" s="141"/>
    </row>
    <row r="8" spans="1:9" ht="12.75">
      <c r="A8" s="141" t="s">
        <v>1</v>
      </c>
      <c r="B8" s="141"/>
      <c r="C8" s="141"/>
      <c r="D8" s="141"/>
      <c r="E8" s="141"/>
      <c r="F8" s="141"/>
      <c r="G8" s="141"/>
      <c r="H8" s="141"/>
      <c r="I8" s="141"/>
    </row>
    <row r="9" spans="1:9" ht="12.75">
      <c r="A9" s="141" t="s">
        <v>2</v>
      </c>
      <c r="B9" s="141"/>
      <c r="C9" s="141"/>
      <c r="D9" s="141"/>
      <c r="E9" s="141"/>
      <c r="F9" s="141"/>
      <c r="G9" s="141"/>
      <c r="H9" s="141"/>
      <c r="I9" s="141"/>
    </row>
    <row r="10" spans="1:9" ht="12.75">
      <c r="A10" s="141" t="s">
        <v>3</v>
      </c>
      <c r="B10" s="141"/>
      <c r="C10" s="141"/>
      <c r="D10" s="141"/>
      <c r="E10" s="141"/>
      <c r="F10" s="141"/>
      <c r="G10" s="141"/>
      <c r="H10" s="141"/>
      <c r="I10" s="141"/>
    </row>
    <row r="11" spans="1:9" ht="12.75">
      <c r="A11" s="141" t="s">
        <v>4</v>
      </c>
      <c r="B11" s="141"/>
      <c r="C11" s="141"/>
      <c r="D11" s="141"/>
      <c r="E11" s="141"/>
      <c r="F11" s="141"/>
      <c r="G11" s="141"/>
      <c r="H11" s="141"/>
      <c r="I11" s="141"/>
    </row>
    <row r="12" spans="1:9" ht="12.75">
      <c r="A12" s="141" t="s">
        <v>5</v>
      </c>
      <c r="B12" s="141"/>
      <c r="C12" s="141"/>
      <c r="D12" s="141"/>
      <c r="E12" s="141"/>
      <c r="F12" s="141"/>
      <c r="G12" s="141"/>
      <c r="H12" s="141"/>
      <c r="I12" s="141"/>
    </row>
    <row r="13" spans="1:9" ht="12.75">
      <c r="A13" s="141" t="s">
        <v>6</v>
      </c>
      <c r="B13" s="141"/>
      <c r="C13" s="141"/>
      <c r="D13" s="141"/>
      <c r="E13" s="141"/>
      <c r="F13" s="141"/>
      <c r="G13" s="141"/>
      <c r="H13" s="141"/>
      <c r="I13" s="141"/>
    </row>
    <row r="14" spans="1:9" ht="12.75">
      <c r="A14" s="141" t="s">
        <v>7</v>
      </c>
      <c r="B14" s="141"/>
      <c r="C14" s="141"/>
      <c r="D14" s="141"/>
      <c r="E14" s="141"/>
      <c r="F14" s="141"/>
      <c r="G14" s="141"/>
      <c r="H14" s="141"/>
      <c r="I14" s="141"/>
    </row>
    <row r="15" spans="1:9" ht="12.75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12.75">
      <c r="A16" s="141" t="s">
        <v>8</v>
      </c>
      <c r="B16" s="141"/>
      <c r="C16" s="141"/>
      <c r="D16" s="141"/>
      <c r="E16" s="141"/>
      <c r="F16" s="141"/>
      <c r="G16" s="141"/>
      <c r="H16" s="141"/>
      <c r="I16" s="141"/>
    </row>
    <row r="17" spans="1:9" ht="12.75">
      <c r="A17" s="141" t="s">
        <v>9</v>
      </c>
      <c r="B17" s="141"/>
      <c r="C17" s="141"/>
      <c r="D17" s="141"/>
      <c r="E17" s="141"/>
      <c r="F17" s="141"/>
      <c r="G17" s="141"/>
      <c r="H17" s="141"/>
      <c r="I17" s="141"/>
    </row>
    <row r="18" spans="1:9" ht="12.75">
      <c r="A18" s="141" t="s">
        <v>10</v>
      </c>
      <c r="B18" s="141"/>
      <c r="C18" s="141"/>
      <c r="D18" s="141"/>
      <c r="E18" s="141"/>
      <c r="F18" s="141"/>
      <c r="G18" s="141"/>
      <c r="H18" s="141"/>
      <c r="I18" s="141"/>
    </row>
    <row r="19" spans="1:9" ht="12.75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 ht="12.75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ht="12.75">
      <c r="A21" s="141"/>
      <c r="B21" s="141"/>
      <c r="C21" s="141"/>
      <c r="D21" s="141"/>
      <c r="E21" s="141"/>
      <c r="F21" s="141"/>
      <c r="G21" s="141"/>
      <c r="H21" s="141"/>
      <c r="I21" s="141"/>
    </row>
    <row r="22" spans="1:9" ht="12.75">
      <c r="A22" s="141"/>
      <c r="B22" s="141"/>
      <c r="C22" s="141"/>
      <c r="D22" s="141"/>
      <c r="E22" s="141"/>
      <c r="F22" s="141"/>
      <c r="G22" s="141"/>
      <c r="H22" s="141"/>
      <c r="I22" s="141"/>
    </row>
    <row r="23" spans="1:9" ht="12.75">
      <c r="A23" s="141"/>
      <c r="B23" s="141"/>
      <c r="C23" s="141"/>
      <c r="D23" s="141"/>
      <c r="E23" s="141"/>
      <c r="F23" s="141"/>
      <c r="G23" s="141"/>
      <c r="H23" s="141"/>
      <c r="I23" s="141"/>
    </row>
    <row r="24" spans="1:9" ht="12.75">
      <c r="A24" s="141" t="s">
        <v>296</v>
      </c>
      <c r="B24" s="141"/>
      <c r="C24" s="141"/>
      <c r="D24" s="141"/>
      <c r="E24" s="141"/>
      <c r="F24" s="141"/>
      <c r="G24" s="141"/>
      <c r="H24" s="141"/>
      <c r="I24" s="141"/>
    </row>
    <row r="25" spans="1:9" ht="12.75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 ht="12.75">
      <c r="A26" s="141"/>
      <c r="B26" s="141"/>
      <c r="C26" s="141"/>
      <c r="D26" s="141"/>
      <c r="E26" s="141"/>
      <c r="F26" s="141"/>
      <c r="G26" s="141"/>
      <c r="H26" s="141"/>
      <c r="I26" s="141"/>
    </row>
    <row r="27" spans="1:9" ht="12.75">
      <c r="A27" s="141"/>
      <c r="B27" s="141"/>
      <c r="C27" s="141"/>
      <c r="D27" s="141"/>
      <c r="E27" s="141"/>
      <c r="F27" s="141"/>
      <c r="G27" s="141"/>
      <c r="H27" s="141"/>
      <c r="I27" s="141"/>
    </row>
    <row r="28" spans="1:9" ht="12.75">
      <c r="A28" s="151"/>
      <c r="B28" s="151"/>
      <c r="C28" s="151"/>
      <c r="D28" s="141"/>
      <c r="E28" s="141"/>
      <c r="F28" s="141"/>
      <c r="G28" s="141"/>
      <c r="H28" s="141"/>
      <c r="I28" s="141"/>
    </row>
    <row r="29" spans="1:9" ht="12.75">
      <c r="A29" s="141" t="s">
        <v>11</v>
      </c>
      <c r="B29" s="141"/>
      <c r="C29" s="141"/>
      <c r="D29" s="141"/>
      <c r="E29" s="141"/>
      <c r="F29" s="141"/>
      <c r="G29" s="141"/>
      <c r="H29" s="141"/>
      <c r="I29" s="141"/>
    </row>
    <row r="30" spans="1:9" ht="12.75">
      <c r="A30" s="141"/>
      <c r="B30" s="141"/>
      <c r="C30" s="141"/>
      <c r="D30" s="141"/>
      <c r="E30" s="141"/>
      <c r="F30" s="141"/>
      <c r="G30" s="141"/>
      <c r="H30" s="141"/>
      <c r="I30" s="141"/>
    </row>
    <row r="31" spans="1:9" ht="12.75">
      <c r="A31" s="141" t="s">
        <v>206</v>
      </c>
      <c r="B31" s="141"/>
      <c r="C31" s="141"/>
      <c r="D31" s="141"/>
      <c r="E31" s="141"/>
      <c r="F31" s="141"/>
      <c r="G31" s="141"/>
      <c r="H31" s="141"/>
      <c r="I31" s="141"/>
    </row>
    <row r="32" spans="1:9" ht="12.75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 ht="12.75">
      <c r="A33" s="141"/>
      <c r="B33" s="141"/>
      <c r="C33" s="141"/>
      <c r="D33" s="141"/>
      <c r="E33" s="141"/>
      <c r="F33" s="141"/>
      <c r="G33" s="141"/>
      <c r="H33" s="141"/>
      <c r="I33" s="141"/>
    </row>
    <row r="34" spans="1:9" ht="12.75">
      <c r="A34" s="141"/>
      <c r="B34" s="141"/>
      <c r="C34" s="141"/>
      <c r="D34" s="141"/>
      <c r="E34" s="141"/>
      <c r="F34" s="141"/>
      <c r="G34" s="141"/>
      <c r="H34" s="141"/>
      <c r="I34" s="141"/>
    </row>
    <row r="35" spans="1:9" ht="12.75">
      <c r="A35" s="141"/>
      <c r="B35" s="141"/>
      <c r="C35" s="141"/>
      <c r="D35" s="141"/>
      <c r="E35" s="141"/>
      <c r="F35" s="141"/>
      <c r="G35" s="141"/>
      <c r="H35" s="141"/>
      <c r="I35" s="141"/>
    </row>
    <row r="36" spans="1:9" ht="12.75">
      <c r="A36" s="141"/>
      <c r="B36" s="141"/>
      <c r="C36" s="141"/>
      <c r="D36" s="141"/>
      <c r="E36" s="141"/>
      <c r="F36" s="141"/>
      <c r="G36" s="141"/>
      <c r="H36" s="141"/>
      <c r="I36" s="141"/>
    </row>
    <row r="37" spans="1:9" ht="12.75">
      <c r="A37" s="141"/>
      <c r="B37" s="141"/>
      <c r="C37" s="141"/>
      <c r="D37" s="141"/>
      <c r="E37" s="141"/>
      <c r="F37" s="141"/>
      <c r="G37" s="141"/>
      <c r="H37" s="141"/>
      <c r="I37" s="141"/>
    </row>
    <row r="38" spans="1:9" ht="12.75">
      <c r="A38" s="141"/>
      <c r="B38" s="141"/>
      <c r="C38" s="141"/>
      <c r="D38" s="141"/>
      <c r="E38" s="141"/>
      <c r="F38" s="141"/>
      <c r="G38" s="141"/>
      <c r="H38" s="141"/>
      <c r="I38" s="141"/>
    </row>
    <row r="39" spans="1:9" ht="12.75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 ht="12.75">
      <c r="A40" s="141"/>
      <c r="B40" s="141"/>
      <c r="C40" s="141"/>
      <c r="D40" s="141"/>
      <c r="E40" s="141"/>
      <c r="F40" s="141"/>
      <c r="G40" s="141"/>
      <c r="H40" s="141"/>
      <c r="I40" s="141"/>
    </row>
    <row r="41" spans="1:9" ht="12.75">
      <c r="A41" s="141"/>
      <c r="B41" s="141"/>
      <c r="C41" s="141"/>
      <c r="D41" s="141"/>
      <c r="E41" s="141"/>
      <c r="F41" s="141"/>
      <c r="G41" s="141"/>
      <c r="H41" s="141"/>
      <c r="I41" s="141"/>
    </row>
    <row r="42" spans="1:9" ht="12.75">
      <c r="A42" s="141"/>
      <c r="B42" s="141"/>
      <c r="C42" s="141"/>
      <c r="D42" s="141"/>
      <c r="E42" s="141"/>
      <c r="F42" s="141"/>
      <c r="G42" s="141"/>
      <c r="H42" s="141"/>
      <c r="I42" s="141"/>
    </row>
    <row r="43" spans="1:9" ht="12.75">
      <c r="A43" s="141"/>
      <c r="B43" s="141"/>
      <c r="C43" s="141"/>
      <c r="D43" s="141"/>
      <c r="E43" s="141"/>
      <c r="F43" s="141"/>
      <c r="G43" s="141"/>
      <c r="H43" s="141"/>
      <c r="I43" s="141"/>
    </row>
    <row r="44" spans="1:9" ht="12.75">
      <c r="A44" s="141"/>
      <c r="B44" s="141"/>
      <c r="C44" s="141"/>
      <c r="D44" s="141"/>
      <c r="E44" s="141"/>
      <c r="F44" s="141"/>
      <c r="G44" s="141"/>
      <c r="H44" s="141"/>
      <c r="I44" s="141"/>
    </row>
    <row r="45" spans="1:9" ht="12.75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 ht="12.75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 ht="12.75">
      <c r="A47" s="141"/>
      <c r="B47" s="141"/>
      <c r="C47" s="141"/>
      <c r="D47" s="141"/>
      <c r="E47" s="141"/>
      <c r="F47" s="141"/>
      <c r="G47" s="141"/>
      <c r="H47" s="141"/>
      <c r="I47" s="141"/>
    </row>
    <row r="48" spans="1:9" ht="12.75">
      <c r="A48" s="141"/>
      <c r="B48" s="141"/>
      <c r="C48" s="141"/>
      <c r="D48" s="141"/>
      <c r="E48" s="141"/>
      <c r="F48" s="141"/>
      <c r="G48" s="141"/>
      <c r="H48" s="141"/>
      <c r="I48" s="141"/>
    </row>
    <row r="49" spans="1:9" ht="12.75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 ht="12.75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 ht="12.75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 ht="12.75">
      <c r="A52" s="141"/>
      <c r="B52" s="141"/>
      <c r="C52" s="141"/>
      <c r="D52" s="141"/>
      <c r="E52" s="141"/>
      <c r="F52" s="141"/>
      <c r="G52" s="141"/>
      <c r="H52" s="141"/>
      <c r="I52" s="141"/>
    </row>
    <row r="53" spans="1:9" ht="12.75">
      <c r="A53" s="141"/>
      <c r="B53" s="141"/>
      <c r="C53" s="141"/>
      <c r="D53" s="141"/>
      <c r="E53" s="141"/>
      <c r="F53" s="141"/>
      <c r="G53" s="141"/>
      <c r="H53" s="141"/>
      <c r="I53" s="141"/>
    </row>
    <row r="54" spans="1:9" ht="12.75">
      <c r="A54" s="141"/>
      <c r="B54" s="141"/>
      <c r="C54" s="141"/>
      <c r="D54" s="141"/>
      <c r="E54" s="141"/>
      <c r="F54" s="141"/>
      <c r="G54" s="141"/>
      <c r="H54" s="141"/>
      <c r="I54" s="141"/>
    </row>
    <row r="55" spans="1:9" ht="12.75">
      <c r="A55" s="148" t="s">
        <v>292</v>
      </c>
      <c r="B55" s="150"/>
      <c r="C55" s="150"/>
      <c r="D55" s="150"/>
      <c r="E55" s="150"/>
      <c r="F55" s="150"/>
      <c r="G55" s="150"/>
      <c r="H55" s="150"/>
      <c r="I55" s="150"/>
    </row>
    <row r="56" spans="1:9" ht="12.75">
      <c r="A56" s="158">
        <v>5</v>
      </c>
      <c r="B56" s="158"/>
      <c r="C56" s="158"/>
      <c r="D56" s="158"/>
      <c r="E56" s="158"/>
      <c r="F56" s="158"/>
      <c r="G56" s="158"/>
      <c r="H56" s="158"/>
      <c r="I56" s="158"/>
    </row>
  </sheetData>
  <mergeCells count="1">
    <mergeCell ref="A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2.7109375" style="0" customWidth="1"/>
    <col min="4" max="4" width="14.00390625" style="0" customWidth="1"/>
    <col min="6" max="6" width="15.00390625" style="0" customWidth="1"/>
  </cols>
  <sheetData>
    <row r="1" spans="1:6" ht="12.75">
      <c r="A1" s="2" t="s">
        <v>84</v>
      </c>
      <c r="B1" s="12"/>
      <c r="C1" s="12"/>
      <c r="D1" s="4"/>
      <c r="E1" s="12"/>
      <c r="F1" s="12"/>
    </row>
    <row r="2" spans="1:6" ht="12.75">
      <c r="A2" s="2"/>
      <c r="B2" s="12"/>
      <c r="C2" s="12"/>
      <c r="D2" s="4"/>
      <c r="E2" s="12"/>
      <c r="F2" s="12"/>
    </row>
    <row r="3" spans="1:6" ht="12.75">
      <c r="A3" s="2" t="s">
        <v>78</v>
      </c>
      <c r="B3" s="12"/>
      <c r="C3" s="12"/>
      <c r="D3" s="4"/>
      <c r="E3" s="12"/>
      <c r="F3" s="12"/>
    </row>
    <row r="4" spans="1:7" ht="13.5" thickBot="1">
      <c r="A4" s="53" t="s">
        <v>144</v>
      </c>
      <c r="B4" s="54"/>
      <c r="C4" s="54"/>
      <c r="D4" s="56"/>
      <c r="E4" s="57"/>
      <c r="F4" s="54"/>
      <c r="G4" s="52"/>
    </row>
    <row r="5" spans="1:6" ht="12.75">
      <c r="A5" s="4"/>
      <c r="B5" s="12"/>
      <c r="C5" s="12">
        <v>2008</v>
      </c>
      <c r="D5" s="58" t="s">
        <v>85</v>
      </c>
      <c r="E5" s="12">
        <v>2007</v>
      </c>
      <c r="F5" s="58" t="s">
        <v>85</v>
      </c>
    </row>
    <row r="6" spans="1:6" ht="12.75">
      <c r="A6" s="4"/>
      <c r="B6" s="12"/>
      <c r="C6" s="12" t="s">
        <v>37</v>
      </c>
      <c r="D6" s="59" t="s">
        <v>86</v>
      </c>
      <c r="E6" s="12" t="s">
        <v>37</v>
      </c>
      <c r="F6" s="59" t="s">
        <v>86</v>
      </c>
    </row>
    <row r="7" spans="1:6" ht="12.75">
      <c r="A7" s="2" t="s">
        <v>87</v>
      </c>
      <c r="B7" s="7"/>
      <c r="C7" s="5"/>
      <c r="D7" s="4" t="s">
        <v>143</v>
      </c>
      <c r="E7" s="5"/>
      <c r="F7" s="4" t="s">
        <v>88</v>
      </c>
    </row>
    <row r="8" spans="1:6" ht="12.75">
      <c r="A8" s="2" t="s">
        <v>89</v>
      </c>
      <c r="B8" s="7"/>
      <c r="C8" s="59"/>
      <c r="D8" s="60">
        <v>0.702804</v>
      </c>
      <c r="E8" s="59"/>
      <c r="F8" s="60">
        <v>0.702804</v>
      </c>
    </row>
    <row r="9" spans="1:6" ht="12.75">
      <c r="A9" s="2" t="s">
        <v>90</v>
      </c>
      <c r="B9" s="7"/>
      <c r="C9" s="59"/>
      <c r="D9" s="4"/>
      <c r="E9" s="59"/>
      <c r="F9" s="4"/>
    </row>
    <row r="10" spans="1:6" ht="12.75">
      <c r="A10" s="22" t="s">
        <v>91</v>
      </c>
      <c r="B10" s="7"/>
      <c r="C10" s="23">
        <v>42273</v>
      </c>
      <c r="D10" s="23">
        <f>C10/D8</f>
        <v>60149.0600508819</v>
      </c>
      <c r="E10" s="23">
        <v>64159</v>
      </c>
      <c r="F10" s="23">
        <f>E10/F8</f>
        <v>91290.03249839216</v>
      </c>
    </row>
    <row r="11" spans="1:6" ht="12.75">
      <c r="A11" s="3" t="s">
        <v>92</v>
      </c>
      <c r="B11" s="7"/>
      <c r="C11" s="61">
        <v>16000</v>
      </c>
      <c r="D11" s="61">
        <f>C11/D8</f>
        <v>22765.948970125384</v>
      </c>
      <c r="E11" s="61"/>
      <c r="F11" s="61"/>
    </row>
    <row r="12" spans="1:6" ht="12.75">
      <c r="A12" s="2" t="s">
        <v>93</v>
      </c>
      <c r="B12" s="7"/>
      <c r="C12" s="62">
        <f>SUM(C10:C11)</f>
        <v>58273</v>
      </c>
      <c r="D12" s="62">
        <f>SUM(D10:D11)</f>
        <v>82915.00902100728</v>
      </c>
      <c r="E12" s="62">
        <f>SUM(E10:E11)</f>
        <v>64159</v>
      </c>
      <c r="F12" s="62">
        <f>SUM(F10:F11)</f>
        <v>91290.03249839216</v>
      </c>
    </row>
    <row r="13" spans="1:6" ht="12.75">
      <c r="A13" s="19"/>
      <c r="B13" s="7"/>
      <c r="C13" s="23"/>
      <c r="D13" s="23"/>
      <c r="E13" s="23"/>
      <c r="F13" s="23"/>
    </row>
    <row r="14" spans="1:6" ht="12.75">
      <c r="A14" s="3"/>
      <c r="B14" s="7"/>
      <c r="C14" s="23"/>
      <c r="D14" s="23"/>
      <c r="E14" s="23"/>
      <c r="F14" s="23"/>
    </row>
    <row r="15" spans="1:6" ht="12.75">
      <c r="A15" s="2" t="s">
        <v>94</v>
      </c>
      <c r="B15" s="7"/>
      <c r="C15" s="23"/>
      <c r="D15" s="23"/>
      <c r="E15" s="23"/>
      <c r="F15" s="23"/>
    </row>
    <row r="16" spans="1:6" ht="12.75">
      <c r="A16" s="3" t="s">
        <v>95</v>
      </c>
      <c r="B16" s="7"/>
      <c r="C16" s="23">
        <v>11006296</v>
      </c>
      <c r="D16" s="23">
        <f>C16/D8</f>
        <v>15660548.317880945</v>
      </c>
      <c r="E16" s="23">
        <v>11716705</v>
      </c>
      <c r="F16" s="23">
        <f>E16/F$8</f>
        <v>16671369.258000808</v>
      </c>
    </row>
    <row r="17" spans="1:6" ht="12.75">
      <c r="A17" s="3" t="s">
        <v>96</v>
      </c>
      <c r="B17" s="7"/>
      <c r="C17" s="23">
        <v>26077637</v>
      </c>
      <c r="D17" s="23">
        <f>C17/D8</f>
        <v>37105134.575215854</v>
      </c>
      <c r="E17" s="23">
        <v>28199617</v>
      </c>
      <c r="F17" s="23">
        <f>E17/F$8</f>
        <v>40124440.09994252</v>
      </c>
    </row>
    <row r="18" spans="1:6" ht="12.75">
      <c r="A18" s="3" t="s">
        <v>97</v>
      </c>
      <c r="B18" s="7"/>
      <c r="C18" s="23">
        <v>470824</v>
      </c>
      <c r="D18" s="23">
        <f>C18/D8</f>
        <v>669922.1973693946</v>
      </c>
      <c r="E18" s="23">
        <v>537696</v>
      </c>
      <c r="F18" s="23">
        <f>E18/F$8</f>
        <v>765072.4810900337</v>
      </c>
    </row>
    <row r="19" spans="1:6" ht="12.75">
      <c r="A19" s="3" t="s">
        <v>98</v>
      </c>
      <c r="B19" s="7"/>
      <c r="C19" s="23">
        <v>558436</v>
      </c>
      <c r="D19" s="23">
        <f>C18:C19/D8</f>
        <v>794582.8424425587</v>
      </c>
      <c r="E19" s="23">
        <v>615224</v>
      </c>
      <c r="F19" s="23">
        <f>E19/F$8</f>
        <v>875384.8868247762</v>
      </c>
    </row>
    <row r="20" spans="1:6" ht="12.75">
      <c r="A20" s="3" t="s">
        <v>99</v>
      </c>
      <c r="B20" s="7"/>
      <c r="C20" s="61">
        <v>1404854</v>
      </c>
      <c r="D20" s="61">
        <f>C20/D8</f>
        <v>1998927.154654783</v>
      </c>
      <c r="E20" s="61">
        <v>1313217</v>
      </c>
      <c r="F20" s="61">
        <f>E20/F$8</f>
        <v>1868539.4505438216</v>
      </c>
    </row>
    <row r="21" spans="1:6" ht="12.75">
      <c r="A21" s="2" t="s">
        <v>100</v>
      </c>
      <c r="B21" s="7"/>
      <c r="C21" s="62">
        <f>SUM(C16:C20)</f>
        <v>39518047</v>
      </c>
      <c r="D21" s="62">
        <f>SUM(D16:D20)</f>
        <v>56229115.08756354</v>
      </c>
      <c r="E21" s="62">
        <f>SUM(E16:E20)</f>
        <v>42382459</v>
      </c>
      <c r="F21" s="62">
        <f>SUM(F16:F20)</f>
        <v>60304806.17640196</v>
      </c>
    </row>
    <row r="22" spans="1:6" ht="12.75">
      <c r="A22" s="3"/>
      <c r="B22" s="7"/>
      <c r="C22" s="63"/>
      <c r="D22" s="63"/>
      <c r="E22" s="63"/>
      <c r="F22" s="63"/>
    </row>
    <row r="23" spans="1:6" ht="12.75">
      <c r="A23" s="2" t="s">
        <v>101</v>
      </c>
      <c r="B23" s="7"/>
      <c r="C23" s="64">
        <f>C12+C21</f>
        <v>39576320</v>
      </c>
      <c r="D23" s="62">
        <f>D12+D21</f>
        <v>56312030.09658454</v>
      </c>
      <c r="E23" s="64">
        <f>E12+E21</f>
        <v>42446618</v>
      </c>
      <c r="F23" s="62">
        <f>F12+F21</f>
        <v>60396096.20890035</v>
      </c>
    </row>
    <row r="24" spans="1:6" ht="12.75">
      <c r="A24" s="3"/>
      <c r="B24" s="7"/>
      <c r="C24" s="65"/>
      <c r="D24" s="65"/>
      <c r="E24" s="65"/>
      <c r="F24" s="65"/>
    </row>
    <row r="25" spans="1:6" ht="12.75">
      <c r="A25" s="2" t="s">
        <v>102</v>
      </c>
      <c r="B25" s="7"/>
      <c r="C25" s="65"/>
      <c r="D25" s="65"/>
      <c r="E25" s="65"/>
      <c r="F25" s="65"/>
    </row>
    <row r="26" spans="1:6" ht="12.75">
      <c r="A26" s="2" t="s">
        <v>103</v>
      </c>
      <c r="B26" s="7"/>
      <c r="C26" s="65"/>
      <c r="D26" s="65"/>
      <c r="E26" s="65"/>
      <c r="F26" s="65"/>
    </row>
    <row r="27" spans="1:6" ht="12.75">
      <c r="A27" s="3" t="s">
        <v>104</v>
      </c>
      <c r="B27" s="7"/>
      <c r="C27" s="23">
        <v>7385356</v>
      </c>
      <c r="D27" s="23">
        <f>C27/D8</f>
        <v>10508414.863888083</v>
      </c>
      <c r="E27" s="23">
        <v>6715879</v>
      </c>
      <c r="F27" s="23">
        <f>E27/F$8</f>
        <v>9555834.912721043</v>
      </c>
    </row>
    <row r="28" spans="1:6" ht="12.75">
      <c r="A28" s="3" t="s">
        <v>105</v>
      </c>
      <c r="B28" s="7"/>
      <c r="C28" s="23">
        <v>2559100</v>
      </c>
      <c r="D28" s="23">
        <f>C28/D8</f>
        <v>3641271.250590492</v>
      </c>
      <c r="E28" s="23">
        <v>2369736</v>
      </c>
      <c r="F28" s="23">
        <f>E28/F$8</f>
        <v>3371830.5530418153</v>
      </c>
    </row>
    <row r="29" spans="1:6" ht="12.75">
      <c r="A29" s="3" t="s">
        <v>106</v>
      </c>
      <c r="B29" s="7"/>
      <c r="C29" s="23">
        <v>5065528</v>
      </c>
      <c r="D29" s="23">
        <f>C29/D8</f>
        <v>7207596.997171331</v>
      </c>
      <c r="E29" s="23">
        <v>2573030</v>
      </c>
      <c r="F29" s="23">
        <f>E29/F$8</f>
        <v>3661091.8549126075</v>
      </c>
    </row>
    <row r="30" spans="1:6" ht="12.75">
      <c r="A30" s="3" t="s">
        <v>107</v>
      </c>
      <c r="B30" s="7"/>
      <c r="C30" s="61">
        <v>173744</v>
      </c>
      <c r="D30" s="61">
        <f>C30/D8</f>
        <v>247215.43986659154</v>
      </c>
      <c r="E30" s="61">
        <v>103180</v>
      </c>
      <c r="F30" s="61">
        <f>E30/F$8</f>
        <v>146811.91342109608</v>
      </c>
    </row>
    <row r="31" spans="1:6" ht="12.75">
      <c r="A31" s="2" t="s">
        <v>108</v>
      </c>
      <c r="B31" s="7"/>
      <c r="C31" s="62">
        <f>SUM(C27:C30)</f>
        <v>15183728</v>
      </c>
      <c r="D31" s="62">
        <f>SUM(D27:D30)</f>
        <v>21604498.5515165</v>
      </c>
      <c r="E31" s="62">
        <f>SUM(E27:E30)</f>
        <v>11761825</v>
      </c>
      <c r="F31" s="62">
        <f>SUM(F27:F30)</f>
        <v>16735569.234096562</v>
      </c>
    </row>
    <row r="32" spans="1:6" ht="12.75">
      <c r="A32" s="3"/>
      <c r="B32" s="7"/>
      <c r="C32" s="65"/>
      <c r="D32" s="65"/>
      <c r="E32" s="65"/>
      <c r="F32" s="65"/>
    </row>
    <row r="33" spans="1:6" ht="12.75">
      <c r="A33" s="2" t="s">
        <v>109</v>
      </c>
      <c r="B33" s="7"/>
      <c r="C33" s="65"/>
      <c r="D33" s="65"/>
      <c r="E33" s="65"/>
      <c r="F33" s="65"/>
    </row>
    <row r="34" spans="1:6" ht="12.75">
      <c r="A34" s="3" t="s">
        <v>110</v>
      </c>
      <c r="B34" s="7"/>
      <c r="C34" s="23">
        <v>6728441</v>
      </c>
      <c r="D34" s="23">
        <f>C34/D8</f>
        <v>9573709.028406214</v>
      </c>
      <c r="E34" s="23">
        <v>6165867</v>
      </c>
      <c r="F34" s="23">
        <f>E34/F$8</f>
        <v>8773238.342411255</v>
      </c>
    </row>
    <row r="35" spans="1:6" ht="12.75">
      <c r="A35" s="3" t="s">
        <v>111</v>
      </c>
      <c r="B35" s="7"/>
      <c r="C35" s="23">
        <v>287722</v>
      </c>
      <c r="D35" s="23">
        <f>C35/D8</f>
        <v>409391.523098901</v>
      </c>
      <c r="E35" s="23">
        <v>261673</v>
      </c>
      <c r="F35" s="23">
        <f>E35/F$8</f>
        <v>372327.13530372625</v>
      </c>
    </row>
    <row r="36" spans="1:6" ht="12.75">
      <c r="A36" s="3" t="s">
        <v>112</v>
      </c>
      <c r="B36" s="7"/>
      <c r="C36" s="61">
        <v>112716</v>
      </c>
      <c r="D36" s="61">
        <f>C36/D8</f>
        <v>160380.4190072908</v>
      </c>
      <c r="E36" s="61">
        <v>401497</v>
      </c>
      <c r="F36" s="61">
        <f>E36/F$8</f>
        <v>571278.763353652</v>
      </c>
    </row>
    <row r="37" spans="1:6" ht="12.75">
      <c r="A37" s="2" t="s">
        <v>113</v>
      </c>
      <c r="B37" s="7"/>
      <c r="C37" s="62">
        <f>SUM(C34:C36)</f>
        <v>7128879</v>
      </c>
      <c r="D37" s="62">
        <f>SUM(D34:D36)</f>
        <v>10143480.970512405</v>
      </c>
      <c r="E37" s="62">
        <f>SUM(E34:E36)</f>
        <v>6829037</v>
      </c>
      <c r="F37" s="62">
        <f>SUM(F34:F36)</f>
        <v>9716844.241068633</v>
      </c>
    </row>
    <row r="38" spans="1:6" ht="12.75">
      <c r="A38" s="3" t="s">
        <v>139</v>
      </c>
      <c r="B38" s="7"/>
      <c r="C38" s="23">
        <v>385783</v>
      </c>
      <c r="D38" s="23">
        <f>C38/D8</f>
        <v>548919.7557213675</v>
      </c>
      <c r="E38" s="23"/>
      <c r="F38" s="23"/>
    </row>
    <row r="39" spans="1:6" ht="12.75">
      <c r="A39" s="3" t="s">
        <v>114</v>
      </c>
      <c r="B39" s="7"/>
      <c r="C39" s="23">
        <v>468543</v>
      </c>
      <c r="D39" s="23">
        <f>C39/D8</f>
        <v>666676.6267693411</v>
      </c>
      <c r="E39" s="23">
        <v>302880</v>
      </c>
      <c r="F39" s="23">
        <f>E39/F8</f>
        <v>430959.41400447354</v>
      </c>
    </row>
    <row r="40" spans="1:6" ht="12.75">
      <c r="A40" s="3"/>
      <c r="B40" s="7"/>
      <c r="C40" s="23"/>
      <c r="D40" s="23"/>
      <c r="E40" s="23"/>
      <c r="F40" s="23"/>
    </row>
    <row r="41" spans="1:6" ht="12.75">
      <c r="A41" s="2" t="s">
        <v>115</v>
      </c>
      <c r="B41" s="7"/>
      <c r="C41" s="67">
        <f>C31+C37+C38+C39</f>
        <v>23166933</v>
      </c>
      <c r="D41" s="67">
        <f>D31+D37+D38+D39</f>
        <v>32963575.904519614</v>
      </c>
      <c r="E41" s="67">
        <f>E31+E37+E39</f>
        <v>18893742</v>
      </c>
      <c r="F41" s="67">
        <f>F31+F37+F39</f>
        <v>26883372.88916967</v>
      </c>
    </row>
    <row r="42" spans="1:6" ht="12.75">
      <c r="A42" s="3"/>
      <c r="B42" s="7"/>
      <c r="C42" s="62"/>
      <c r="D42" s="62"/>
      <c r="E42" s="62"/>
      <c r="F42" s="62"/>
    </row>
    <row r="43" spans="1:6" ht="13.5" thickBot="1">
      <c r="A43" s="4" t="s">
        <v>116</v>
      </c>
      <c r="B43" s="7"/>
      <c r="C43" s="68">
        <f>C23+C41</f>
        <v>62743253</v>
      </c>
      <c r="D43" s="68">
        <f>D23+D41</f>
        <v>89275606.00110416</v>
      </c>
      <c r="E43" s="68">
        <f>E23+E41</f>
        <v>61340360</v>
      </c>
      <c r="F43" s="68">
        <f>F23+F41</f>
        <v>87279469.09807003</v>
      </c>
    </row>
    <row r="44" spans="1:6" ht="13.5" thickTop="1">
      <c r="A44" s="3"/>
      <c r="B44" s="7"/>
      <c r="C44" s="7"/>
      <c r="D44" s="69"/>
      <c r="E44" s="9"/>
      <c r="F44" s="69"/>
    </row>
    <row r="45" spans="1:6" ht="12.75">
      <c r="A45" s="3"/>
      <c r="B45" s="7"/>
      <c r="C45" s="7"/>
      <c r="D45" s="69"/>
      <c r="E45" s="7"/>
      <c r="F45" s="69"/>
    </row>
    <row r="46" spans="1:6" ht="12.75">
      <c r="A46" s="3"/>
      <c r="B46" s="7"/>
      <c r="C46" s="7"/>
      <c r="D46" s="69"/>
      <c r="E46" s="7"/>
      <c r="F46" s="69"/>
    </row>
    <row r="47" spans="1:6" ht="12.75">
      <c r="A47" s="3"/>
      <c r="B47" s="7"/>
      <c r="C47" s="7"/>
      <c r="D47" s="69"/>
      <c r="E47" s="7"/>
      <c r="F47" s="69"/>
    </row>
    <row r="48" spans="1:6" ht="12.75">
      <c r="A48" s="3"/>
      <c r="B48" s="7"/>
      <c r="C48" s="7"/>
      <c r="D48" s="69"/>
      <c r="E48" s="7"/>
      <c r="F48" s="69"/>
    </row>
    <row r="49" spans="1:6" ht="12.75">
      <c r="A49" s="3"/>
      <c r="B49" s="7"/>
      <c r="C49" s="7"/>
      <c r="D49" s="69"/>
      <c r="E49" s="7"/>
      <c r="F49" s="69"/>
    </row>
    <row r="50" spans="1:6" ht="12.75">
      <c r="A50" s="3"/>
      <c r="B50" s="7"/>
      <c r="C50" s="7"/>
      <c r="D50" s="69"/>
      <c r="E50" s="7"/>
      <c r="F50" s="69"/>
    </row>
    <row r="51" spans="1:6" ht="12.75">
      <c r="A51" s="3"/>
      <c r="B51" s="7"/>
      <c r="C51" s="7"/>
      <c r="D51" s="69"/>
      <c r="E51" s="7"/>
      <c r="F51" s="69"/>
    </row>
    <row r="52" spans="1:6" ht="12.75">
      <c r="A52" s="3"/>
      <c r="B52" s="7"/>
      <c r="C52" s="7"/>
      <c r="D52" s="69"/>
      <c r="E52" s="7"/>
      <c r="F52" s="69"/>
    </row>
    <row r="53" spans="1:6" ht="12.75">
      <c r="A53" s="5"/>
      <c r="B53" s="26"/>
      <c r="C53" s="5"/>
      <c r="D53" s="5"/>
      <c r="E53" s="5"/>
      <c r="F53" s="5"/>
    </row>
    <row r="54" spans="1:7" ht="12.75">
      <c r="A54" s="154" t="s">
        <v>292</v>
      </c>
      <c r="B54" s="154"/>
      <c r="C54" s="154"/>
      <c r="D54" s="154"/>
      <c r="E54" s="154"/>
      <c r="F54" s="154"/>
      <c r="G54" s="154"/>
    </row>
    <row r="55" spans="1:7" ht="12.75">
      <c r="A55" s="159">
        <v>6</v>
      </c>
      <c r="B55" s="159"/>
      <c r="C55" s="159"/>
      <c r="D55" s="159"/>
      <c r="E55" s="159"/>
      <c r="F55" s="159"/>
      <c r="G55" s="159"/>
    </row>
    <row r="57" spans="1:6" ht="12.75">
      <c r="A57" s="2" t="s">
        <v>84</v>
      </c>
      <c r="B57" s="12"/>
      <c r="C57" s="12"/>
      <c r="D57" s="69"/>
      <c r="E57" s="12"/>
      <c r="F57" s="69"/>
    </row>
    <row r="58" spans="1:6" ht="12.75">
      <c r="A58" s="2"/>
      <c r="B58" s="12"/>
      <c r="C58" s="12"/>
      <c r="D58" s="69"/>
      <c r="E58" s="12"/>
      <c r="F58" s="69"/>
    </row>
    <row r="59" spans="1:6" ht="12.75">
      <c r="A59" s="2" t="s">
        <v>78</v>
      </c>
      <c r="B59" s="12"/>
      <c r="C59" s="12"/>
      <c r="D59" s="69"/>
      <c r="E59" s="12"/>
      <c r="F59" s="69"/>
    </row>
    <row r="60" spans="1:6" ht="13.5" thickBot="1">
      <c r="A60" s="53" t="s">
        <v>21</v>
      </c>
      <c r="B60" s="54"/>
      <c r="C60" s="54"/>
      <c r="D60" s="70"/>
      <c r="E60" s="54"/>
      <c r="F60" s="70"/>
    </row>
    <row r="61" spans="1:6" ht="12.75">
      <c r="A61" s="4"/>
      <c r="B61" s="12"/>
      <c r="C61" s="55">
        <v>2008</v>
      </c>
      <c r="D61" s="58" t="s">
        <v>85</v>
      </c>
      <c r="E61" s="55">
        <v>2007</v>
      </c>
      <c r="F61" s="58" t="s">
        <v>85</v>
      </c>
    </row>
    <row r="62" spans="1:6" ht="12.75">
      <c r="A62" s="4"/>
      <c r="B62" s="12"/>
      <c r="C62" s="12" t="s">
        <v>37</v>
      </c>
      <c r="D62" s="59" t="s">
        <v>86</v>
      </c>
      <c r="E62" s="12" t="s">
        <v>37</v>
      </c>
      <c r="F62" s="59" t="s">
        <v>86</v>
      </c>
    </row>
    <row r="63" spans="1:6" ht="12.75">
      <c r="A63" s="3"/>
      <c r="B63" s="7"/>
      <c r="C63" s="7"/>
      <c r="D63" s="4" t="s">
        <v>145</v>
      </c>
      <c r="E63" s="7"/>
      <c r="F63" s="4" t="s">
        <v>117</v>
      </c>
    </row>
    <row r="64" spans="1:6" ht="12.75">
      <c r="A64" s="71" t="s">
        <v>118</v>
      </c>
      <c r="B64" s="7"/>
      <c r="C64" s="7"/>
      <c r="D64" s="60">
        <v>0.702804</v>
      </c>
      <c r="E64" s="7"/>
      <c r="F64" s="60">
        <v>0.702804</v>
      </c>
    </row>
    <row r="65" spans="1:6" ht="15">
      <c r="A65" s="21"/>
      <c r="B65" s="72"/>
      <c r="C65" s="73"/>
      <c r="D65" s="74"/>
      <c r="E65" s="73"/>
      <c r="F65" s="74"/>
    </row>
    <row r="66" spans="1:6" ht="15">
      <c r="A66" s="75" t="s">
        <v>119</v>
      </c>
      <c r="B66" s="72"/>
      <c r="C66" s="76"/>
      <c r="D66" s="22"/>
      <c r="E66" s="76"/>
      <c r="F66" s="22"/>
    </row>
    <row r="67" spans="1:6" ht="12.75">
      <c r="A67" s="77" t="s">
        <v>120</v>
      </c>
      <c r="B67" s="78"/>
      <c r="C67" s="79">
        <v>23903205</v>
      </c>
      <c r="D67" s="23">
        <f>C67/D$64</f>
        <v>34011196.57827787</v>
      </c>
      <c r="E67" s="79">
        <v>23903205</v>
      </c>
      <c r="F67" s="23">
        <f>E67/F$64</f>
        <v>34011196.57827787</v>
      </c>
    </row>
    <row r="68" spans="1:6" ht="12.75">
      <c r="A68" s="77" t="s">
        <v>121</v>
      </c>
      <c r="B68" s="80"/>
      <c r="C68" s="79"/>
      <c r="D68" s="23"/>
      <c r="E68" s="79"/>
      <c r="F68" s="23"/>
    </row>
    <row r="69" spans="1:6" ht="15">
      <c r="A69" s="77" t="s">
        <v>122</v>
      </c>
      <c r="B69" s="72"/>
      <c r="C69" s="76"/>
      <c r="D69" s="23"/>
      <c r="E69" s="76"/>
      <c r="F69" s="23"/>
    </row>
    <row r="70" spans="1:6" ht="12.75">
      <c r="A70" s="81" t="s">
        <v>123</v>
      </c>
      <c r="B70" s="80"/>
      <c r="C70" s="79">
        <v>4438167</v>
      </c>
      <c r="D70" s="23">
        <f>C70/D$64</f>
        <v>6314942.715180904</v>
      </c>
      <c r="E70" s="79">
        <v>4373814</v>
      </c>
      <c r="F70" s="23">
        <f>E70/F$64</f>
        <v>6223376.645551249</v>
      </c>
    </row>
    <row r="71" spans="1:6" ht="12.75">
      <c r="A71" s="81" t="s">
        <v>124</v>
      </c>
      <c r="B71" s="80"/>
      <c r="C71" s="82">
        <v>625140</v>
      </c>
      <c r="D71" s="61">
        <f>C71/D$64</f>
        <v>889494.0836990114</v>
      </c>
      <c r="E71" s="82">
        <v>755438</v>
      </c>
      <c r="F71" s="61">
        <f>E71/F$64</f>
        <v>1074891.4348808487</v>
      </c>
    </row>
    <row r="72" spans="1:6" ht="12.75">
      <c r="A72" s="75" t="s">
        <v>125</v>
      </c>
      <c r="B72" s="83"/>
      <c r="C72" s="84">
        <f>SUM(C67:C71)</f>
        <v>28966512</v>
      </c>
      <c r="D72" s="62">
        <f>C72/D$64</f>
        <v>41215633.377157785</v>
      </c>
      <c r="E72" s="84">
        <f>SUM(E67:E71)</f>
        <v>29032457</v>
      </c>
      <c r="F72" s="62">
        <f>E72/F$64</f>
        <v>41309464.658709966</v>
      </c>
    </row>
    <row r="73" spans="1:6" ht="15">
      <c r="A73" s="85"/>
      <c r="B73" s="72"/>
      <c r="C73" s="76"/>
      <c r="D73" s="23"/>
      <c r="E73" s="76"/>
      <c r="F73" s="23"/>
    </row>
    <row r="74" spans="1:6" ht="15">
      <c r="A74" s="75" t="s">
        <v>126</v>
      </c>
      <c r="B74" s="72"/>
      <c r="C74" s="76"/>
      <c r="D74" s="23"/>
      <c r="E74" s="76"/>
      <c r="F74" s="23"/>
    </row>
    <row r="75" spans="1:6" ht="15">
      <c r="A75" s="75" t="s">
        <v>127</v>
      </c>
      <c r="B75" s="72"/>
      <c r="C75" s="76"/>
      <c r="D75" s="23"/>
      <c r="E75" s="76"/>
      <c r="F75" s="23"/>
    </row>
    <row r="76" spans="1:6" ht="12.75">
      <c r="A76" s="6" t="s">
        <v>128</v>
      </c>
      <c r="B76" s="80"/>
      <c r="C76" s="79">
        <v>25581092</v>
      </c>
      <c r="D76" s="23">
        <f>C76/D$64</f>
        <v>36398614.69200517</v>
      </c>
      <c r="E76" s="79">
        <v>25300919</v>
      </c>
      <c r="F76" s="23">
        <f>E76/F$64</f>
        <v>35999964.42820474</v>
      </c>
    </row>
    <row r="77" spans="1:6" ht="12.75">
      <c r="A77" s="6" t="s">
        <v>129</v>
      </c>
      <c r="B77" s="80"/>
      <c r="C77" s="79">
        <v>5518</v>
      </c>
      <c r="D77" s="23">
        <f>C77/D$64</f>
        <v>7851.406651071992</v>
      </c>
      <c r="E77" s="79">
        <v>1493</v>
      </c>
      <c r="F77" s="23">
        <f>E77/F$64</f>
        <v>2124.347613274825</v>
      </c>
    </row>
    <row r="78" spans="1:6" ht="12.75">
      <c r="A78" s="6" t="s">
        <v>130</v>
      </c>
      <c r="B78" s="80"/>
      <c r="C78" s="82">
        <v>676123</v>
      </c>
      <c r="D78" s="61">
        <f>C78/D$64</f>
        <v>962036.3572205054</v>
      </c>
      <c r="E78" s="82">
        <v>756552</v>
      </c>
      <c r="F78" s="61">
        <f>E78/F$64</f>
        <v>1076476.5140778937</v>
      </c>
    </row>
    <row r="79" spans="1:6" ht="12.75">
      <c r="A79" s="75" t="s">
        <v>131</v>
      </c>
      <c r="B79" s="83"/>
      <c r="C79" s="84">
        <f>SUM(C76:C78)</f>
        <v>26262733</v>
      </c>
      <c r="D79" s="62">
        <f>C79/D$64</f>
        <v>37368502.455876745</v>
      </c>
      <c r="E79" s="84">
        <f>SUM(E76:E78)</f>
        <v>26058964</v>
      </c>
      <c r="F79" s="62">
        <f>E79/F$64</f>
        <v>37078565.28989591</v>
      </c>
    </row>
    <row r="80" spans="1:6" ht="15">
      <c r="A80" s="85"/>
      <c r="B80" s="72"/>
      <c r="C80" s="76"/>
      <c r="D80" s="23"/>
      <c r="E80" s="76"/>
      <c r="F80" s="23"/>
    </row>
    <row r="81" spans="1:6" ht="15">
      <c r="A81" s="75" t="s">
        <v>132</v>
      </c>
      <c r="B81" s="72"/>
      <c r="C81" s="76"/>
      <c r="D81" s="23"/>
      <c r="E81" s="76"/>
      <c r="F81" s="23"/>
    </row>
    <row r="82" spans="1:6" ht="12.75">
      <c r="A82" s="77" t="s">
        <v>128</v>
      </c>
      <c r="B82" s="80"/>
      <c r="C82" s="79">
        <v>4165567</v>
      </c>
      <c r="D82" s="23">
        <f>C82/D$64</f>
        <v>5927067.859602393</v>
      </c>
      <c r="E82" s="79">
        <v>3072320</v>
      </c>
      <c r="F82" s="23">
        <f aca="true" t="shared" si="0" ref="F82:F93">E82/F$64</f>
        <v>4371517.521243476</v>
      </c>
    </row>
    <row r="83" spans="1:6" ht="12.75">
      <c r="A83" s="77" t="s">
        <v>129</v>
      </c>
      <c r="B83" s="80"/>
      <c r="C83" s="79">
        <v>6540</v>
      </c>
      <c r="D83" s="23">
        <f aca="true" t="shared" si="1" ref="D83:D89">C83/D$64</f>
        <v>9305.58164153875</v>
      </c>
      <c r="E83" s="79">
        <v>17986</v>
      </c>
      <c r="F83" s="23">
        <f t="shared" si="0"/>
        <v>25591.772386042197</v>
      </c>
    </row>
    <row r="84" spans="1:6" ht="12.75">
      <c r="A84" s="77" t="s">
        <v>133</v>
      </c>
      <c r="B84" s="80"/>
      <c r="C84" s="86">
        <v>31496</v>
      </c>
      <c r="D84" s="23">
        <f t="shared" si="1"/>
        <v>44814.77054769182</v>
      </c>
      <c r="E84" s="86">
        <v>51731</v>
      </c>
      <c r="F84" s="23">
        <f t="shared" si="0"/>
        <v>73606.58163584727</v>
      </c>
    </row>
    <row r="85" spans="1:6" ht="12.75">
      <c r="A85" s="77" t="s">
        <v>134</v>
      </c>
      <c r="B85" s="80"/>
      <c r="C85" s="79">
        <v>2416785</v>
      </c>
      <c r="D85" s="23">
        <f t="shared" si="1"/>
        <v>3438775.2488602796</v>
      </c>
      <c r="E85" s="79">
        <v>2352979</v>
      </c>
      <c r="F85" s="23">
        <f t="shared" si="0"/>
        <v>3347987.490111041</v>
      </c>
    </row>
    <row r="86" spans="1:6" ht="12.75">
      <c r="A86" s="77" t="s">
        <v>135</v>
      </c>
      <c r="B86" s="80"/>
      <c r="C86" s="86">
        <v>248775</v>
      </c>
      <c r="D86" s="23">
        <f t="shared" si="1"/>
        <v>353974.9346901839</v>
      </c>
      <c r="E86" s="86">
        <v>207705</v>
      </c>
      <c r="F86" s="23">
        <f t="shared" si="0"/>
        <v>295537.5894274933</v>
      </c>
    </row>
    <row r="87" spans="1:6" ht="12.75">
      <c r="A87" s="77" t="s">
        <v>136</v>
      </c>
      <c r="B87" s="80"/>
      <c r="C87" s="79">
        <v>247439</v>
      </c>
      <c r="D87" s="23">
        <f t="shared" si="1"/>
        <v>352073.97795117844</v>
      </c>
      <c r="E87" s="79">
        <v>215474</v>
      </c>
      <c r="F87" s="23">
        <f t="shared" si="0"/>
        <v>306591.8805242998</v>
      </c>
    </row>
    <row r="88" spans="1:6" ht="12.75">
      <c r="A88" s="77" t="s">
        <v>137</v>
      </c>
      <c r="B88" s="80"/>
      <c r="C88" s="87">
        <v>389206</v>
      </c>
      <c r="D88" s="23">
        <f t="shared" si="1"/>
        <v>553790.2459291638</v>
      </c>
      <c r="E88" s="87">
        <v>153200</v>
      </c>
      <c r="F88" s="66">
        <f t="shared" si="0"/>
        <v>217983.96138895056</v>
      </c>
    </row>
    <row r="89" spans="1:6" ht="12.75">
      <c r="A89" s="77" t="s">
        <v>138</v>
      </c>
      <c r="B89" s="88"/>
      <c r="C89" s="89">
        <v>8200</v>
      </c>
      <c r="D89" s="23">
        <f t="shared" si="1"/>
        <v>11667.548847189259</v>
      </c>
      <c r="E89" s="89">
        <v>8200</v>
      </c>
      <c r="F89" s="90">
        <f t="shared" si="0"/>
        <v>11667.548847189259</v>
      </c>
    </row>
    <row r="90" spans="1:6" ht="12.75">
      <c r="A90" s="77" t="s">
        <v>139</v>
      </c>
      <c r="B90" s="80"/>
      <c r="C90" s="137" t="s">
        <v>39</v>
      </c>
      <c r="D90" s="23"/>
      <c r="E90" s="87">
        <v>82481</v>
      </c>
      <c r="F90" s="66">
        <f t="shared" si="0"/>
        <v>117359.88981280698</v>
      </c>
    </row>
    <row r="91" spans="1:6" ht="12.75">
      <c r="A91" s="77" t="s">
        <v>140</v>
      </c>
      <c r="B91" s="80"/>
      <c r="C91" s="137" t="s">
        <v>39</v>
      </c>
      <c r="D91" s="23"/>
      <c r="E91" s="87">
        <v>86863</v>
      </c>
      <c r="F91" s="66">
        <f t="shared" si="0"/>
        <v>123594.91408700007</v>
      </c>
    </row>
    <row r="92" spans="1:6" ht="12.75">
      <c r="A92" s="75" t="s">
        <v>141</v>
      </c>
      <c r="B92" s="83"/>
      <c r="C92" s="84">
        <f>SUM(C82:C91)</f>
        <v>7514008</v>
      </c>
      <c r="D92" s="62">
        <f>C92/D$64</f>
        <v>10691470.168069618</v>
      </c>
      <c r="E92" s="84">
        <f>SUM(E82:E91)</f>
        <v>6248939</v>
      </c>
      <c r="F92" s="62">
        <f t="shared" si="0"/>
        <v>8891439.149464147</v>
      </c>
    </row>
    <row r="93" spans="1:6" ht="12.75">
      <c r="A93" s="75" t="s">
        <v>142</v>
      </c>
      <c r="B93" s="83"/>
      <c r="C93" s="91">
        <f>C79+C92</f>
        <v>33776741</v>
      </c>
      <c r="D93" s="67">
        <f>C93/D$64</f>
        <v>48059972.62394636</v>
      </c>
      <c r="E93" s="91">
        <f>E79+E92</f>
        <v>32307903</v>
      </c>
      <c r="F93" s="67">
        <f t="shared" si="0"/>
        <v>45970004.43936005</v>
      </c>
    </row>
    <row r="94" spans="1:6" ht="15">
      <c r="A94" s="75" t="s">
        <v>252</v>
      </c>
      <c r="B94" s="72"/>
      <c r="C94" s="22"/>
      <c r="D94" s="23"/>
      <c r="E94" s="22"/>
      <c r="F94" s="23"/>
    </row>
    <row r="95" spans="1:6" ht="13.5" thickBot="1">
      <c r="A95" s="75"/>
      <c r="B95" s="83"/>
      <c r="C95" s="92">
        <f>C72+C93</f>
        <v>62743253</v>
      </c>
      <c r="D95" s="68">
        <f>C95/D$64</f>
        <v>89275606.00110415</v>
      </c>
      <c r="E95" s="92">
        <f>E72+E93</f>
        <v>61340360</v>
      </c>
      <c r="F95" s="68">
        <f>E95/F$64</f>
        <v>87279469.09807003</v>
      </c>
    </row>
    <row r="96" spans="1:6" ht="15.75" thickTop="1">
      <c r="A96" s="5"/>
      <c r="B96" s="26"/>
      <c r="C96" s="5"/>
      <c r="D96" s="5"/>
      <c r="E96" s="93"/>
      <c r="F96" s="94"/>
    </row>
    <row r="97" spans="1:6" ht="15">
      <c r="A97" s="5"/>
      <c r="B97" s="26"/>
      <c r="C97" s="5"/>
      <c r="D97" s="5"/>
      <c r="E97" s="93"/>
      <c r="F97" s="94"/>
    </row>
    <row r="98" spans="1:6" ht="15">
      <c r="A98" s="5"/>
      <c r="B98" s="26"/>
      <c r="C98" s="5"/>
      <c r="D98" s="5"/>
      <c r="E98" s="93"/>
      <c r="F98" s="95"/>
    </row>
    <row r="99" spans="1:6" ht="12.75">
      <c r="A99" s="96"/>
      <c r="B99" s="7"/>
      <c r="C99" s="94"/>
      <c r="D99" s="94"/>
      <c r="E99" s="94"/>
      <c r="F99" s="94"/>
    </row>
    <row r="100" spans="1:6" ht="12.75">
      <c r="A100" s="3"/>
      <c r="B100" s="7"/>
      <c r="C100" s="69"/>
      <c r="D100" s="24"/>
      <c r="E100" s="69"/>
      <c r="F100" s="69"/>
    </row>
    <row r="101" spans="1:6" ht="12.75">
      <c r="A101" s="5"/>
      <c r="B101" s="26"/>
      <c r="C101" s="5"/>
      <c r="D101" s="5"/>
      <c r="E101" s="5"/>
      <c r="F101" s="5"/>
    </row>
    <row r="102" spans="1:6" ht="12.75">
      <c r="A102" s="5"/>
      <c r="B102" s="26"/>
      <c r="C102" s="5"/>
      <c r="D102" s="5"/>
      <c r="E102" s="5"/>
      <c r="F102" s="5"/>
    </row>
    <row r="103" spans="1:6" ht="12.75">
      <c r="A103" s="5"/>
      <c r="B103" s="26"/>
      <c r="C103" s="5"/>
      <c r="D103" s="5"/>
      <c r="E103" s="5"/>
      <c r="F103" s="5"/>
    </row>
    <row r="104" spans="1:6" ht="12.75">
      <c r="A104" s="5"/>
      <c r="B104" s="26"/>
      <c r="C104" s="5"/>
      <c r="D104" s="5"/>
      <c r="E104" s="5"/>
      <c r="F104" s="5"/>
    </row>
    <row r="105" spans="1:6" ht="12.75">
      <c r="A105" s="5"/>
      <c r="B105" s="26"/>
      <c r="C105" s="5"/>
      <c r="D105" s="5"/>
      <c r="E105" s="5"/>
      <c r="F105" s="5"/>
    </row>
    <row r="106" spans="1:6" ht="12.75">
      <c r="A106" s="5"/>
      <c r="B106" s="26"/>
      <c r="C106" s="5"/>
      <c r="D106" s="5"/>
      <c r="E106" s="5"/>
      <c r="F106" s="5"/>
    </row>
    <row r="108" spans="1:7" ht="12.75">
      <c r="A108" s="154" t="s">
        <v>292</v>
      </c>
      <c r="B108" s="154"/>
      <c r="C108" s="154"/>
      <c r="D108" s="154"/>
      <c r="E108" s="154"/>
      <c r="F108" s="154"/>
      <c r="G108" s="154"/>
    </row>
    <row r="109" spans="1:7" ht="12.75">
      <c r="A109" s="160">
        <v>7</v>
      </c>
      <c r="B109" s="160"/>
      <c r="C109" s="160"/>
      <c r="D109" s="160"/>
      <c r="E109" s="160"/>
      <c r="F109" s="160"/>
      <c r="G109" s="160"/>
    </row>
    <row r="110" spans="1:6" ht="12.75">
      <c r="A110" s="154"/>
      <c r="B110" s="154"/>
      <c r="C110" s="154"/>
      <c r="D110" s="154"/>
      <c r="E110" s="154"/>
      <c r="F110" s="154"/>
    </row>
  </sheetData>
  <mergeCells count="5">
    <mergeCell ref="A110:F110"/>
    <mergeCell ref="A54:G54"/>
    <mergeCell ref="A55:G55"/>
    <mergeCell ref="A108:G108"/>
    <mergeCell ref="A109:G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3" width="11.57421875" style="0" bestFit="1" customWidth="1"/>
    <col min="4" max="4" width="10.7109375" style="0" bestFit="1" customWidth="1"/>
    <col min="5" max="5" width="11.57421875" style="0" bestFit="1" customWidth="1"/>
  </cols>
  <sheetData>
    <row r="1" spans="1:5" ht="12.75">
      <c r="A1" s="2" t="s">
        <v>146</v>
      </c>
      <c r="B1" s="2"/>
      <c r="C1" s="2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2" t="s">
        <v>79</v>
      </c>
      <c r="B3" s="2"/>
      <c r="C3" s="2"/>
      <c r="D3" s="2"/>
      <c r="E3" s="3"/>
    </row>
    <row r="4" spans="1:5" ht="13.5" thickBot="1">
      <c r="A4" s="53" t="s">
        <v>161</v>
      </c>
      <c r="B4" s="53"/>
      <c r="C4" s="53"/>
      <c r="D4" s="53"/>
      <c r="E4" s="97"/>
    </row>
    <row r="5" spans="1:5" ht="12.75">
      <c r="A5" s="3"/>
      <c r="B5" s="3"/>
      <c r="C5" s="3"/>
      <c r="D5" s="3"/>
      <c r="E5" s="3"/>
    </row>
    <row r="6" spans="1:5" ht="12.75">
      <c r="A6" s="3"/>
      <c r="B6" s="161">
        <v>39629</v>
      </c>
      <c r="C6" s="161"/>
      <c r="D6" s="161">
        <v>39263</v>
      </c>
      <c r="E6" s="161"/>
    </row>
    <row r="7" spans="1:5" ht="12.75">
      <c r="A7" s="3"/>
      <c r="B7" s="98" t="s">
        <v>37</v>
      </c>
      <c r="C7" s="12" t="s">
        <v>38</v>
      </c>
      <c r="D7" s="98" t="s">
        <v>37</v>
      </c>
      <c r="E7" s="12" t="s">
        <v>38</v>
      </c>
    </row>
    <row r="8" spans="1:5" ht="12.75">
      <c r="A8" s="3"/>
      <c r="B8" s="3"/>
      <c r="C8" s="99">
        <v>0.702804</v>
      </c>
      <c r="D8" s="3"/>
      <c r="E8" s="99">
        <v>0.702804</v>
      </c>
    </row>
    <row r="9" spans="1:5" ht="12.75">
      <c r="A9" s="100"/>
      <c r="B9" s="100"/>
      <c r="C9" s="100"/>
      <c r="D9" s="100"/>
      <c r="E9" s="100"/>
    </row>
    <row r="10" spans="1:5" ht="12.75">
      <c r="A10" s="100" t="s">
        <v>147</v>
      </c>
      <c r="B10" s="101">
        <v>20588919</v>
      </c>
      <c r="C10" s="101">
        <f aca="true" t="shared" si="0" ref="C10:C16">B10/C$8</f>
        <v>29295392.45650281</v>
      </c>
      <c r="D10" s="101">
        <v>18906310</v>
      </c>
      <c r="E10" s="101">
        <f aca="true" t="shared" si="1" ref="E10:E16">D10/E$8</f>
        <v>26901255.542085703</v>
      </c>
    </row>
    <row r="11" spans="1:5" ht="12.75">
      <c r="A11" s="100" t="s">
        <v>148</v>
      </c>
      <c r="B11" s="138">
        <v>1002544</v>
      </c>
      <c r="C11" s="101">
        <f t="shared" si="0"/>
        <v>1426491.5965190865</v>
      </c>
      <c r="D11" s="102">
        <v>-128513</v>
      </c>
      <c r="E11" s="102">
        <f t="shared" si="1"/>
        <v>-182857.5249998577</v>
      </c>
    </row>
    <row r="12" spans="1:5" ht="12.75">
      <c r="A12" s="100" t="s">
        <v>149</v>
      </c>
      <c r="B12" s="101">
        <v>188110</v>
      </c>
      <c r="C12" s="101">
        <f t="shared" si="0"/>
        <v>267656.41629814287</v>
      </c>
      <c r="D12" s="101">
        <v>191611</v>
      </c>
      <c r="E12" s="101">
        <f t="shared" si="1"/>
        <v>272637.8905071684</v>
      </c>
    </row>
    <row r="13" spans="1:5" ht="12.75">
      <c r="A13" s="100" t="s">
        <v>150</v>
      </c>
      <c r="B13" s="103">
        <v>-10319290</v>
      </c>
      <c r="C13" s="103">
        <f t="shared" si="0"/>
        <v>-14683026.846745323</v>
      </c>
      <c r="D13" s="103">
        <v>-8523629</v>
      </c>
      <c r="E13" s="103">
        <f t="shared" si="1"/>
        <v>-12128031.428392554</v>
      </c>
    </row>
    <row r="14" spans="1:5" ht="12.75">
      <c r="A14" s="100" t="s">
        <v>151</v>
      </c>
      <c r="B14" s="103">
        <v>-3643132</v>
      </c>
      <c r="C14" s="103">
        <f t="shared" si="0"/>
        <v>-5183709.825214427</v>
      </c>
      <c r="D14" s="103">
        <v>-3119977</v>
      </c>
      <c r="E14" s="103">
        <f t="shared" si="1"/>
        <v>-4439327.323122805</v>
      </c>
    </row>
    <row r="15" spans="1:5" ht="12.75">
      <c r="A15" s="100" t="s">
        <v>152</v>
      </c>
      <c r="B15" s="103">
        <v>-3039138</v>
      </c>
      <c r="C15" s="103">
        <f t="shared" si="0"/>
        <v>-4324303.788823058</v>
      </c>
      <c r="D15" s="103">
        <v>-2609930</v>
      </c>
      <c r="E15" s="103">
        <f t="shared" si="1"/>
        <v>-3713595.8247249587</v>
      </c>
    </row>
    <row r="16" spans="1:5" ht="12.75">
      <c r="A16" s="100" t="s">
        <v>153</v>
      </c>
      <c r="B16" s="103">
        <v>-3302518</v>
      </c>
      <c r="C16" s="103">
        <f t="shared" si="0"/>
        <v>-4699059.766307534</v>
      </c>
      <c r="D16" s="103">
        <v>-3347915</v>
      </c>
      <c r="E16" s="103">
        <f t="shared" si="1"/>
        <v>-4763653.877894833</v>
      </c>
    </row>
    <row r="17" spans="1:5" ht="12.75">
      <c r="A17" s="100"/>
      <c r="B17" s="104"/>
      <c r="C17" s="101"/>
      <c r="D17" s="104"/>
      <c r="E17" s="101"/>
    </row>
    <row r="18" spans="1:5" ht="12.75">
      <c r="A18" s="105" t="s">
        <v>154</v>
      </c>
      <c r="B18" s="106">
        <f>SUM(B10:B17)</f>
        <v>1475495</v>
      </c>
      <c r="C18" s="107">
        <f>B18/C$8</f>
        <v>2099440.2422296973</v>
      </c>
      <c r="D18" s="106">
        <f>SUM(D10:D17)</f>
        <v>1367957</v>
      </c>
      <c r="E18" s="107">
        <f>D18/E$8</f>
        <v>1946427.453457863</v>
      </c>
    </row>
    <row r="19" spans="1:5" ht="12.75">
      <c r="A19" s="100"/>
      <c r="B19" s="108"/>
      <c r="C19" s="101"/>
      <c r="D19" s="108"/>
      <c r="E19" s="101"/>
    </row>
    <row r="20" spans="1:5" ht="12.75">
      <c r="A20" s="100" t="s">
        <v>155</v>
      </c>
      <c r="B20" s="109">
        <v>396</v>
      </c>
      <c r="C20" s="101">
        <f>B20/C8</f>
        <v>563.4572370106033</v>
      </c>
      <c r="D20" s="109">
        <v>723</v>
      </c>
      <c r="E20" s="101">
        <f>D20/E8</f>
        <v>1028.7363190875408</v>
      </c>
    </row>
    <row r="21" spans="1:5" ht="12.75">
      <c r="A21" s="100" t="s">
        <v>156</v>
      </c>
      <c r="B21" s="103">
        <v>-850751</v>
      </c>
      <c r="C21" s="103">
        <f>B21/C8</f>
        <v>-1210509.6157676962</v>
      </c>
      <c r="D21" s="103">
        <v>-543576</v>
      </c>
      <c r="E21" s="103">
        <f>D21/E8</f>
        <v>-773438.9673365548</v>
      </c>
    </row>
    <row r="22" spans="1:5" ht="12.75">
      <c r="A22" s="100"/>
      <c r="B22" s="110"/>
      <c r="C22" s="101"/>
      <c r="D22" s="110"/>
      <c r="E22" s="101"/>
    </row>
    <row r="23" spans="1:5" ht="12.75">
      <c r="A23" s="105" t="s">
        <v>157</v>
      </c>
      <c r="B23" s="111">
        <f>SUM(B18:B22)</f>
        <v>625140</v>
      </c>
      <c r="C23" s="107">
        <f>B23/C$8</f>
        <v>889494.0836990114</v>
      </c>
      <c r="D23" s="111">
        <f>SUM(D18:D22)</f>
        <v>825104</v>
      </c>
      <c r="E23" s="107">
        <f>D23/E$8</f>
        <v>1174017.222440396</v>
      </c>
    </row>
    <row r="24" spans="1:5" ht="12.75">
      <c r="A24" s="100"/>
      <c r="B24" s="112"/>
      <c r="C24" s="101"/>
      <c r="D24" s="112"/>
      <c r="E24" s="101"/>
    </row>
    <row r="25" spans="1:5" ht="12.75">
      <c r="A25" s="100" t="s">
        <v>158</v>
      </c>
      <c r="B25" s="113"/>
      <c r="C25" s="113"/>
      <c r="D25" s="113">
        <v>-69666</v>
      </c>
      <c r="E25" s="113">
        <f>D25/E8</f>
        <v>-99125.78755954719</v>
      </c>
    </row>
    <row r="26" spans="1:5" ht="13.5" thickBot="1">
      <c r="A26" s="105" t="s">
        <v>159</v>
      </c>
      <c r="B26" s="114">
        <f>SUM(B23:B25)</f>
        <v>625140</v>
      </c>
      <c r="C26" s="115">
        <f>B26/C$8</f>
        <v>889494.0836990114</v>
      </c>
      <c r="D26" s="114">
        <f>SUM(D23:D25)</f>
        <v>755438</v>
      </c>
      <c r="E26" s="115">
        <f>D26/E$8</f>
        <v>1074891.4348808487</v>
      </c>
    </row>
    <row r="27" spans="1:5" ht="13.5" thickTop="1">
      <c r="A27" s="100"/>
      <c r="B27" s="112"/>
      <c r="C27" s="101"/>
      <c r="D27" s="112"/>
      <c r="E27" s="101"/>
    </row>
    <row r="28" spans="1:5" ht="12.75">
      <c r="A28" s="105" t="s">
        <v>160</v>
      </c>
      <c r="B28" s="116">
        <v>0.0262</v>
      </c>
      <c r="C28" s="117">
        <f>B28/C8</f>
        <v>0.037279241438580316</v>
      </c>
      <c r="D28" s="116">
        <v>0.0316</v>
      </c>
      <c r="E28" s="117">
        <f>D28/E8</f>
        <v>0.04496274921599764</v>
      </c>
    </row>
    <row r="29" spans="1:5" ht="12.75">
      <c r="A29" s="3"/>
      <c r="B29" s="3"/>
      <c r="C29" s="3"/>
      <c r="D29" s="3"/>
      <c r="E29" s="3"/>
    </row>
    <row r="52" spans="1:6" ht="12.75">
      <c r="A52" s="154" t="s">
        <v>292</v>
      </c>
      <c r="B52" s="154"/>
      <c r="C52" s="154"/>
      <c r="D52" s="154"/>
      <c r="E52" s="154"/>
      <c r="F52" s="154"/>
    </row>
    <row r="53" spans="1:6" ht="12.75">
      <c r="A53" s="154">
        <v>8</v>
      </c>
      <c r="B53" s="154"/>
      <c r="C53" s="154"/>
      <c r="D53" s="154"/>
      <c r="E53" s="154"/>
      <c r="F53" s="154"/>
    </row>
  </sheetData>
  <mergeCells count="4">
    <mergeCell ref="B6:C6"/>
    <mergeCell ref="D6:E6"/>
    <mergeCell ref="A53:F53"/>
    <mergeCell ref="A52:F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2" sqref="A2"/>
    </sheetView>
  </sheetViews>
  <sheetFormatPr defaultColWidth="9.140625" defaultRowHeight="12.75"/>
  <cols>
    <col min="5" max="5" width="3.7109375" style="0" customWidth="1"/>
    <col min="6" max="9" width="9.8515625" style="0" bestFit="1" customWidth="1"/>
  </cols>
  <sheetData>
    <row r="1" spans="1:9" ht="12.75">
      <c r="A1" s="4" t="s">
        <v>299</v>
      </c>
      <c r="B1" s="4"/>
      <c r="C1" s="4"/>
      <c r="D1" s="4"/>
      <c r="E1" s="5"/>
      <c r="F1" s="3"/>
      <c r="G1" s="3"/>
      <c r="H1" s="3"/>
      <c r="I1" s="3"/>
    </row>
    <row r="2" spans="1:9" ht="12.75">
      <c r="A2" s="4"/>
      <c r="B2" s="4"/>
      <c r="C2" s="4"/>
      <c r="D2" s="4"/>
      <c r="E2" s="5"/>
      <c r="F2" s="7" t="s">
        <v>192</v>
      </c>
      <c r="G2" s="7" t="s">
        <v>193</v>
      </c>
      <c r="H2" s="7" t="s">
        <v>162</v>
      </c>
      <c r="I2" s="7" t="s">
        <v>162</v>
      </c>
    </row>
    <row r="3" spans="1:9" ht="12.75">
      <c r="A3" s="2" t="s">
        <v>163</v>
      </c>
      <c r="B3" s="4"/>
      <c r="C3" s="4"/>
      <c r="D3" s="4"/>
      <c r="E3" s="5"/>
      <c r="F3" s="7" t="s">
        <v>164</v>
      </c>
      <c r="G3" s="7" t="s">
        <v>164</v>
      </c>
      <c r="H3" s="7" t="s">
        <v>164</v>
      </c>
      <c r="I3" s="7" t="s">
        <v>164</v>
      </c>
    </row>
    <row r="4" spans="1:9" ht="12.75">
      <c r="A4" s="5"/>
      <c r="B4" s="5"/>
      <c r="C4" s="5"/>
      <c r="D4" s="5"/>
      <c r="E4" s="5"/>
      <c r="F4" s="7" t="s">
        <v>37</v>
      </c>
      <c r="G4" s="7" t="s">
        <v>38</v>
      </c>
      <c r="H4" s="7" t="s">
        <v>37</v>
      </c>
      <c r="I4" s="7" t="s">
        <v>38</v>
      </c>
    </row>
    <row r="5" spans="1:9" ht="12.75">
      <c r="A5" s="2" t="s">
        <v>165</v>
      </c>
      <c r="B5" s="5"/>
      <c r="C5" s="5"/>
      <c r="D5" s="5"/>
      <c r="E5" s="5"/>
      <c r="F5" s="3"/>
      <c r="G5" s="13">
        <v>0.702804</v>
      </c>
      <c r="H5" s="3"/>
      <c r="I5" s="13">
        <v>0.702804</v>
      </c>
    </row>
    <row r="6" spans="1:9" ht="12.75">
      <c r="A6" s="3" t="s">
        <v>166</v>
      </c>
      <c r="B6" s="3"/>
      <c r="C6" s="3"/>
      <c r="D6" s="3"/>
      <c r="E6" s="3"/>
      <c r="F6" s="14">
        <v>625140</v>
      </c>
      <c r="G6" s="14">
        <f>F6/G$5</f>
        <v>889494.0836990114</v>
      </c>
      <c r="H6" s="14">
        <v>825104</v>
      </c>
      <c r="I6" s="14">
        <f>H6/I$5</f>
        <v>1174017.222440396</v>
      </c>
    </row>
    <row r="7" spans="1:9" ht="12.75">
      <c r="A7" s="3" t="s">
        <v>167</v>
      </c>
      <c r="B7" s="3"/>
      <c r="C7" s="3"/>
      <c r="D7" s="3"/>
      <c r="E7" s="3"/>
      <c r="F7" s="14"/>
      <c r="G7" s="14"/>
      <c r="H7" s="14"/>
      <c r="I7" s="14"/>
    </row>
    <row r="8" spans="1:9" ht="12.75">
      <c r="A8" s="3" t="s">
        <v>168</v>
      </c>
      <c r="B8" s="3"/>
      <c r="C8" s="3"/>
      <c r="D8" s="3"/>
      <c r="E8" s="3"/>
      <c r="F8" s="14">
        <v>3039138</v>
      </c>
      <c r="G8" s="14">
        <f>F8/G$5</f>
        <v>4324303.788823058</v>
      </c>
      <c r="H8" s="14">
        <v>2609930</v>
      </c>
      <c r="I8" s="14">
        <f>H8/I$5</f>
        <v>3713595.8247249587</v>
      </c>
    </row>
    <row r="9" spans="1:9" ht="12.75">
      <c r="A9" s="3" t="s">
        <v>169</v>
      </c>
      <c r="B9" s="3"/>
      <c r="C9" s="3"/>
      <c r="D9" s="3"/>
      <c r="E9" s="3"/>
      <c r="F9" s="14">
        <v>69930</v>
      </c>
      <c r="G9" s="14">
        <f>F9/G$5</f>
        <v>99501.42571755426</v>
      </c>
      <c r="H9" s="14">
        <v>64419</v>
      </c>
      <c r="I9" s="14">
        <f>H9/I$5</f>
        <v>91659.9791691567</v>
      </c>
    </row>
    <row r="10" spans="1:9" ht="12.75">
      <c r="A10" s="3" t="s">
        <v>170</v>
      </c>
      <c r="B10" s="3"/>
      <c r="C10" s="3"/>
      <c r="D10" s="3"/>
      <c r="E10" s="3"/>
      <c r="F10" s="14">
        <v>241232</v>
      </c>
      <c r="G10" s="14">
        <f>F10/G$5</f>
        <v>343242.2126225804</v>
      </c>
      <c r="H10" s="14">
        <v>62500</v>
      </c>
      <c r="I10" s="14">
        <f>H10/I$5</f>
        <v>88929.48816455228</v>
      </c>
    </row>
    <row r="11" spans="1:9" ht="12.75">
      <c r="A11" s="3" t="s">
        <v>171</v>
      </c>
      <c r="B11" s="3"/>
      <c r="C11" s="3"/>
      <c r="D11" s="3"/>
      <c r="E11" s="3"/>
      <c r="F11" s="3"/>
      <c r="G11" s="14"/>
      <c r="H11" s="3"/>
      <c r="I11" s="14"/>
    </row>
    <row r="12" spans="1:9" ht="12.75">
      <c r="A12" s="3" t="s">
        <v>172</v>
      </c>
      <c r="B12" s="3"/>
      <c r="C12" s="3"/>
      <c r="D12" s="3"/>
      <c r="E12" s="3"/>
      <c r="F12" s="15">
        <v>-5695</v>
      </c>
      <c r="G12" s="15">
        <f>F12/G$5</f>
        <v>-8103.254961554004</v>
      </c>
      <c r="H12" s="14">
        <v>8035</v>
      </c>
      <c r="I12" s="14">
        <f>H12/I$5</f>
        <v>11432.774998434841</v>
      </c>
    </row>
    <row r="13" spans="1:9" ht="12.75">
      <c r="A13" s="3" t="s">
        <v>173</v>
      </c>
      <c r="B13" s="3"/>
      <c r="C13" s="3"/>
      <c r="D13" s="3"/>
      <c r="E13" s="3"/>
      <c r="F13" s="15">
        <v>-396</v>
      </c>
      <c r="G13" s="15">
        <f>F13/G$5</f>
        <v>-563.4572370106033</v>
      </c>
      <c r="H13" s="15">
        <v>-723</v>
      </c>
      <c r="I13" s="15">
        <f>H13/I$5</f>
        <v>-1028.7363190875408</v>
      </c>
    </row>
    <row r="14" spans="1:9" ht="12.75">
      <c r="A14" s="3" t="s">
        <v>174</v>
      </c>
      <c r="B14" s="3"/>
      <c r="C14" s="3"/>
      <c r="D14" s="3"/>
      <c r="E14" s="3"/>
      <c r="F14" s="14">
        <v>713553</v>
      </c>
      <c r="G14" s="14">
        <f>F14/G5</f>
        <v>1015294.4490924923</v>
      </c>
      <c r="H14" s="14">
        <v>563880</v>
      </c>
      <c r="I14" s="14">
        <f>H14/I5</f>
        <v>802328.9565796439</v>
      </c>
    </row>
    <row r="15" spans="1:9" ht="12.75">
      <c r="A15" s="8" t="s">
        <v>175</v>
      </c>
      <c r="B15" s="8"/>
      <c r="C15" s="8"/>
      <c r="D15" s="8"/>
      <c r="E15" s="3"/>
      <c r="F15" s="15">
        <v>15434</v>
      </c>
      <c r="G15" s="15">
        <f>F15/G5</f>
        <v>21960.603525307197</v>
      </c>
      <c r="H15" s="15">
        <v>-93200</v>
      </c>
      <c r="I15" s="15">
        <f>H15/I5</f>
        <v>-132611.65275098037</v>
      </c>
    </row>
    <row r="16" spans="1:9" ht="12.75">
      <c r="A16" s="3" t="s">
        <v>176</v>
      </c>
      <c r="B16" s="5"/>
      <c r="C16" s="5"/>
      <c r="D16" s="5"/>
      <c r="E16" s="5"/>
      <c r="F16" s="3"/>
      <c r="G16" s="17"/>
      <c r="H16" s="3"/>
      <c r="I16" s="17"/>
    </row>
    <row r="17" spans="1:9" ht="12.75">
      <c r="A17" s="3" t="s">
        <v>177</v>
      </c>
      <c r="B17" s="5"/>
      <c r="C17" s="5"/>
      <c r="D17" s="5"/>
      <c r="E17" s="5"/>
      <c r="F17" s="15">
        <v>-1065829</v>
      </c>
      <c r="G17" s="15">
        <f>F17/G$5</f>
        <v>-1516538.0390549854</v>
      </c>
      <c r="H17" s="15">
        <v>-192651</v>
      </c>
      <c r="I17" s="15">
        <f>H17/I5</f>
        <v>-274117.67719022656</v>
      </c>
    </row>
    <row r="18" spans="1:9" ht="12.75">
      <c r="A18" s="3" t="s">
        <v>178</v>
      </c>
      <c r="B18" s="3"/>
      <c r="C18" s="3"/>
      <c r="D18" s="3"/>
      <c r="E18" s="5"/>
      <c r="F18" s="15">
        <v>-1657962</v>
      </c>
      <c r="G18" s="15">
        <f>F18/G$5</f>
        <v>-2359067.392900439</v>
      </c>
      <c r="H18" s="15">
        <v>-1407473</v>
      </c>
      <c r="I18" s="15">
        <f>H18/I5</f>
        <v>-2002653.6559268304</v>
      </c>
    </row>
    <row r="19" spans="1:9" ht="12.75">
      <c r="A19" s="3" t="s">
        <v>179</v>
      </c>
      <c r="B19" s="3"/>
      <c r="C19" s="3"/>
      <c r="D19" s="3"/>
      <c r="E19" s="5"/>
      <c r="F19" s="15">
        <v>-509950</v>
      </c>
      <c r="G19" s="15">
        <f>F19/G$5</f>
        <v>-725593.479832215</v>
      </c>
      <c r="H19" s="15">
        <v>-1290792</v>
      </c>
      <c r="I19" s="15">
        <f>H19/I5</f>
        <v>-1836631.5501903803</v>
      </c>
    </row>
    <row r="20" spans="1:9" ht="12.75">
      <c r="A20" s="4" t="s">
        <v>180</v>
      </c>
      <c r="B20" s="3"/>
      <c r="C20" s="3"/>
      <c r="D20" s="3"/>
      <c r="E20" s="5"/>
      <c r="F20" s="16">
        <f>SUM(F6:F19)</f>
        <v>1464595</v>
      </c>
      <c r="G20" s="16">
        <f>SUM(G6:G19)</f>
        <v>2083930.939493799</v>
      </c>
      <c r="H20" s="16">
        <f>SUM(H6:H19)</f>
        <v>1149029</v>
      </c>
      <c r="I20" s="16">
        <f>SUM(I6:I19)</f>
        <v>1634920.9736996382</v>
      </c>
    </row>
    <row r="21" spans="1:9" ht="12.75">
      <c r="A21" s="3"/>
      <c r="B21" s="3"/>
      <c r="C21" s="3"/>
      <c r="D21" s="3"/>
      <c r="E21" s="5"/>
      <c r="F21" s="3"/>
      <c r="G21" s="17"/>
      <c r="H21" s="3"/>
      <c r="I21" s="17"/>
    </row>
    <row r="22" spans="1:9" ht="12.75">
      <c r="A22" s="2" t="s">
        <v>181</v>
      </c>
      <c r="B22" s="3"/>
      <c r="C22" s="3"/>
      <c r="D22" s="3"/>
      <c r="E22" s="5"/>
      <c r="F22" s="3"/>
      <c r="G22" s="17"/>
      <c r="H22" s="3"/>
      <c r="I22" s="17"/>
    </row>
    <row r="23" spans="1:9" ht="12.75">
      <c r="A23" s="3" t="s">
        <v>182</v>
      </c>
      <c r="B23" s="3"/>
      <c r="C23" s="3"/>
      <c r="D23" s="3"/>
      <c r="E23" s="5"/>
      <c r="F23" s="15">
        <v>-1748254</v>
      </c>
      <c r="G23" s="15">
        <f>F23/G5</f>
        <v>-2487541.334426099</v>
      </c>
      <c r="H23" s="15">
        <v>-2342608</v>
      </c>
      <c r="I23" s="15">
        <f>H23/I5</f>
        <v>-3333230.8865629677</v>
      </c>
    </row>
    <row r="24" spans="1:9" ht="12.75">
      <c r="A24" s="3" t="s">
        <v>183</v>
      </c>
      <c r="B24" s="3"/>
      <c r="C24" s="3"/>
      <c r="D24" s="3"/>
      <c r="E24" s="5"/>
      <c r="F24" s="14">
        <v>5940</v>
      </c>
      <c r="G24" s="14">
        <f>F24/G5</f>
        <v>8451.85855515905</v>
      </c>
      <c r="H24" s="14">
        <v>140744</v>
      </c>
      <c r="I24" s="14">
        <f>H24/I5</f>
        <v>200260.67011570794</v>
      </c>
    </row>
    <row r="25" spans="1:9" ht="12.75">
      <c r="A25" s="3" t="s">
        <v>184</v>
      </c>
      <c r="B25" s="3"/>
      <c r="C25" s="3"/>
      <c r="D25" s="3"/>
      <c r="E25" s="5"/>
      <c r="F25" s="14">
        <v>396</v>
      </c>
      <c r="G25" s="14">
        <f>F25/G5</f>
        <v>563.4572370106033</v>
      </c>
      <c r="H25" s="14">
        <v>723</v>
      </c>
      <c r="I25" s="14">
        <f>H25/I5</f>
        <v>1028.7363190875408</v>
      </c>
    </row>
    <row r="26" spans="1:9" ht="12.75">
      <c r="A26" s="3"/>
      <c r="B26" s="3"/>
      <c r="C26" s="3"/>
      <c r="D26" s="3"/>
      <c r="E26" s="5"/>
      <c r="F26" s="3"/>
      <c r="G26" s="17"/>
      <c r="H26" s="3"/>
      <c r="I26" s="17"/>
    </row>
    <row r="27" spans="1:9" ht="12.75">
      <c r="A27" s="3" t="s">
        <v>185</v>
      </c>
      <c r="B27" s="3"/>
      <c r="C27" s="3"/>
      <c r="D27" s="3"/>
      <c r="E27" s="5"/>
      <c r="F27" s="27">
        <f>SUM(F23:F26)</f>
        <v>-1741918</v>
      </c>
      <c r="G27" s="27">
        <f>SUM(G23:G26)</f>
        <v>-2478526.018633929</v>
      </c>
      <c r="H27" s="27">
        <f>SUM(H23:H26)</f>
        <v>-2201141</v>
      </c>
      <c r="I27" s="27">
        <f>SUM(I23:I26)</f>
        <v>-3131941.4801281723</v>
      </c>
    </row>
    <row r="28" spans="1:9" ht="12.75">
      <c r="A28" s="3"/>
      <c r="B28" s="3"/>
      <c r="C28" s="3"/>
      <c r="D28" s="3"/>
      <c r="E28" s="5"/>
      <c r="F28" s="3"/>
      <c r="G28" s="17"/>
      <c r="H28" s="3"/>
      <c r="I28" s="17"/>
    </row>
    <row r="29" spans="1:9" ht="13.5">
      <c r="A29" s="2" t="s">
        <v>186</v>
      </c>
      <c r="B29" s="18"/>
      <c r="C29" s="18"/>
      <c r="D29" s="5"/>
      <c r="E29" s="5"/>
      <c r="F29" s="3"/>
      <c r="G29" s="17"/>
      <c r="H29" s="3"/>
      <c r="I29" s="17"/>
    </row>
    <row r="30" spans="1:9" ht="13.5">
      <c r="A30" s="3" t="s">
        <v>187</v>
      </c>
      <c r="B30" s="18"/>
      <c r="C30" s="18"/>
      <c r="D30" s="5"/>
      <c r="E30" s="5"/>
      <c r="F30" s="152">
        <v>897270</v>
      </c>
      <c r="G30" s="153">
        <f>F30/G5</f>
        <v>1276700.189526525</v>
      </c>
      <c r="H30" s="118" t="s">
        <v>39</v>
      </c>
      <c r="I30" s="118" t="s">
        <v>39</v>
      </c>
    </row>
    <row r="31" spans="1:9" ht="12.75">
      <c r="A31" s="3" t="s">
        <v>12</v>
      </c>
      <c r="B31" s="3"/>
      <c r="C31" s="3"/>
      <c r="D31" s="3"/>
      <c r="E31" s="3"/>
      <c r="F31" s="14">
        <v>22160574</v>
      </c>
      <c r="G31" s="14">
        <f>F31/G5</f>
        <v>31531656.05204296</v>
      </c>
      <c r="H31" s="14">
        <v>18912378</v>
      </c>
      <c r="I31" s="14">
        <f aca="true" t="shared" si="0" ref="I31:I36">H31/I$5</f>
        <v>26909889.528232623</v>
      </c>
    </row>
    <row r="32" spans="1:9" ht="12.75">
      <c r="A32" s="3" t="s">
        <v>13</v>
      </c>
      <c r="B32" s="3"/>
      <c r="C32" s="3"/>
      <c r="D32" s="3"/>
      <c r="E32" s="3"/>
      <c r="F32" s="15">
        <v>-22184025</v>
      </c>
      <c r="G32" s="15">
        <f>F32/G5</f>
        <v>-31565023.81887411</v>
      </c>
      <c r="H32" s="15">
        <v>-17471972</v>
      </c>
      <c r="I32" s="15">
        <f t="shared" si="0"/>
        <v>-24860376.43496622</v>
      </c>
    </row>
    <row r="33" spans="1:9" ht="12.75">
      <c r="A33" s="3" t="s">
        <v>14</v>
      </c>
      <c r="B33" s="3"/>
      <c r="C33" s="3"/>
      <c r="D33" s="3"/>
      <c r="E33" s="3"/>
      <c r="F33" s="15">
        <v>-11328</v>
      </c>
      <c r="G33" s="15">
        <f>F33/G5</f>
        <v>-16118.291870848772</v>
      </c>
      <c r="H33" s="15">
        <v>-8991</v>
      </c>
      <c r="I33" s="15">
        <f t="shared" si="0"/>
        <v>-12793.040449399832</v>
      </c>
    </row>
    <row r="34" spans="1:9" ht="12.75">
      <c r="A34" s="3" t="s">
        <v>15</v>
      </c>
      <c r="B34" s="3"/>
      <c r="C34" s="3"/>
      <c r="D34" s="3"/>
      <c r="E34" s="3"/>
      <c r="F34" s="25" t="s">
        <v>39</v>
      </c>
      <c r="G34" s="25"/>
      <c r="H34" s="15">
        <v>-80460</v>
      </c>
      <c r="I34" s="15">
        <f t="shared" si="0"/>
        <v>-114484.26588351802</v>
      </c>
    </row>
    <row r="35" spans="1:9" ht="12.75">
      <c r="A35" s="3" t="s">
        <v>16</v>
      </c>
      <c r="B35" s="3"/>
      <c r="C35" s="3"/>
      <c r="D35" s="3"/>
      <c r="E35" s="3"/>
      <c r="F35" s="15">
        <v>-713553</v>
      </c>
      <c r="G35" s="15">
        <f>F35/G5</f>
        <v>-1015294.4490924923</v>
      </c>
      <c r="H35" s="15">
        <v>-563880</v>
      </c>
      <c r="I35" s="15">
        <f t="shared" si="0"/>
        <v>-802328.9565796439</v>
      </c>
    </row>
    <row r="36" spans="1:9" ht="12.75">
      <c r="A36" s="4" t="s">
        <v>188</v>
      </c>
      <c r="B36" s="3"/>
      <c r="C36" s="3"/>
      <c r="D36" s="3"/>
      <c r="E36" s="4"/>
      <c r="F36" s="16">
        <f>SUM(F30:F35)</f>
        <v>148938</v>
      </c>
      <c r="G36" s="16">
        <f>F36/G$5</f>
        <v>211919.6817320334</v>
      </c>
      <c r="H36" s="16">
        <f>SUM(H30:H35)</f>
        <v>787075</v>
      </c>
      <c r="I36" s="16">
        <f t="shared" si="0"/>
        <v>1119906.8303538398</v>
      </c>
    </row>
    <row r="37" spans="1:9" ht="12.75">
      <c r="A37" s="5"/>
      <c r="B37" s="5"/>
      <c r="C37" s="5"/>
      <c r="D37" s="5"/>
      <c r="E37" s="5"/>
      <c r="F37" s="3"/>
      <c r="G37" s="14"/>
      <c r="H37" s="3"/>
      <c r="I37" s="14"/>
    </row>
    <row r="38" spans="1:9" ht="12.75">
      <c r="A38" s="3" t="s">
        <v>189</v>
      </c>
      <c r="B38" s="3"/>
      <c r="C38" s="3"/>
      <c r="D38" s="3"/>
      <c r="E38" s="5"/>
      <c r="F38" s="15">
        <f>F20+F27+F36</f>
        <v>-128385</v>
      </c>
      <c r="G38" s="15">
        <f>F38/G5</f>
        <v>-182675.3974080967</v>
      </c>
      <c r="H38" s="15">
        <v>-265037</v>
      </c>
      <c r="I38" s="15">
        <f>H38/I$5</f>
        <v>-377113.6760746951</v>
      </c>
    </row>
    <row r="39" spans="1:9" ht="12.75">
      <c r="A39" s="5"/>
      <c r="B39" s="5"/>
      <c r="C39" s="5"/>
      <c r="D39" s="5"/>
      <c r="E39" s="5"/>
      <c r="F39" s="3"/>
      <c r="G39" s="14"/>
      <c r="H39" s="3"/>
      <c r="I39" s="14"/>
    </row>
    <row r="40" spans="1:9" ht="12.75">
      <c r="A40" s="3" t="s">
        <v>190</v>
      </c>
      <c r="B40" s="5"/>
      <c r="C40" s="5"/>
      <c r="D40" s="5"/>
      <c r="E40" s="5"/>
      <c r="F40" s="14">
        <v>596928</v>
      </c>
      <c r="G40" s="14">
        <f>F40/G5</f>
        <v>849352.0241774379</v>
      </c>
      <c r="H40" s="14">
        <v>567917</v>
      </c>
      <c r="I40" s="14">
        <f>H40/I$5</f>
        <v>808073.0900791686</v>
      </c>
    </row>
    <row r="41" spans="1:9" ht="12.75">
      <c r="A41" s="4" t="s">
        <v>191</v>
      </c>
      <c r="B41" s="5"/>
      <c r="C41" s="5"/>
      <c r="D41" s="5"/>
      <c r="E41" s="5"/>
      <c r="F41" s="16">
        <f>SUM(F38:F40)</f>
        <v>468543</v>
      </c>
      <c r="G41" s="16">
        <f>SUM(G38:G40)</f>
        <v>666676.6267693412</v>
      </c>
      <c r="H41" s="16">
        <f>SUM(H38:H40)</f>
        <v>302880</v>
      </c>
      <c r="I41" s="16">
        <f>SUM(I38:I40)</f>
        <v>430959.4140044735</v>
      </c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154" t="s">
        <v>292</v>
      </c>
      <c r="B53" s="154"/>
      <c r="C53" s="154"/>
      <c r="D53" s="154"/>
      <c r="E53" s="154"/>
      <c r="F53" s="154"/>
      <c r="G53" s="154"/>
      <c r="H53" s="154"/>
      <c r="I53" s="154"/>
    </row>
    <row r="54" spans="1:9" ht="12.75">
      <c r="A54" s="154">
        <v>9</v>
      </c>
      <c r="B54" s="154"/>
      <c r="C54" s="154"/>
      <c r="D54" s="154"/>
      <c r="E54" s="154"/>
      <c r="F54" s="154"/>
      <c r="G54" s="154"/>
      <c r="H54" s="154"/>
      <c r="I54" s="154"/>
    </row>
  </sheetData>
  <mergeCells count="2">
    <mergeCell ref="A54:I54"/>
    <mergeCell ref="A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s="4" t="s">
        <v>293</v>
      </c>
      <c r="B1" s="4"/>
      <c r="C1" s="4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2" t="s">
        <v>194</v>
      </c>
      <c r="B3" s="2"/>
      <c r="C3" s="2"/>
      <c r="D3" s="19"/>
      <c r="E3" s="3"/>
      <c r="F3" s="3"/>
      <c r="G3" s="3"/>
      <c r="H3" s="3"/>
      <c r="I3" s="3"/>
    </row>
    <row r="4" spans="1:9" ht="12.75">
      <c r="A4" s="28" t="s">
        <v>207</v>
      </c>
      <c r="B4" s="28"/>
      <c r="C4" s="28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 t="s">
        <v>195</v>
      </c>
      <c r="F5" s="3"/>
      <c r="G5" s="13">
        <v>0.702804</v>
      </c>
      <c r="H5" s="3"/>
      <c r="I5" s="3"/>
    </row>
    <row r="6" spans="1:9" ht="33.75">
      <c r="A6" s="20"/>
      <c r="B6" s="20"/>
      <c r="C6" s="20"/>
      <c r="D6" s="119" t="s">
        <v>196</v>
      </c>
      <c r="E6" s="119" t="s">
        <v>197</v>
      </c>
      <c r="F6" s="29" t="s">
        <v>198</v>
      </c>
      <c r="G6" s="119" t="s">
        <v>199</v>
      </c>
      <c r="H6" s="119" t="s">
        <v>200</v>
      </c>
      <c r="I6" s="120" t="s">
        <v>201</v>
      </c>
    </row>
    <row r="7" spans="1:9" ht="12.75">
      <c r="A7" s="121" t="s">
        <v>204</v>
      </c>
      <c r="B7" s="36"/>
      <c r="C7" s="122"/>
      <c r="D7" s="31">
        <v>23903205</v>
      </c>
      <c r="E7" s="31">
        <v>4541137</v>
      </c>
      <c r="F7" s="31">
        <f>SUM(D7:E7)</f>
        <v>28444342</v>
      </c>
      <c r="G7" s="31">
        <f>D7/G5</f>
        <v>34011196.57827787</v>
      </c>
      <c r="H7" s="31">
        <f>E7/G5</f>
        <v>6461455.825521767</v>
      </c>
      <c r="I7" s="31">
        <f>SUM(G7:H7)</f>
        <v>40472652.40379964</v>
      </c>
    </row>
    <row r="8" spans="1:9" ht="12.75">
      <c r="A8" s="124" t="s">
        <v>202</v>
      </c>
      <c r="B8" s="124"/>
      <c r="C8" s="124"/>
      <c r="D8" s="31"/>
      <c r="E8" s="32">
        <v>755438</v>
      </c>
      <c r="F8" s="32">
        <f>SUM(E8)</f>
        <v>755438</v>
      </c>
      <c r="G8" s="32"/>
      <c r="H8" s="32">
        <f>E8/G5</f>
        <v>1074891.4348808487</v>
      </c>
      <c r="I8" s="32">
        <f>SUM(G8:H8)</f>
        <v>1074891.4348808487</v>
      </c>
    </row>
    <row r="9" spans="1:9" ht="12.75">
      <c r="A9" s="125" t="s">
        <v>203</v>
      </c>
      <c r="B9" s="3"/>
      <c r="C9" s="126"/>
      <c r="D9" s="31"/>
      <c r="E9" s="35">
        <v>-80460</v>
      </c>
      <c r="F9" s="35">
        <f>SUM(E9)</f>
        <v>-80460</v>
      </c>
      <c r="G9" s="35"/>
      <c r="H9" s="35">
        <f>E9/G5</f>
        <v>-114484.26588351802</v>
      </c>
      <c r="I9" s="35">
        <f>SUM(G9:H9)</f>
        <v>-114484.26588351802</v>
      </c>
    </row>
    <row r="10" spans="1:9" ht="12.75">
      <c r="A10" s="34" t="s">
        <v>205</v>
      </c>
      <c r="B10" s="34"/>
      <c r="C10" s="126"/>
      <c r="D10" s="31"/>
      <c r="E10" s="35">
        <v>-86863</v>
      </c>
      <c r="F10" s="35">
        <f>SUM(E10)</f>
        <v>-86863</v>
      </c>
      <c r="G10" s="32"/>
      <c r="H10" s="35">
        <f>E10/G5</f>
        <v>-123594.91408700007</v>
      </c>
      <c r="I10" s="35">
        <f>SUM(H10)</f>
        <v>-123594.91408700007</v>
      </c>
    </row>
    <row r="11" spans="1:9" ht="12.75">
      <c r="A11" s="125" t="s">
        <v>253</v>
      </c>
      <c r="B11" s="34"/>
      <c r="C11" s="3"/>
      <c r="D11" s="31"/>
      <c r="E11" s="35">
        <v>-691085</v>
      </c>
      <c r="F11" s="35">
        <f>SUM(E11)</f>
        <v>-691085</v>
      </c>
      <c r="G11" s="32"/>
      <c r="H11" s="35">
        <f>E11/G5</f>
        <v>-983325.3652511938</v>
      </c>
      <c r="I11" s="35">
        <f>F11/G5</f>
        <v>-983325.3652511938</v>
      </c>
    </row>
    <row r="12" spans="1:9" ht="12.75">
      <c r="A12" s="127" t="s">
        <v>24</v>
      </c>
      <c r="B12" s="128"/>
      <c r="C12" s="129"/>
      <c r="D12" s="31">
        <f>SUM(D7:D11)</f>
        <v>23903205</v>
      </c>
      <c r="E12" s="31">
        <f>SUM(E7:E11)</f>
        <v>4438167</v>
      </c>
      <c r="F12" s="31">
        <f>SUM(F7:F11)</f>
        <v>28341372</v>
      </c>
      <c r="G12" s="31">
        <f>SUM(G7:G11)</f>
        <v>34011196.57827787</v>
      </c>
      <c r="H12" s="31">
        <f>SUM(H7:H11)</f>
        <v>6314942.715180904</v>
      </c>
      <c r="I12" s="31">
        <v>40326140</v>
      </c>
    </row>
    <row r="13" spans="1:9" ht="12.75">
      <c r="A13" s="130" t="s">
        <v>254</v>
      </c>
      <c r="B13" s="131"/>
      <c r="C13" s="132"/>
      <c r="D13" s="32"/>
      <c r="E13" s="32">
        <v>625140</v>
      </c>
      <c r="F13" s="32">
        <f>SUM(E13)</f>
        <v>625140</v>
      </c>
      <c r="G13" s="32"/>
      <c r="H13" s="32">
        <f>E13/G5</f>
        <v>889494.0836990114</v>
      </c>
      <c r="I13" s="32">
        <f>F13/G5</f>
        <v>889494.0836990114</v>
      </c>
    </row>
    <row r="14" spans="1:9" ht="12.75">
      <c r="A14" s="33" t="s">
        <v>203</v>
      </c>
      <c r="B14" s="34"/>
      <c r="C14" s="126"/>
      <c r="D14" s="31"/>
      <c r="E14" s="123" t="s">
        <v>39</v>
      </c>
      <c r="F14" s="123" t="s">
        <v>39</v>
      </c>
      <c r="G14" s="32"/>
      <c r="H14" s="35"/>
      <c r="I14" s="35"/>
    </row>
    <row r="15" spans="1:9" ht="12.75">
      <c r="A15" s="3" t="s">
        <v>20</v>
      </c>
      <c r="B15" s="3"/>
      <c r="C15" s="3"/>
      <c r="D15" s="31">
        <f>SUM(D12)</f>
        <v>23903205</v>
      </c>
      <c r="E15" s="31">
        <f>SUM(E12:E14)</f>
        <v>5063307</v>
      </c>
      <c r="F15" s="31">
        <f>SUM(F12:F14)</f>
        <v>28966512</v>
      </c>
      <c r="G15" s="31">
        <f>SUM(G12:G14)</f>
        <v>34011196.57827787</v>
      </c>
      <c r="H15" s="31">
        <f>SUM(H12:H14)</f>
        <v>7204436.798879915</v>
      </c>
      <c r="I15" s="31">
        <f>SUM(I12:I14)</f>
        <v>41215634.08369901</v>
      </c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11"/>
      <c r="B17" s="11"/>
      <c r="C17" s="11"/>
      <c r="D17" s="11"/>
      <c r="E17" s="3"/>
      <c r="F17" s="3"/>
      <c r="G17" s="3"/>
      <c r="H17" s="3"/>
      <c r="I17" s="3"/>
    </row>
    <row r="18" spans="1:9" ht="12.75">
      <c r="A18" s="3" t="s">
        <v>40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 s="3" t="s">
        <v>206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5"/>
      <c r="B31" s="7"/>
      <c r="C31" s="7"/>
      <c r="D31" s="7"/>
      <c r="E31" s="7"/>
      <c r="F31" s="7"/>
      <c r="G31" s="7"/>
      <c r="H31" s="7"/>
      <c r="I31" s="7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7"/>
      <c r="C33" s="7"/>
      <c r="D33" s="7"/>
      <c r="E33" s="7"/>
      <c r="F33" s="7"/>
      <c r="G33" s="7"/>
      <c r="H33" s="7"/>
      <c r="I33" s="7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2" spans="1:9" ht="12.75">
      <c r="A52" s="154" t="s">
        <v>292</v>
      </c>
      <c r="B52" s="154"/>
      <c r="C52" s="154"/>
      <c r="D52" s="154"/>
      <c r="E52" s="154"/>
      <c r="F52" s="154"/>
      <c r="G52" s="154"/>
      <c r="H52" s="154"/>
      <c r="I52" s="154"/>
    </row>
    <row r="53" spans="1:9" ht="12.75">
      <c r="A53" s="154">
        <v>10</v>
      </c>
      <c r="B53" s="154"/>
      <c r="C53" s="154"/>
      <c r="D53" s="154"/>
      <c r="E53" s="154"/>
      <c r="F53" s="154"/>
      <c r="G53" s="154"/>
      <c r="H53" s="154"/>
      <c r="I53" s="154"/>
    </row>
  </sheetData>
  <mergeCells count="2">
    <mergeCell ref="A53:I53"/>
    <mergeCell ref="A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A1" sqref="A1:H1"/>
    </sheetView>
  </sheetViews>
  <sheetFormatPr defaultColWidth="9.140625" defaultRowHeight="12.75"/>
  <sheetData>
    <row r="1" spans="1:9" ht="12.75">
      <c r="A1" s="162" t="s">
        <v>82</v>
      </c>
      <c r="B1" s="162"/>
      <c r="C1" s="162"/>
      <c r="D1" s="162"/>
      <c r="E1" s="162"/>
      <c r="F1" s="162"/>
      <c r="G1" s="162"/>
      <c r="H1" s="162"/>
      <c r="I1" s="5"/>
    </row>
    <row r="2" spans="1:9" ht="12.75">
      <c r="A2" s="4" t="s">
        <v>208</v>
      </c>
      <c r="B2" s="3"/>
      <c r="C2" s="3"/>
      <c r="D2" s="3"/>
      <c r="E2" s="3"/>
      <c r="F2" s="3"/>
      <c r="G2" s="3"/>
      <c r="H2" s="3"/>
      <c r="I2" s="5"/>
    </row>
    <row r="3" spans="1:9" ht="12.75">
      <c r="A3" s="3" t="s">
        <v>17</v>
      </c>
      <c r="B3" s="3"/>
      <c r="C3" s="3"/>
      <c r="D3" s="3"/>
      <c r="E3" s="3"/>
      <c r="F3" s="3"/>
      <c r="G3" s="3"/>
      <c r="H3" s="3"/>
      <c r="I3" s="5"/>
    </row>
    <row r="4" spans="1:9" ht="12.75">
      <c r="A4" s="3" t="s">
        <v>18</v>
      </c>
      <c r="B4" s="3"/>
      <c r="C4" s="3"/>
      <c r="D4" s="3"/>
      <c r="E4" s="3"/>
      <c r="F4" s="3"/>
      <c r="G4" s="3"/>
      <c r="H4" s="3"/>
      <c r="I4" s="5"/>
    </row>
    <row r="5" spans="1:9" ht="12.75">
      <c r="A5" s="3" t="s">
        <v>209</v>
      </c>
      <c r="B5" s="3"/>
      <c r="C5" s="3"/>
      <c r="D5" s="3"/>
      <c r="E5" s="3"/>
      <c r="F5" s="3"/>
      <c r="G5" s="3"/>
      <c r="H5" s="3"/>
      <c r="I5" s="5"/>
    </row>
    <row r="6" spans="1:9" ht="12.75">
      <c r="A6" s="3" t="s">
        <v>210</v>
      </c>
      <c r="B6" s="3"/>
      <c r="C6" s="3"/>
      <c r="D6" s="3"/>
      <c r="E6" s="3"/>
      <c r="F6" s="3"/>
      <c r="G6" s="3"/>
      <c r="H6" s="3"/>
      <c r="I6" s="5"/>
    </row>
    <row r="7" spans="1:9" ht="9.75" customHeight="1">
      <c r="A7" s="3"/>
      <c r="B7" s="3"/>
      <c r="C7" s="3"/>
      <c r="D7" s="3"/>
      <c r="E7" s="3"/>
      <c r="F7" s="3"/>
      <c r="G7" s="3"/>
      <c r="H7" s="3"/>
      <c r="I7" s="5"/>
    </row>
    <row r="8" spans="1:9" ht="12.75">
      <c r="A8" s="3" t="s">
        <v>19</v>
      </c>
      <c r="B8" s="3"/>
      <c r="C8" s="3"/>
      <c r="D8" s="3"/>
      <c r="E8" s="3"/>
      <c r="F8" s="3"/>
      <c r="G8" s="3"/>
      <c r="H8" s="3"/>
      <c r="I8" s="5"/>
    </row>
    <row r="9" spans="1:9" ht="12.75">
      <c r="A9" s="3" t="s">
        <v>211</v>
      </c>
      <c r="B9" s="3"/>
      <c r="C9" s="3"/>
      <c r="D9" s="3"/>
      <c r="E9" s="3"/>
      <c r="F9" s="3"/>
      <c r="G9" s="3"/>
      <c r="H9" s="3"/>
      <c r="I9" s="5"/>
    </row>
    <row r="10" spans="1:9" ht="12.75">
      <c r="A10" s="3"/>
      <c r="B10" s="3"/>
      <c r="C10" s="3"/>
      <c r="D10" s="3"/>
      <c r="E10" s="12">
        <v>2008</v>
      </c>
      <c r="F10" s="12"/>
      <c r="G10" s="12">
        <v>2007</v>
      </c>
      <c r="H10" s="3"/>
      <c r="I10" s="5"/>
    </row>
    <row r="11" spans="1:9" ht="10.5" customHeight="1">
      <c r="A11" s="3"/>
      <c r="B11" s="3"/>
      <c r="C11" s="3"/>
      <c r="D11" s="3"/>
      <c r="E11" s="12" t="s">
        <v>212</v>
      </c>
      <c r="F11" s="12"/>
      <c r="G11" s="12" t="s">
        <v>212</v>
      </c>
      <c r="H11" s="3"/>
      <c r="I11" s="5"/>
    </row>
    <row r="12" spans="1:9" ht="12.75">
      <c r="A12" s="3" t="s">
        <v>41</v>
      </c>
      <c r="B12" s="3"/>
      <c r="C12" s="3"/>
      <c r="D12" s="3"/>
      <c r="E12" s="37" t="s">
        <v>42</v>
      </c>
      <c r="F12" s="37"/>
      <c r="G12" s="37" t="s">
        <v>42</v>
      </c>
      <c r="H12" s="5"/>
      <c r="I12" s="5"/>
    </row>
    <row r="13" spans="1:9" ht="12.75">
      <c r="A13" s="3" t="s">
        <v>213</v>
      </c>
      <c r="B13" s="3"/>
      <c r="C13" s="3"/>
      <c r="D13" s="3"/>
      <c r="E13" s="37" t="s">
        <v>39</v>
      </c>
      <c r="F13" s="37"/>
      <c r="G13" s="37" t="s">
        <v>44</v>
      </c>
      <c r="H13" s="5"/>
      <c r="I13" s="5"/>
    </row>
    <row r="14" spans="1:9" ht="12.75">
      <c r="A14" s="3" t="s">
        <v>22</v>
      </c>
      <c r="B14" s="3"/>
      <c r="C14" s="3"/>
      <c r="D14" s="3"/>
      <c r="E14" s="37" t="s">
        <v>256</v>
      </c>
      <c r="F14" s="37"/>
      <c r="G14" s="37" t="s">
        <v>39</v>
      </c>
      <c r="H14" s="5"/>
      <c r="I14" s="5"/>
    </row>
    <row r="15" spans="1:9" ht="12.75">
      <c r="A15" s="3" t="s">
        <v>214</v>
      </c>
      <c r="B15" s="3"/>
      <c r="C15" s="3"/>
      <c r="D15" s="3"/>
      <c r="E15" s="37" t="s">
        <v>257</v>
      </c>
      <c r="F15" s="37"/>
      <c r="G15" s="37" t="s">
        <v>45</v>
      </c>
      <c r="H15" s="5"/>
      <c r="I15" s="5"/>
    </row>
    <row r="16" spans="1:9" ht="12.75">
      <c r="A16" s="3" t="s">
        <v>46</v>
      </c>
      <c r="B16" s="3"/>
      <c r="C16" s="3"/>
      <c r="D16" s="3"/>
      <c r="E16" s="37" t="s">
        <v>47</v>
      </c>
      <c r="F16" s="37"/>
      <c r="G16" s="37" t="s">
        <v>47</v>
      </c>
      <c r="H16" s="5"/>
      <c r="I16" s="5"/>
    </row>
    <row r="17" spans="1:9" ht="12.75">
      <c r="A17" s="3" t="s">
        <v>48</v>
      </c>
      <c r="B17" s="3"/>
      <c r="C17" s="3"/>
      <c r="D17" s="3"/>
      <c r="E17" s="37" t="s">
        <v>258</v>
      </c>
      <c r="F17" s="37"/>
      <c r="G17" s="37" t="s">
        <v>49</v>
      </c>
      <c r="H17" s="5"/>
      <c r="I17" s="5"/>
    </row>
    <row r="18" spans="1:9" ht="12.75">
      <c r="A18" s="3" t="s">
        <v>215</v>
      </c>
      <c r="B18" s="3"/>
      <c r="C18" s="3"/>
      <c r="D18" s="3"/>
      <c r="E18" s="37" t="s">
        <v>50</v>
      </c>
      <c r="F18" s="37"/>
      <c r="G18" s="37" t="s">
        <v>50</v>
      </c>
      <c r="H18" s="5"/>
      <c r="I18" s="5"/>
    </row>
    <row r="19" spans="1:9" ht="12.75">
      <c r="A19" s="3" t="s">
        <v>51</v>
      </c>
      <c r="B19" s="3"/>
      <c r="C19" s="3"/>
      <c r="D19" s="3"/>
      <c r="E19" s="37" t="s">
        <v>52</v>
      </c>
      <c r="F19" s="37"/>
      <c r="G19" s="37" t="s">
        <v>52</v>
      </c>
      <c r="H19" s="5"/>
      <c r="I19" s="5"/>
    </row>
    <row r="20" spans="1:9" ht="12.75">
      <c r="A20" s="3" t="s">
        <v>216</v>
      </c>
      <c r="B20" s="3"/>
      <c r="C20" s="3"/>
      <c r="D20" s="3"/>
      <c r="E20" s="38" t="s">
        <v>259</v>
      </c>
      <c r="F20" s="38"/>
      <c r="G20" s="38" t="s">
        <v>53</v>
      </c>
      <c r="H20" s="5"/>
      <c r="I20" s="5"/>
    </row>
    <row r="21" spans="1:9" ht="12.75">
      <c r="A21" s="3"/>
      <c r="B21" s="3"/>
      <c r="C21" s="3"/>
      <c r="D21" s="3"/>
      <c r="E21" s="133">
        <v>1</v>
      </c>
      <c r="F21" s="134"/>
      <c r="G21" s="133">
        <v>1</v>
      </c>
      <c r="H21" s="3"/>
      <c r="I21" s="5"/>
    </row>
    <row r="22" spans="1:9" ht="9.75" customHeight="1">
      <c r="A22" s="4" t="s">
        <v>217</v>
      </c>
      <c r="B22" s="3"/>
      <c r="C22" s="3"/>
      <c r="D22" s="3"/>
      <c r="E22" s="12"/>
      <c r="F22" s="4"/>
      <c r="G22" s="135"/>
      <c r="H22" s="3"/>
      <c r="I22" s="5"/>
    </row>
    <row r="23" spans="1:9" ht="9.75" customHeight="1">
      <c r="A23" s="19" t="s">
        <v>218</v>
      </c>
      <c r="B23" s="3"/>
      <c r="C23" s="3"/>
      <c r="D23" s="3"/>
      <c r="E23" s="3"/>
      <c r="F23" s="3"/>
      <c r="G23" s="3"/>
      <c r="H23" s="3"/>
      <c r="I23" s="5"/>
    </row>
    <row r="24" spans="1:9" ht="12.75">
      <c r="A24" s="3"/>
      <c r="B24" s="3"/>
      <c r="C24" s="3"/>
      <c r="D24" s="3"/>
      <c r="E24" s="135" t="s">
        <v>251</v>
      </c>
      <c r="F24" s="12" t="s">
        <v>38</v>
      </c>
      <c r="G24" s="135" t="s">
        <v>219</v>
      </c>
      <c r="H24" s="12" t="s">
        <v>38</v>
      </c>
      <c r="I24" s="5"/>
    </row>
    <row r="25" spans="1:9" ht="11.25" customHeight="1">
      <c r="A25" s="3"/>
      <c r="B25" s="3"/>
      <c r="C25" s="3"/>
      <c r="D25" s="3"/>
      <c r="E25" s="12" t="s">
        <v>212</v>
      </c>
      <c r="F25" s="12"/>
      <c r="G25" s="12" t="s">
        <v>212</v>
      </c>
      <c r="H25" s="12"/>
      <c r="I25" s="5"/>
    </row>
    <row r="26" spans="1:9" ht="12.75">
      <c r="A26" s="3"/>
      <c r="B26" s="3"/>
      <c r="C26" s="3"/>
      <c r="D26" s="3"/>
      <c r="E26" s="7" t="s">
        <v>37</v>
      </c>
      <c r="F26" s="13">
        <v>0.702804</v>
      </c>
      <c r="G26" s="7" t="s">
        <v>37</v>
      </c>
      <c r="H26" s="13">
        <v>0.702804</v>
      </c>
      <c r="I26" s="5"/>
    </row>
    <row r="27" spans="1:9" ht="12.75">
      <c r="A27" s="3" t="s">
        <v>104</v>
      </c>
      <c r="B27" s="3"/>
      <c r="C27" s="3"/>
      <c r="D27" s="3"/>
      <c r="E27" s="14">
        <v>6968831</v>
      </c>
      <c r="F27" s="14">
        <f aca="true" t="shared" si="0" ref="F27:F32">E27/F$26</f>
        <v>9915753.182964241</v>
      </c>
      <c r="G27" s="14">
        <v>6150898</v>
      </c>
      <c r="H27" s="14">
        <f aca="true" t="shared" si="1" ref="H27:H32">G27/H$26</f>
        <v>8751939.374277893</v>
      </c>
      <c r="I27" s="5"/>
    </row>
    <row r="28" spans="1:9" ht="12.75">
      <c r="A28" s="3" t="s">
        <v>220</v>
      </c>
      <c r="B28" s="3"/>
      <c r="C28" s="3"/>
      <c r="D28" s="3"/>
      <c r="E28" s="14">
        <v>1185872</v>
      </c>
      <c r="F28" s="14">
        <f t="shared" si="0"/>
        <v>1687343.839818783</v>
      </c>
      <c r="G28" s="14">
        <v>930621</v>
      </c>
      <c r="H28" s="14">
        <f t="shared" si="1"/>
        <v>1324154.387282941</v>
      </c>
      <c r="I28" s="5"/>
    </row>
    <row r="29" spans="1:9" ht="12.75">
      <c r="A29" s="3" t="s">
        <v>221</v>
      </c>
      <c r="B29" s="3"/>
      <c r="C29" s="3"/>
      <c r="D29" s="3"/>
      <c r="E29" s="14">
        <v>185354</v>
      </c>
      <c r="F29" s="14">
        <f t="shared" si="0"/>
        <v>263734.9815880388</v>
      </c>
      <c r="G29" s="14">
        <v>199201</v>
      </c>
      <c r="H29" s="14">
        <f t="shared" si="1"/>
        <v>283437.4875498717</v>
      </c>
      <c r="I29" s="5"/>
    </row>
    <row r="30" spans="1:9" ht="12.75">
      <c r="A30" s="3" t="s">
        <v>222</v>
      </c>
      <c r="B30" s="3"/>
      <c r="C30" s="3"/>
      <c r="D30" s="3"/>
      <c r="E30" s="14">
        <v>1288834</v>
      </c>
      <c r="F30" s="14">
        <f t="shared" si="0"/>
        <v>1833845.5671851612</v>
      </c>
      <c r="G30" s="14">
        <v>913736</v>
      </c>
      <c r="H30" s="14">
        <f t="shared" si="1"/>
        <v>1300129.1967604056</v>
      </c>
      <c r="I30" s="5"/>
    </row>
    <row r="31" spans="1:9" ht="12.75">
      <c r="A31" s="3" t="s">
        <v>223</v>
      </c>
      <c r="B31" s="3"/>
      <c r="C31" s="3"/>
      <c r="D31" s="3"/>
      <c r="E31" s="14">
        <v>69930</v>
      </c>
      <c r="F31" s="14">
        <f t="shared" si="0"/>
        <v>99501.42571755426</v>
      </c>
      <c r="G31" s="14">
        <v>64419</v>
      </c>
      <c r="H31" s="14">
        <f t="shared" si="1"/>
        <v>91659.9791691567</v>
      </c>
      <c r="I31" s="5"/>
    </row>
    <row r="32" spans="1:9" ht="12.75">
      <c r="A32" s="3" t="s">
        <v>216</v>
      </c>
      <c r="B32" s="3"/>
      <c r="C32" s="3"/>
      <c r="D32" s="3"/>
      <c r="E32" s="14">
        <v>620469</v>
      </c>
      <c r="F32" s="14">
        <f t="shared" si="0"/>
        <v>882847.8494715454</v>
      </c>
      <c r="G32" s="14">
        <v>264754</v>
      </c>
      <c r="H32" s="14">
        <f t="shared" si="1"/>
        <v>376711.003352286</v>
      </c>
      <c r="I32" s="5"/>
    </row>
    <row r="33" spans="1:9" ht="12.75" customHeight="1" thickBot="1">
      <c r="A33" s="4" t="s">
        <v>224</v>
      </c>
      <c r="B33" s="3"/>
      <c r="C33" s="3"/>
      <c r="D33" s="3"/>
      <c r="E33" s="136">
        <f>SUM(E27:E32)</f>
        <v>10319290</v>
      </c>
      <c r="F33" s="136">
        <f>E33/F26</f>
        <v>14683026.846745323</v>
      </c>
      <c r="G33" s="136">
        <f>SUM(G27:G32)</f>
        <v>8523629</v>
      </c>
      <c r="H33" s="136">
        <f>G33/H26</f>
        <v>12128031.428392554</v>
      </c>
      <c r="I33" s="5"/>
    </row>
    <row r="34" spans="1:9" ht="13.5" thickTop="1">
      <c r="A34" s="19" t="s">
        <v>225</v>
      </c>
      <c r="B34" s="3"/>
      <c r="C34" s="3"/>
      <c r="D34" s="3"/>
      <c r="E34" s="30"/>
      <c r="F34" s="30"/>
      <c r="G34" s="30"/>
      <c r="H34" s="30"/>
      <c r="I34" s="5"/>
    </row>
    <row r="35" spans="1:9" ht="12.75">
      <c r="A35" s="3" t="s">
        <v>226</v>
      </c>
      <c r="B35" s="3"/>
      <c r="C35" s="3"/>
      <c r="D35" s="3"/>
      <c r="E35" s="95">
        <v>2489047</v>
      </c>
      <c r="F35" s="95">
        <f aca="true" t="shared" si="2" ref="F35:F40">E35/F$26</f>
        <v>3541594.81164023</v>
      </c>
      <c r="G35" s="95">
        <v>2260346</v>
      </c>
      <c r="H35" s="95">
        <f aca="true" t="shared" si="3" ref="H35:H40">G35/H$26</f>
        <v>3216182.6056766897</v>
      </c>
      <c r="I35" s="5"/>
    </row>
    <row r="36" spans="1:9" ht="12.75">
      <c r="A36" s="3" t="s">
        <v>227</v>
      </c>
      <c r="B36" s="3"/>
      <c r="C36" s="3"/>
      <c r="D36" s="3"/>
      <c r="E36" s="95">
        <v>634551</v>
      </c>
      <c r="F36" s="95">
        <f t="shared" si="2"/>
        <v>902884.7303088771</v>
      </c>
      <c r="G36" s="95">
        <v>540187</v>
      </c>
      <c r="H36" s="95">
        <f t="shared" si="3"/>
        <v>768616.85477032</v>
      </c>
      <c r="I36" s="5"/>
    </row>
    <row r="37" spans="1:9" ht="12.75">
      <c r="A37" s="3" t="s">
        <v>228</v>
      </c>
      <c r="B37" s="3"/>
      <c r="C37" s="3"/>
      <c r="D37" s="3"/>
      <c r="E37" s="95">
        <v>214138</v>
      </c>
      <c r="F37" s="95">
        <f t="shared" si="2"/>
        <v>304690.92378529435</v>
      </c>
      <c r="G37" s="95">
        <v>222702</v>
      </c>
      <c r="H37" s="95">
        <f t="shared" si="3"/>
        <v>316876.39797155396</v>
      </c>
      <c r="I37" s="5"/>
    </row>
    <row r="38" spans="1:9" ht="12.75">
      <c r="A38" s="3" t="s">
        <v>229</v>
      </c>
      <c r="B38" s="3"/>
      <c r="C38" s="3"/>
      <c r="D38" s="3"/>
      <c r="E38" s="95">
        <v>69300</v>
      </c>
      <c r="F38" s="95">
        <f t="shared" si="2"/>
        <v>98605.01647685557</v>
      </c>
      <c r="G38" s="95">
        <v>62500</v>
      </c>
      <c r="H38" s="95">
        <f t="shared" si="3"/>
        <v>88929.48816455228</v>
      </c>
      <c r="I38" s="5"/>
    </row>
    <row r="39" spans="1:9" ht="12.75">
      <c r="A39" s="3" t="s">
        <v>23</v>
      </c>
      <c r="B39" s="3"/>
      <c r="C39" s="3"/>
      <c r="D39" s="3"/>
      <c r="E39" s="95">
        <v>28816</v>
      </c>
      <c r="F39" s="95">
        <f t="shared" si="2"/>
        <v>41001.474095195816</v>
      </c>
      <c r="G39" s="95">
        <v>25242</v>
      </c>
      <c r="H39" s="95">
        <f t="shared" si="3"/>
        <v>35916.130243994055</v>
      </c>
      <c r="I39" s="5"/>
    </row>
    <row r="40" spans="1:9" ht="12.75">
      <c r="A40" s="3" t="s">
        <v>216</v>
      </c>
      <c r="B40" s="3"/>
      <c r="C40" s="3"/>
      <c r="D40" s="3"/>
      <c r="E40" s="95">
        <v>207280</v>
      </c>
      <c r="F40" s="95">
        <f t="shared" si="2"/>
        <v>294932.86890797433</v>
      </c>
      <c r="G40" s="95">
        <v>34242</v>
      </c>
      <c r="H40" s="95">
        <f t="shared" si="3"/>
        <v>48721.97653968959</v>
      </c>
      <c r="I40" s="5"/>
    </row>
    <row r="41" spans="1:9" ht="12" customHeight="1" thickBot="1">
      <c r="A41" s="4" t="s">
        <v>224</v>
      </c>
      <c r="B41" s="4"/>
      <c r="C41" s="4"/>
      <c r="D41" s="4"/>
      <c r="E41" s="136">
        <f>SUM(E35:E40)</f>
        <v>3643132</v>
      </c>
      <c r="F41" s="136">
        <f>E41/F26</f>
        <v>5183709.825214427</v>
      </c>
      <c r="G41" s="136">
        <f>SUM(G35:G40)</f>
        <v>3145219</v>
      </c>
      <c r="H41" s="136">
        <f>G41/H26</f>
        <v>4475243.453366799</v>
      </c>
      <c r="I41" s="5"/>
    </row>
    <row r="42" spans="1:9" ht="13.5" thickTop="1">
      <c r="A42" s="19" t="s">
        <v>230</v>
      </c>
      <c r="B42" s="3"/>
      <c r="C42" s="3"/>
      <c r="D42" s="3"/>
      <c r="E42" s="3"/>
      <c r="F42" s="3"/>
      <c r="G42" s="3"/>
      <c r="H42" s="3"/>
      <c r="I42" s="5"/>
    </row>
    <row r="43" spans="1:9" ht="12.75">
      <c r="A43" s="3" t="s">
        <v>231</v>
      </c>
      <c r="B43" s="3"/>
      <c r="C43" s="3"/>
      <c r="D43" s="3"/>
      <c r="E43" s="14">
        <v>3027073</v>
      </c>
      <c r="F43" s="14">
        <f>E43/F26</f>
        <v>4307136.840427772</v>
      </c>
      <c r="G43" s="14">
        <v>2598321</v>
      </c>
      <c r="H43" s="14">
        <f>G43/H26</f>
        <v>3697077.705875322</v>
      </c>
      <c r="I43" s="5"/>
    </row>
    <row r="44" spans="1:9" ht="12.75">
      <c r="A44" s="3" t="s">
        <v>232</v>
      </c>
      <c r="B44" s="3"/>
      <c r="C44" s="3"/>
      <c r="D44" s="3"/>
      <c r="E44" s="14">
        <v>12065</v>
      </c>
      <c r="F44" s="14">
        <f>E44/F26</f>
        <v>17166.948395285173</v>
      </c>
      <c r="G44" s="14">
        <v>11609</v>
      </c>
      <c r="H44" s="14">
        <f>G44/H26</f>
        <v>16518.118849636598</v>
      </c>
      <c r="I44" s="5"/>
    </row>
    <row r="45" spans="1:9" ht="13.5" thickBot="1">
      <c r="A45" s="4" t="s">
        <v>224</v>
      </c>
      <c r="B45" s="4"/>
      <c r="C45" s="4"/>
      <c r="D45" s="4"/>
      <c r="E45" s="39">
        <f>SUM(E43:E44)</f>
        <v>3039138</v>
      </c>
      <c r="F45" s="39">
        <f>E45/F26</f>
        <v>4324303.788823058</v>
      </c>
      <c r="G45" s="39">
        <f>SUM(G43:G44)</f>
        <v>2609930</v>
      </c>
      <c r="H45" s="39">
        <f>G45/H26</f>
        <v>3713595.8247249587</v>
      </c>
      <c r="I45" s="5"/>
    </row>
    <row r="46" spans="1:9" ht="9.75" customHeight="1" thickTop="1">
      <c r="A46" s="19" t="s">
        <v>233</v>
      </c>
      <c r="B46" s="3"/>
      <c r="C46" s="3"/>
      <c r="D46" s="3"/>
      <c r="E46" s="3"/>
      <c r="F46" s="3"/>
      <c r="G46" s="3"/>
      <c r="H46" s="3"/>
      <c r="I46" s="5"/>
    </row>
    <row r="47" spans="1:9" ht="12.75">
      <c r="A47" s="3" t="s">
        <v>234</v>
      </c>
      <c r="B47" s="3"/>
      <c r="C47" s="3"/>
      <c r="D47" s="3"/>
      <c r="E47" s="14">
        <v>1162981</v>
      </c>
      <c r="F47" s="14">
        <f>E47/F$26</f>
        <v>1654772.881201587</v>
      </c>
      <c r="G47" s="14">
        <v>1085104</v>
      </c>
      <c r="H47" s="14">
        <f aca="true" t="shared" si="4" ref="H47:H61">G47/H$26</f>
        <v>1543963.8932049335</v>
      </c>
      <c r="I47" s="5"/>
    </row>
    <row r="48" spans="1:9" ht="12.75">
      <c r="A48" s="3" t="s">
        <v>235</v>
      </c>
      <c r="B48" s="3"/>
      <c r="C48" s="3"/>
      <c r="D48" s="3"/>
      <c r="E48" s="14">
        <v>890349</v>
      </c>
      <c r="F48" s="14">
        <f aca="true" t="shared" si="5" ref="F48:F61">E48/F$26</f>
        <v>1266852.4937251355</v>
      </c>
      <c r="G48" s="14">
        <v>948488</v>
      </c>
      <c r="H48" s="14">
        <f t="shared" si="4"/>
        <v>1349576.837923518</v>
      </c>
      <c r="I48" s="5"/>
    </row>
    <row r="49" spans="1:9" ht="12.75">
      <c r="A49" s="3" t="s">
        <v>236</v>
      </c>
      <c r="B49" s="5"/>
      <c r="C49" s="3"/>
      <c r="D49" s="3"/>
      <c r="E49" s="14">
        <v>336451</v>
      </c>
      <c r="F49" s="14">
        <f t="shared" si="5"/>
        <v>478726.64355922845</v>
      </c>
      <c r="G49" s="14">
        <v>383255</v>
      </c>
      <c r="H49" s="14">
        <f t="shared" si="4"/>
        <v>545322.7357840878</v>
      </c>
      <c r="I49" s="5"/>
    </row>
    <row r="50" spans="1:9" ht="12.75">
      <c r="A50" s="3" t="s">
        <v>237</v>
      </c>
      <c r="B50" s="3"/>
      <c r="C50" s="3"/>
      <c r="D50" s="3"/>
      <c r="E50" s="14">
        <v>260465</v>
      </c>
      <c r="F50" s="14">
        <f t="shared" si="5"/>
        <v>370608.30615648173</v>
      </c>
      <c r="G50" s="14">
        <v>227716</v>
      </c>
      <c r="H50" s="14">
        <f t="shared" si="4"/>
        <v>324010.67723006697</v>
      </c>
      <c r="I50" s="5"/>
    </row>
    <row r="51" spans="1:9" ht="12.75">
      <c r="A51" s="3" t="s">
        <v>238</v>
      </c>
      <c r="B51" s="3"/>
      <c r="C51" s="3"/>
      <c r="D51" s="3"/>
      <c r="E51" s="14">
        <v>208641</v>
      </c>
      <c r="F51" s="14">
        <f t="shared" si="5"/>
        <v>296869.3974422456</v>
      </c>
      <c r="G51" s="14">
        <v>174617</v>
      </c>
      <c r="H51" s="14">
        <f t="shared" si="4"/>
        <v>248457.60695727402</v>
      </c>
      <c r="I51" s="5"/>
    </row>
    <row r="52" spans="1:9" ht="12.75">
      <c r="A52" s="3" t="s">
        <v>239</v>
      </c>
      <c r="B52" s="3"/>
      <c r="C52" s="3"/>
      <c r="D52" s="3"/>
      <c r="E52" s="14">
        <v>101455</v>
      </c>
      <c r="F52" s="14">
        <f t="shared" si="5"/>
        <v>144357.45954775444</v>
      </c>
      <c r="G52" s="14">
        <v>69374</v>
      </c>
      <c r="H52" s="14">
        <f t="shared" si="4"/>
        <v>98710.3089908424</v>
      </c>
      <c r="I52" s="5"/>
    </row>
    <row r="53" spans="1:9" ht="12.75">
      <c r="A53" s="3" t="s">
        <v>240</v>
      </c>
      <c r="B53" s="3"/>
      <c r="C53" s="3"/>
      <c r="D53" s="3"/>
      <c r="E53" s="14">
        <v>65520</v>
      </c>
      <c r="F53" s="14">
        <f t="shared" si="5"/>
        <v>93226.56103266345</v>
      </c>
      <c r="G53" s="14">
        <v>67772</v>
      </c>
      <c r="H53" s="14">
        <f t="shared" si="4"/>
        <v>96430.86835020859</v>
      </c>
      <c r="I53" s="5"/>
    </row>
    <row r="54" spans="1:9" ht="12.75">
      <c r="A54" s="3" t="s">
        <v>241</v>
      </c>
      <c r="B54" s="3"/>
      <c r="C54" s="3"/>
      <c r="D54" s="3"/>
      <c r="E54" s="14">
        <v>91634</v>
      </c>
      <c r="F54" s="14">
        <f t="shared" si="5"/>
        <v>130383.43549552934</v>
      </c>
      <c r="G54" s="14">
        <v>80474</v>
      </c>
      <c r="H54" s="14">
        <f t="shared" si="4"/>
        <v>114504.18608886689</v>
      </c>
      <c r="I54" s="5"/>
    </row>
    <row r="55" spans="1:9" ht="12.75">
      <c r="A55" s="3" t="s">
        <v>242</v>
      </c>
      <c r="B55" s="3"/>
      <c r="C55" s="3"/>
      <c r="D55" s="3"/>
      <c r="E55" s="14">
        <v>27261</v>
      </c>
      <c r="F55" s="14">
        <f t="shared" si="5"/>
        <v>38788.90842966176</v>
      </c>
      <c r="G55" s="14">
        <v>26588</v>
      </c>
      <c r="H55" s="14">
        <f t="shared" si="4"/>
        <v>37831.31570110586</v>
      </c>
      <c r="I55" s="5"/>
    </row>
    <row r="56" spans="1:9" ht="12.75">
      <c r="A56" s="3" t="s">
        <v>243</v>
      </c>
      <c r="B56" s="3"/>
      <c r="C56" s="3"/>
      <c r="D56" s="3"/>
      <c r="E56" s="14">
        <v>49934</v>
      </c>
      <c r="F56" s="14">
        <f t="shared" si="5"/>
        <v>71049.68099214006</v>
      </c>
      <c r="G56" s="14">
        <v>27785</v>
      </c>
      <c r="H56" s="14">
        <f t="shared" si="4"/>
        <v>39534.493258433366</v>
      </c>
      <c r="I56" s="5"/>
    </row>
    <row r="57" spans="1:9" ht="12.75">
      <c r="A57" s="3" t="s">
        <v>244</v>
      </c>
      <c r="B57" s="3"/>
      <c r="C57" s="3"/>
      <c r="D57" s="3"/>
      <c r="E57" s="14">
        <v>23207</v>
      </c>
      <c r="F57" s="14">
        <f t="shared" si="5"/>
        <v>33020.586109356234</v>
      </c>
      <c r="G57" s="14">
        <v>16757</v>
      </c>
      <c r="H57" s="14">
        <f t="shared" si="4"/>
        <v>23843.062930774442</v>
      </c>
      <c r="I57" s="9"/>
    </row>
    <row r="58" spans="1:9" ht="12.75">
      <c r="A58" s="3" t="s">
        <v>245</v>
      </c>
      <c r="B58" s="3"/>
      <c r="C58" s="3"/>
      <c r="D58" s="3"/>
      <c r="E58" s="14">
        <v>21197</v>
      </c>
      <c r="F58" s="14">
        <f t="shared" si="5"/>
        <v>30160.613769984237</v>
      </c>
      <c r="G58" s="14">
        <v>19162</v>
      </c>
      <c r="H58" s="14">
        <f t="shared" si="4"/>
        <v>27265.06963534641</v>
      </c>
      <c r="I58" s="7"/>
    </row>
    <row r="59" spans="1:9" ht="12.75">
      <c r="A59" s="3" t="s">
        <v>246</v>
      </c>
      <c r="B59" s="3"/>
      <c r="C59" s="3"/>
      <c r="D59" s="3"/>
      <c r="E59" s="14">
        <v>3440</v>
      </c>
      <c r="F59" s="14">
        <f t="shared" si="5"/>
        <v>4894.6790285769575</v>
      </c>
      <c r="G59" s="14">
        <v>14537</v>
      </c>
      <c r="H59" s="14">
        <f t="shared" si="4"/>
        <v>20684.287511169543</v>
      </c>
      <c r="I59" s="5"/>
    </row>
    <row r="60" spans="1:9" ht="12.75">
      <c r="A60" s="3" t="s">
        <v>247</v>
      </c>
      <c r="B60" s="3"/>
      <c r="C60" s="3"/>
      <c r="D60" s="3"/>
      <c r="E60" s="95">
        <v>10000</v>
      </c>
      <c r="F60" s="14">
        <f t="shared" si="5"/>
        <v>14228.718106328364</v>
      </c>
      <c r="G60" s="95">
        <v>2100</v>
      </c>
      <c r="H60" s="14">
        <f t="shared" si="4"/>
        <v>2988.0308023289567</v>
      </c>
      <c r="I60" s="5"/>
    </row>
    <row r="61" spans="1:9" ht="12.75">
      <c r="A61" s="3" t="s">
        <v>216</v>
      </c>
      <c r="B61" s="3"/>
      <c r="C61" s="3"/>
      <c r="D61" s="3"/>
      <c r="E61" s="14">
        <v>49983</v>
      </c>
      <c r="F61" s="14">
        <f t="shared" si="5"/>
        <v>71119.40171086107</v>
      </c>
      <c r="G61" s="14">
        <v>178941</v>
      </c>
      <c r="H61" s="14">
        <f t="shared" si="4"/>
        <v>254610.1046664504</v>
      </c>
      <c r="I61" s="9"/>
    </row>
    <row r="62" spans="1:9" ht="11.25" customHeight="1" thickBot="1">
      <c r="A62" s="4" t="s">
        <v>224</v>
      </c>
      <c r="B62" s="4"/>
      <c r="C62" s="4"/>
      <c r="D62" s="4"/>
      <c r="E62" s="39">
        <f>E47+E48+E49+E50+E51+E52+E53+E54+E55+E56+E57+E58+E59+E60+E61</f>
        <v>3302518</v>
      </c>
      <c r="F62" s="39">
        <f>F47+F48+F49+F50+F51+F52+F53+F54+F55+F56+F57+F58+F59+F60+F61</f>
        <v>4699059.766307535</v>
      </c>
      <c r="G62" s="39">
        <f>G47+G48+G49+G50+G51+G52+G53+G54+G55+G56+G57+G58+G59+G60+G61</f>
        <v>3322670</v>
      </c>
      <c r="H62" s="39">
        <f>H47+H48+H49+H50+H51+H52+H53+H54+H55+H56+H57+H58+H59+H60+H61</f>
        <v>4727733.479035407</v>
      </c>
      <c r="I62" s="5"/>
    </row>
    <row r="63" spans="1:9" ht="13.5" thickTop="1">
      <c r="A63" s="154" t="s">
        <v>292</v>
      </c>
      <c r="B63" s="154"/>
      <c r="C63" s="154"/>
      <c r="D63" s="154"/>
      <c r="E63" s="154"/>
      <c r="F63" s="154"/>
      <c r="G63" s="154"/>
      <c r="H63" s="154"/>
      <c r="I63" s="154"/>
    </row>
    <row r="64" spans="1:9" ht="12.75">
      <c r="A64" s="154">
        <v>11</v>
      </c>
      <c r="B64" s="154"/>
      <c r="C64" s="154"/>
      <c r="D64" s="154"/>
      <c r="E64" s="154"/>
      <c r="F64" s="154"/>
      <c r="G64" s="154"/>
      <c r="H64" s="154"/>
      <c r="I64" s="154"/>
    </row>
    <row r="66" spans="1:9" ht="12.75">
      <c r="A66" s="154"/>
      <c r="B66" s="154"/>
      <c r="C66" s="154"/>
      <c r="D66" s="154"/>
      <c r="E66" s="154"/>
      <c r="F66" s="154"/>
      <c r="G66" s="154"/>
      <c r="H66" s="154"/>
      <c r="I66" s="154"/>
    </row>
    <row r="67" spans="1:9" ht="12.75">
      <c r="A67" s="4" t="s">
        <v>248</v>
      </c>
      <c r="B67" s="3"/>
      <c r="C67" s="3"/>
      <c r="D67" s="3"/>
      <c r="E67" s="3"/>
      <c r="F67" s="3"/>
      <c r="G67" s="3"/>
      <c r="H67" s="3"/>
      <c r="I67" s="5"/>
    </row>
    <row r="68" spans="1:9" ht="12.75">
      <c r="A68" s="3"/>
      <c r="B68" s="3"/>
      <c r="C68" s="3"/>
      <c r="D68" s="3"/>
      <c r="E68" s="135" t="s">
        <v>251</v>
      </c>
      <c r="F68" s="12" t="s">
        <v>38</v>
      </c>
      <c r="G68" s="135" t="s">
        <v>219</v>
      </c>
      <c r="H68" s="12" t="s">
        <v>38</v>
      </c>
      <c r="I68" s="5"/>
    </row>
    <row r="69" spans="1:9" ht="12.75">
      <c r="A69" s="3"/>
      <c r="B69" s="3"/>
      <c r="C69" s="3"/>
      <c r="D69" s="3"/>
      <c r="E69" s="135" t="s">
        <v>164</v>
      </c>
      <c r="F69" s="12"/>
      <c r="G69" s="135" t="s">
        <v>164</v>
      </c>
      <c r="H69" s="12"/>
      <c r="I69" s="5"/>
    </row>
    <row r="70" spans="1:9" ht="12.75">
      <c r="A70" s="3"/>
      <c r="B70" s="3"/>
      <c r="C70" s="3"/>
      <c r="D70" s="3"/>
      <c r="E70" s="7" t="s">
        <v>37</v>
      </c>
      <c r="F70" s="13">
        <v>0.702804</v>
      </c>
      <c r="G70" s="7" t="s">
        <v>37</v>
      </c>
      <c r="H70" s="13">
        <v>0.702804</v>
      </c>
      <c r="I70" s="5"/>
    </row>
    <row r="71" spans="1:9" ht="12.75">
      <c r="A71" s="3" t="s">
        <v>41</v>
      </c>
      <c r="B71" s="3"/>
      <c r="C71" s="3"/>
      <c r="D71" s="3"/>
      <c r="E71" s="14">
        <v>2628736</v>
      </c>
      <c r="F71" s="14">
        <f>E71/F$70</f>
        <v>3740354.35199572</v>
      </c>
      <c r="G71" s="14">
        <v>2960345</v>
      </c>
      <c r="H71" s="14">
        <f>G71/H$70</f>
        <v>4212191.450247864</v>
      </c>
      <c r="I71" s="5"/>
    </row>
    <row r="72" spans="1:9" ht="12.75">
      <c r="A72" s="3" t="s">
        <v>54</v>
      </c>
      <c r="B72" s="3"/>
      <c r="C72" s="3"/>
      <c r="D72" s="3"/>
      <c r="E72" s="14">
        <v>14881</v>
      </c>
      <c r="F72" s="14">
        <f>E72/F$70</f>
        <v>21173.75541402724</v>
      </c>
      <c r="G72" s="14">
        <v>23918</v>
      </c>
      <c r="H72" s="14">
        <f>G72/H$70</f>
        <v>34032.24796671618</v>
      </c>
      <c r="I72" s="5"/>
    </row>
    <row r="73" spans="1:9" ht="12.75">
      <c r="A73" s="3" t="s">
        <v>43</v>
      </c>
      <c r="B73" s="3"/>
      <c r="C73" s="3"/>
      <c r="D73" s="3"/>
      <c r="E73" s="14">
        <v>506896</v>
      </c>
      <c r="F73" s="14">
        <f>E73/F$70</f>
        <v>721248.0293225423</v>
      </c>
      <c r="G73" s="14">
        <v>620968</v>
      </c>
      <c r="H73" s="14">
        <f>G73/H$70</f>
        <v>883557.8625050512</v>
      </c>
      <c r="I73" s="5"/>
    </row>
    <row r="74" spans="1:9" ht="12.75">
      <c r="A74" s="3" t="s">
        <v>249</v>
      </c>
      <c r="B74" s="3"/>
      <c r="C74" s="3"/>
      <c r="D74" s="3"/>
      <c r="E74" s="14">
        <v>3577928</v>
      </c>
      <c r="F74" s="14">
        <f>E74/F$70</f>
        <v>5090932.8916739235</v>
      </c>
      <c r="G74" s="14">
        <v>2560636</v>
      </c>
      <c r="H74" s="14">
        <f>G74/H$70</f>
        <v>3643456.781691624</v>
      </c>
      <c r="I74" s="5"/>
    </row>
    <row r="75" spans="1:9" ht="13.5" thickBot="1">
      <c r="A75" s="3"/>
      <c r="B75" s="3"/>
      <c r="C75" s="3"/>
      <c r="D75" s="3"/>
      <c r="E75" s="39">
        <f>SUM(E71:E74)</f>
        <v>6728441</v>
      </c>
      <c r="F75" s="39">
        <f>E75/F$70</f>
        <v>9573709.028406214</v>
      </c>
      <c r="G75" s="39">
        <f>SUM(G71:G74)</f>
        <v>6165867</v>
      </c>
      <c r="H75" s="39">
        <f>G75/H$70</f>
        <v>8773238.342411255</v>
      </c>
      <c r="I75" s="5"/>
    </row>
    <row r="76" spans="1:9" ht="13.5" thickTop="1">
      <c r="A76" s="3"/>
      <c r="B76" s="3"/>
      <c r="C76" s="3"/>
      <c r="D76" s="3"/>
      <c r="E76" s="3"/>
      <c r="F76" s="3"/>
      <c r="G76" s="3"/>
      <c r="H76" s="3"/>
      <c r="I76" s="5"/>
    </row>
    <row r="77" spans="1:9" ht="12.75">
      <c r="A77" s="4" t="s">
        <v>40</v>
      </c>
      <c r="B77" s="3"/>
      <c r="C77" s="3"/>
      <c r="D77" s="3"/>
      <c r="E77" s="3"/>
      <c r="F77" s="3"/>
      <c r="G77" s="3"/>
      <c r="H77" s="3"/>
      <c r="I77" s="5"/>
    </row>
    <row r="78" spans="1:9" ht="12.75">
      <c r="A78" s="3" t="s">
        <v>250</v>
      </c>
      <c r="B78" s="3"/>
      <c r="C78" s="3"/>
      <c r="D78" s="3"/>
      <c r="E78" s="3"/>
      <c r="F78" s="3"/>
      <c r="G78" s="3"/>
      <c r="H78" s="3"/>
      <c r="I78" s="5"/>
    </row>
    <row r="123" spans="1:9" ht="12.75">
      <c r="A123" s="163" t="s">
        <v>292</v>
      </c>
      <c r="B123" s="163"/>
      <c r="C123" s="163"/>
      <c r="D123" s="163"/>
      <c r="E123" s="163"/>
      <c r="F123" s="163"/>
      <c r="G123" s="163"/>
      <c r="H123" s="163"/>
      <c r="I123" s="163"/>
    </row>
    <row r="124" spans="1:9" ht="12.75">
      <c r="A124" s="154">
        <v>12</v>
      </c>
      <c r="B124" s="154"/>
      <c r="C124" s="154"/>
      <c r="D124" s="154"/>
      <c r="E124" s="154"/>
      <c r="F124" s="154"/>
      <c r="G124" s="154"/>
      <c r="H124" s="154"/>
      <c r="I124" s="154"/>
    </row>
  </sheetData>
  <mergeCells count="6">
    <mergeCell ref="A124:I124"/>
    <mergeCell ref="A123:I123"/>
    <mergeCell ref="A1:H1"/>
    <mergeCell ref="A64:I64"/>
    <mergeCell ref="A63:I63"/>
    <mergeCell ref="A66:I66"/>
  </mergeCells>
  <printOptions/>
  <pageMargins left="0.75" right="0.75" top="0.45" bottom="0.43" header="0.32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Valmieras stikla skiedra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Stase Ogste</dc:creator>
  <cp:keywords/>
  <dc:description/>
  <cp:lastModifiedBy>Lietotajs</cp:lastModifiedBy>
  <cp:lastPrinted>2008-08-22T08:00:39Z</cp:lastPrinted>
  <dcterms:created xsi:type="dcterms:W3CDTF">2008-08-08T05:30:15Z</dcterms:created>
  <dcterms:modified xsi:type="dcterms:W3CDTF">2008-08-22T08:01:03Z</dcterms:modified>
  <cp:category/>
  <cp:version/>
  <cp:contentType/>
  <cp:contentStatus/>
</cp:coreProperties>
</file>