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65206" windowWidth="12120" windowHeight="9120" tabRatio="952" activeTab="1"/>
  </bookViews>
  <sheets>
    <sheet name="Sheet1" sheetId="1" r:id="rId1"/>
    <sheet name="Nos (2)" sheetId="2" r:id="rId2"/>
    <sheet name="saturs" sheetId="3" r:id="rId3"/>
    <sheet name="informācija3" sheetId="4" r:id="rId4"/>
    <sheet name="vad ziņ" sheetId="5" r:id="rId5"/>
    <sheet name="vad.atb" sheetId="6" r:id="rId6"/>
    <sheet name="P vai Z aprekins" sheetId="7" r:id="rId7"/>
    <sheet name="aktivs" sheetId="8" r:id="rId8"/>
    <sheet name="pasivs" sheetId="9" r:id="rId9"/>
    <sheet name="Naudas plusma" sheetId="10" r:id="rId10"/>
    <sheet name="pa6u kapitals" sheetId="11" r:id="rId11"/>
    <sheet name="G.P.pielikumi" sheetId="12" r:id="rId12"/>
    <sheet name="PielPZ" sheetId="13" r:id="rId13"/>
    <sheet name="PielBilancei" sheetId="14" r:id="rId14"/>
    <sheet name="Vispareja informacija" sheetId="15" r:id="rId15"/>
    <sheet name="P vai Z aprekins (2)" sheetId="16" state="hidden" r:id="rId16"/>
    <sheet name="aktivs (2)" sheetId="17" state="hidden" r:id="rId17"/>
    <sheet name="pasivs (2)" sheetId="18" state="hidden" r:id="rId18"/>
    <sheet name="instrukcija" sheetId="19" state="hidden" r:id="rId19"/>
  </sheets>
  <externalReferences>
    <externalReference r:id="rId22"/>
  </externalReferences>
  <definedNames>
    <definedName name="_xlnm.Print_Area" localSheetId="7">'aktivs'!$A$1:$J$71</definedName>
    <definedName name="_xlnm.Print_Area" localSheetId="16">'aktivs (2)'!$A$1:$L$66</definedName>
    <definedName name="_xlnm.Print_Area" localSheetId="3">'informācija3'!$A$1:$I$46</definedName>
    <definedName name="_xlnm.Print_Area" localSheetId="18">'instrukcija'!$A$1:$L$37</definedName>
    <definedName name="_xlnm.Print_Area" localSheetId="9">'Naudas plusma'!$A$1:$J$67</definedName>
    <definedName name="_xlnm.Print_Area" localSheetId="6">'P vai Z aprekins'!$A$1:$M$44</definedName>
    <definedName name="_xlnm.Print_Area" localSheetId="15">'P vai Z aprekins (2)'!$A$1:$L$29</definedName>
    <definedName name="_xlnm.Print_Area" localSheetId="10">'pa6u kapitals'!$A$1:$I$64</definedName>
    <definedName name="_xlnm.Print_Area" localSheetId="8">'pasivs'!$A$1:$J$75</definedName>
    <definedName name="_xlnm.Print_Area" localSheetId="17">'pasivs (2)'!$A$2:$L$69</definedName>
    <definedName name="_xlnm.Print_Area" localSheetId="12">'PielPZ'!$A$1:$J$161</definedName>
    <definedName name="_xlnm.Print_Area" localSheetId="2">'saturs'!$A$1:$J$56</definedName>
    <definedName name="_xlnm.Print_Area" localSheetId="4">'vad ziņ'!$A$1:$K$71</definedName>
    <definedName name="_xlnm.Print_Area" localSheetId="14">'Vispareja informacija'!$A$1:$G$64</definedName>
  </definedNames>
  <calcPr fullCalcOnLoad="1"/>
</workbook>
</file>

<file path=xl/sharedStrings.xml><?xml version="1.0" encoding="utf-8"?>
<sst xmlns="http://schemas.openxmlformats.org/spreadsheetml/2006/main" count="1456" uniqueCount="994">
  <si>
    <t>Loan Agreement at the transaction date.</t>
  </si>
  <si>
    <t>lending institutions at the end of the reporting year.  For loans received in foreign currency, the remaining principal amount is</t>
  </si>
  <si>
    <t xml:space="preserve"> calculated per Bank of Latvia exchange rate on the last day of the reporting year.</t>
  </si>
  <si>
    <t>Deferred Liabilities</t>
  </si>
  <si>
    <t>the costs of which are known at the end of the reporting year, are treated as deferred liabilities.</t>
  </si>
  <si>
    <t>Deferred liabilities are shown in the Balance Sheet in a separate row.</t>
  </si>
  <si>
    <t>Taxes</t>
  </si>
  <si>
    <t xml:space="preserve">Corporate Income Tax for the reporting year is included in the Financial Statements, based on the known tax rates at the date of </t>
  </si>
  <si>
    <t xml:space="preserve">Deferred tax is calculated in accordance with the liabilities method in relation to all temporary discrepancies between assets </t>
  </si>
  <si>
    <t xml:space="preserve">tax rates effective on the date of the Balance Sheet. Temporary discrepancies mainly arise die to usage of different fixed asset </t>
  </si>
  <si>
    <t>depreciation rates, as well as from tax losses, which are transferred to the future taxation periods.</t>
  </si>
  <si>
    <t xml:space="preserve">The total deferred tax result is shown in the Asset part of the Balance Sheet and is to be entered in the Financial Statements </t>
  </si>
  <si>
    <t>only in cases when the return of the tax is definite.</t>
  </si>
  <si>
    <t>Calculations</t>
  </si>
  <si>
    <t xml:space="preserve">Preparation of the Financial Statements Management is basing on the known calculations and approaches, which affect </t>
  </si>
  <si>
    <t>certain definitions and amounts in the Financial Statements. Thus actual results may differ from these calculations.</t>
  </si>
  <si>
    <t xml:space="preserve">Legislation of the Republic of Latvia states that when preparing Financial Statements, Company's management has to evaluate </t>
  </si>
  <si>
    <t xml:space="preserve">and to draft assumptions, which affect both Balance Sheet and off-Balance Sheet assets and liabilities on the Balance Sheet date, </t>
  </si>
  <si>
    <t>(for example, deferred Corporate Income Tax liabilities, vacation provisions etc).</t>
  </si>
  <si>
    <t>Possible liabilities and assets</t>
  </si>
  <si>
    <t>In these Financial Statements possible liabilities are not displayed but are reflected in the Notes to Financial Statements.</t>
  </si>
  <si>
    <t xml:space="preserve">these Financial Statements are not recognised. Possible assets are shown in the Financial Statements only when there is </t>
  </si>
  <si>
    <t>Events after the end of the reporting year</t>
  </si>
  <si>
    <t>Certain events which give additional information about Company's financial standing at the Balance Sheet date (correcting factors)</t>
  </si>
  <si>
    <t xml:space="preserve"> have been considered during the preparation of the Financial Statements.  If post Balance Sheet date events are not correcting </t>
  </si>
  <si>
    <t>factors, they are included in the Financial Statements only if they are substantial.</t>
  </si>
  <si>
    <t>Related parties</t>
  </si>
  <si>
    <t xml:space="preserve">The following sides are treated as "related parties": shareholders of the Company, Board Members, their close family members </t>
  </si>
  <si>
    <t>and companies which are under control or significant influence to the aforementioned related parties.</t>
  </si>
  <si>
    <t>Entry re-classification</t>
  </si>
  <si>
    <t>Advances from customers</t>
  </si>
  <si>
    <t>Trade accounts payable</t>
  </si>
  <si>
    <t>Taxes and social security liabilities</t>
  </si>
  <si>
    <t>Other liabilities</t>
  </si>
  <si>
    <t>Accrued liabilities</t>
  </si>
  <si>
    <t>Total current liabilities:</t>
  </si>
  <si>
    <t>Total liabilities:</t>
  </si>
  <si>
    <t>TOTAL LIABILITIES AND SHAREHOLDERS' EQUITY:</t>
  </si>
  <si>
    <t>CASH FLOW STATEMENT FOR THE PERIOD ENDED</t>
  </si>
  <si>
    <t>I. Cash flow from operating activity</t>
  </si>
  <si>
    <t>Adjustments for:</t>
  </si>
  <si>
    <t>c) provisions (except for provisions for bad debts)</t>
  </si>
  <si>
    <t>d) Profit or loss from the exchange rate fluctuations</t>
  </si>
  <si>
    <t>f) income from subsidies, grants, gifts or donations</t>
  </si>
  <si>
    <t>g) other income from interest or similar income</t>
  </si>
  <si>
    <t>i) interest payments and similar activities</t>
  </si>
  <si>
    <t>k) other taxes</t>
  </si>
  <si>
    <t>h) profit/loss from sale of fixed assets</t>
  </si>
  <si>
    <t xml:space="preserve">Profit or loss before current assets and </t>
  </si>
  <si>
    <t>short-term liabilities corrections</t>
  </si>
  <si>
    <t>b) inventory increase (-) or decrease (+)</t>
  </si>
  <si>
    <t>a) trade receivables increase (-) or decrease (+)</t>
  </si>
  <si>
    <t>c) accounts payable to suppliers and other creditors</t>
  </si>
  <si>
    <t xml:space="preserve">    increase (+) or decrease (-)</t>
  </si>
  <si>
    <t>Net cash flow from operating activity</t>
  </si>
  <si>
    <t>Cash flow before extraordinary items</t>
  </si>
  <si>
    <t>Interest payments</t>
  </si>
  <si>
    <t>Gross cash flow from operating activities</t>
  </si>
  <si>
    <t>a) depreciation of fixed assets</t>
  </si>
  <si>
    <t>b) amortisation of goodwill</t>
  </si>
  <si>
    <r>
      <t>Acquisition of fixed assets</t>
    </r>
  </si>
  <si>
    <t>Income from fixed assets sale</t>
  </si>
  <si>
    <t>Loans issued</t>
  </si>
  <si>
    <t>Loans repaid</t>
  </si>
  <si>
    <t>Interest received</t>
  </si>
  <si>
    <t>Net cash flow from investing activities</t>
  </si>
  <si>
    <t>II. Cash flow from investing activities</t>
  </si>
  <si>
    <t>III. Cash flow from financing activities</t>
  </si>
  <si>
    <t>Loans received</t>
  </si>
  <si>
    <t>Received subsidies, grants, gifts or donations</t>
  </si>
  <si>
    <t>2008 Annual Report</t>
  </si>
  <si>
    <t>BALANCE SHEET as on 31.12.2008.</t>
  </si>
  <si>
    <t>31.12.2008  (per indirect method)</t>
  </si>
  <si>
    <t>Balance as on December 31, 2007</t>
  </si>
  <si>
    <t>Balance as on December 31, 2008</t>
  </si>
  <si>
    <t>STATEMENTS OF CHANGES IN SHAREHOLDERS' EQUITY FOR THE 2008 YEAR</t>
  </si>
  <si>
    <t xml:space="preserve">In 2008, in accordance with changes in legislation and Management's view, no re-classifications </t>
  </si>
  <si>
    <t xml:space="preserve">Financial Statements for the year 2007. </t>
  </si>
  <si>
    <t>Notes to the Balance Sheet as on December 31, 2008.</t>
  </si>
  <si>
    <t>31.12.2008.</t>
  </si>
  <si>
    <t>2007,12,31</t>
  </si>
  <si>
    <t>year 2008</t>
  </si>
  <si>
    <t>1. For checking of 2008 annual report.</t>
  </si>
  <si>
    <t>Annual report is accepted and signed from page 1 till 27</t>
  </si>
  <si>
    <t>Inga Sprūga</t>
  </si>
  <si>
    <t>Rented asset buyout expenses</t>
  </si>
  <si>
    <t>Net cash flow from financing activities</t>
  </si>
  <si>
    <t>IV. Foreign exchange rate differences</t>
  </si>
  <si>
    <t>V. Net cash flow for the year</t>
  </si>
  <si>
    <t>VI. Cash and cash equivalents at the beginning of the period</t>
  </si>
  <si>
    <t>VII. Cash and cash equivalents at the end of the period</t>
  </si>
  <si>
    <t>Statutory reserves</t>
  </si>
  <si>
    <t>Previous year's retained earnings</t>
  </si>
  <si>
    <t>Subscribed share capital</t>
  </si>
  <si>
    <t>Total share capital and reserves</t>
  </si>
  <si>
    <t>Profit for the year</t>
  </si>
  <si>
    <t>Balance as on 2004.gada 31.decembrī pirms grāmatvedības politikas maiņas</t>
  </si>
  <si>
    <t>Balance as on December 31, 2006</t>
  </si>
  <si>
    <t>Profit carried over</t>
  </si>
  <si>
    <t>Notes to the Financial Statements</t>
  </si>
  <si>
    <t>Accumulated depreciation</t>
  </si>
  <si>
    <t>Intangible assets</t>
  </si>
  <si>
    <t>General Notes</t>
  </si>
  <si>
    <t>1. Average number of employees during the year</t>
  </si>
  <si>
    <t>Average number of employees during the year</t>
  </si>
  <si>
    <t>2.  Total personnel costs</t>
  </si>
  <si>
    <t xml:space="preserve">        - salaries</t>
  </si>
  <si>
    <t xml:space="preserve">        - Social security payments</t>
  </si>
  <si>
    <t xml:space="preserve">        - Corporate risk tax</t>
  </si>
  <si>
    <t xml:space="preserve">        - including:</t>
  </si>
  <si>
    <t>Management salaries</t>
  </si>
  <si>
    <r>
      <t xml:space="preserve">           - </t>
    </r>
    <r>
      <rPr>
        <b/>
        <i/>
        <sz val="10"/>
        <rFont val="Times New Roman"/>
        <family val="1"/>
      </rPr>
      <t>total:</t>
    </r>
  </si>
  <si>
    <t>Taxes and social security payments</t>
  </si>
  <si>
    <t>Type of tax</t>
  </si>
  <si>
    <t>Personal income tax</t>
  </si>
  <si>
    <t>State social security obligatory payments</t>
  </si>
  <si>
    <t>Value added tax</t>
  </si>
  <si>
    <t>Real estate tax for building and constructions</t>
  </si>
  <si>
    <t>Real estate tax for land</t>
  </si>
  <si>
    <t>Nature resources tax</t>
  </si>
  <si>
    <t>Corporate risk tax</t>
  </si>
  <si>
    <t>11. Intangible assets</t>
  </si>
  <si>
    <t>Computer software</t>
  </si>
  <si>
    <t>Patents</t>
  </si>
  <si>
    <t>and</t>
  </si>
  <si>
    <t>trade marks</t>
  </si>
  <si>
    <t xml:space="preserve">Other </t>
  </si>
  <si>
    <t>licenses</t>
  </si>
  <si>
    <t>Pre-payments</t>
  </si>
  <si>
    <t>for intangible</t>
  </si>
  <si>
    <t>assets</t>
  </si>
  <si>
    <t>Intangible</t>
  </si>
  <si>
    <t>total, LVL</t>
  </si>
  <si>
    <t>total, EUR</t>
  </si>
  <si>
    <t>Purchased</t>
  </si>
  <si>
    <t>Relocated</t>
  </si>
  <si>
    <t>Written-off</t>
  </si>
  <si>
    <t>Depreciation</t>
  </si>
  <si>
    <t>Calculated</t>
  </si>
  <si>
    <t>12.  Fixed Assets</t>
  </si>
  <si>
    <t>Land</t>
  </si>
  <si>
    <t>Buildings and constructions</t>
  </si>
  <si>
    <t>Technological equipment</t>
  </si>
  <si>
    <t>Total LVL</t>
  </si>
  <si>
    <t>Total EUR</t>
  </si>
  <si>
    <t>Notes to the Balance Sheet (continued)</t>
  </si>
  <si>
    <t>Technological equipment (project 124000075)</t>
  </si>
  <si>
    <t>Pre-payments for fixed assets (project 124000075)</t>
  </si>
  <si>
    <t>Pre-payments for fixed assets</t>
  </si>
  <si>
    <t>Historical cost</t>
  </si>
  <si>
    <t>Net book value</t>
  </si>
  <si>
    <t>Intangible assets are shown in the Balances Sheet as per their net book value.</t>
  </si>
  <si>
    <t>construction of fixed assets</t>
  </si>
  <si>
    <t>Fixed assets are shown in the Balances Sheet as per their net book value.</t>
  </si>
  <si>
    <t>Buildings, constructions, technological equipmens and auto vehicles are insured.</t>
  </si>
  <si>
    <t>Fixed asses on financial lease:</t>
  </si>
  <si>
    <t>Name of fixed asset</t>
  </si>
  <si>
    <t>Lease company</t>
  </si>
  <si>
    <t>Unpaid lease as per lease agreement</t>
  </si>
  <si>
    <t>Lease term</t>
  </si>
  <si>
    <t>Auto vehicle Toyota RAV4</t>
  </si>
  <si>
    <t>Auto vehicle Jaguar Daimler Super Eight</t>
  </si>
  <si>
    <t>Equipment Weeke Venture 3</t>
  </si>
  <si>
    <t>Tech.equip. HASL 204S</t>
  </si>
  <si>
    <t>Result of written-off, disposed and sold</t>
  </si>
  <si>
    <t>fixed and intangible assets:</t>
  </si>
  <si>
    <t>Income from sale</t>
  </si>
  <si>
    <t>13.   Raw materials</t>
  </si>
  <si>
    <t>Rawe materials</t>
  </si>
  <si>
    <t>Inventory in use</t>
  </si>
  <si>
    <t>Total</t>
  </si>
  <si>
    <t>14.   Work in progress</t>
  </si>
  <si>
    <t>Unfinished goods</t>
  </si>
  <si>
    <t>finished goods and goods in warehouse</t>
  </si>
  <si>
    <t>Advance payments to non-residents</t>
  </si>
  <si>
    <t>Goods in bonded storage</t>
  </si>
  <si>
    <t>16. Trade receivables</t>
  </si>
  <si>
    <t>Receivables (non-residents)</t>
  </si>
  <si>
    <t>Receivables (residents)</t>
  </si>
  <si>
    <t>Book value of purchases and customers, total</t>
  </si>
  <si>
    <t>Provisions for doubtful debts</t>
  </si>
  <si>
    <t>Net trade receivables, total</t>
  </si>
  <si>
    <t>17. Other receivables</t>
  </si>
  <si>
    <t>VAT confirmed (unpaid invoices)</t>
  </si>
  <si>
    <t>VAT overpaid to the state budget</t>
  </si>
  <si>
    <t>Nature Resource tax overpaid to the state budget</t>
  </si>
  <si>
    <t>Tax pre-payments for customs procedures</t>
  </si>
  <si>
    <t>Loans to empoyees</t>
  </si>
  <si>
    <t>Others</t>
  </si>
  <si>
    <t>Settlements with employees</t>
  </si>
  <si>
    <t>18. Deferred expenses</t>
  </si>
  <si>
    <t>Insurance expenses</t>
  </si>
  <si>
    <t xml:space="preserve">Expenses for repairs of buildings and premises </t>
  </si>
  <si>
    <t>Expenses for reconstruction of block I-2</t>
  </si>
  <si>
    <t>Other expenses</t>
  </si>
  <si>
    <t xml:space="preserve">Expenses for implementation of project Nr.124000075 </t>
  </si>
  <si>
    <t>19. Cash and cash equivalents</t>
  </si>
  <si>
    <t>Cash in bank accounts</t>
  </si>
  <si>
    <t>Cash on hand</t>
  </si>
  <si>
    <t>20. Information about company's share capital</t>
  </si>
  <si>
    <t>Larges shareholders of JSC "VEF Radiotehnika RRR" are:</t>
  </si>
  <si>
    <t>Number of shares</t>
  </si>
  <si>
    <t>Value</t>
  </si>
  <si>
    <t>Total:</t>
  </si>
  <si>
    <t>Baltlains Intern Ltd.</t>
  </si>
  <si>
    <t>State Social Security Agency</t>
  </si>
  <si>
    <t>Others (&lt;5%)</t>
  </si>
  <si>
    <t>21. Retained earnings/losses</t>
  </si>
  <si>
    <t>previous years' retained earnings/losses</t>
  </si>
  <si>
    <t>current year profit/loss</t>
  </si>
  <si>
    <t>22. Long-term loans from lending institutions</t>
  </si>
  <si>
    <t>Loan from JSC SEB Latvijas Unibanka (EUR)</t>
  </si>
  <si>
    <t xml:space="preserve">In accordance with Loan Agreement Nr.KD04277 from 24.11.2005, obligations are secured with primary pledge of the </t>
  </si>
  <si>
    <t>real estate property located in Riga at the address Kurzemes prospekts 3 (Landbook section Nr.18732) and primary</t>
  </si>
  <si>
    <t>commercial pledge on fixed assets, purchased under Project Nr.124000075 for the amount of 1813461 LVL.</t>
  </si>
  <si>
    <t>23. Other loans (long-term)</t>
  </si>
  <si>
    <t>Financial lease from SIA Parex Līzins un Faktorings</t>
  </si>
  <si>
    <t>Financial lease from SIA Hansa Līzings (USD)</t>
  </si>
  <si>
    <t>Financial lease from SIA Hansa Līzings (EUR)</t>
  </si>
  <si>
    <t>Financial lease from SIA Unilīzings (EUR)</t>
  </si>
  <si>
    <t>24. Deferred income (long-term)</t>
  </si>
  <si>
    <t>Income from grant financing (project Nr.124000075)</t>
  </si>
  <si>
    <t>25. Deferred taxation</t>
  </si>
  <si>
    <t>Deferred Corporate Income Tax</t>
  </si>
  <si>
    <t>26. Short-term loans from lending institutions</t>
  </si>
  <si>
    <t>Credit line from JSC SEB Latvijas Unibanka (LVL)</t>
  </si>
  <si>
    <t>In accordance with Credit Lina Agreement Nr.KD06369 from 17.11.2006, obligations are secured with Commercial Pledge</t>
  </si>
  <si>
    <t xml:space="preserve"> on reserves and claim rights as a whole. Maximum amount of claim is 260000 LVL.</t>
  </si>
  <si>
    <t>27. Other loans (short-term)</t>
  </si>
  <si>
    <t>Credit cards</t>
  </si>
  <si>
    <t>28. Advances from customers</t>
  </si>
  <si>
    <t>Trade accounts payable to non-residents</t>
  </si>
  <si>
    <t>Trade accounts payable to residents</t>
  </si>
  <si>
    <t>Advances from non-residents</t>
  </si>
  <si>
    <t>Advances from residents</t>
  </si>
  <si>
    <t>29. Due to suppliers and providers (short-term)</t>
  </si>
  <si>
    <t>On 31.12.2007 company's share capital consisted of 2549084 registered and fully paid shares with nominal value of 1 Ls.</t>
  </si>
  <si>
    <t>Financial lease from SIA DnB Nord Līzings (EUR)</t>
  </si>
  <si>
    <t>year 2007</t>
  </si>
  <si>
    <t>Income from emission of shares or bonds, particip. In investments</t>
  </si>
  <si>
    <t>errors of previous periods", 5. LAS "Long-term Agreements". 6. LAS "Incomes" 7. LAS "Fixed Assts"  8. LAS "Savings"</t>
  </si>
  <si>
    <t>is performed with help of computer software "1C'. Uninterrupted inventory method is applied in monitoring wholesale movement</t>
  </si>
  <si>
    <t>Turnover is the total of goods sold during the year less discounts granted Value Added Tax.</t>
  </si>
  <si>
    <t xml:space="preserve"> has been done, when compared to the </t>
  </si>
  <si>
    <t>Income fromsale of fixed assets</t>
  </si>
  <si>
    <t>Fines / penalties</t>
  </si>
  <si>
    <t>Written off hopeless debts</t>
  </si>
  <si>
    <t>Expenses not related to business activities</t>
  </si>
  <si>
    <t>Natural resources tax (over the limit)</t>
  </si>
  <si>
    <t>Real estate tax for buildings and constructions</t>
  </si>
  <si>
    <t>Current expenses</t>
  </si>
  <si>
    <t>Outdated amount</t>
  </si>
  <si>
    <t>Taxes overpaid</t>
  </si>
  <si>
    <t>Tax debt</t>
  </si>
  <si>
    <t>Calculated fine for outdated payments</t>
  </si>
  <si>
    <t>Information on total amount of reward to sworn auditor company " Auditoru firma "Finansists"" for year 2007.</t>
  </si>
  <si>
    <t>When analysing performance indicators of JSC "VEF Radiotehnika RRR" for the year 2007 it can be concluded that the year has been successful and stabile, with certain economical development. During the reporting year, the number of prospective customers (buyers) has grown both in the Baltic region as well as across European Union states, which is due to the audio equipment upgrade and development project implemented by the Company.</t>
  </si>
  <si>
    <t xml:space="preserve">Other expenses </t>
  </si>
  <si>
    <t>31.12.06            calculated</t>
  </si>
  <si>
    <t>paid       include    31.12.07</t>
  </si>
  <si>
    <t>30. Taxes and social insurance payments</t>
  </si>
  <si>
    <t>Personal Income Tax</t>
  </si>
  <si>
    <t>State Social Insurance payments</t>
  </si>
  <si>
    <t>Value Added Tax</t>
  </si>
  <si>
    <t>31. Other liabilities</t>
  </si>
  <si>
    <t>Salaries</t>
  </si>
  <si>
    <t>Advance settlement amounts</t>
  </si>
  <si>
    <t>Deposits</t>
  </si>
  <si>
    <t>Other creditores</t>
  </si>
  <si>
    <t>32. Deferred income (short-term)</t>
  </si>
  <si>
    <t>Next year's rent for premises</t>
  </si>
  <si>
    <t>Income from privatisation certificates</t>
  </si>
  <si>
    <t>33. Accrued liabilities</t>
  </si>
  <si>
    <t>Provisions for vacations</t>
  </si>
  <si>
    <t>Provisions for vacations (Social Security Payments)</t>
  </si>
  <si>
    <t>2. Notes to the Profit and Loss statement entries</t>
  </si>
  <si>
    <t>Note Nr.1</t>
  </si>
  <si>
    <t>Net Turnover</t>
  </si>
  <si>
    <t>from which trade discountsa and other assigned discoutns are subtracted, as well as</t>
  </si>
  <si>
    <t>Value Added Tax, Excise Tax and other taxes, directly related to sales.</t>
  </si>
  <si>
    <t>Income from export sale of finished goods</t>
  </si>
  <si>
    <t>Net turnover is income from main activity of the Company, sale of goods and supply of services</t>
  </si>
  <si>
    <t>Income from rent of premises</t>
  </si>
  <si>
    <t xml:space="preserve">In accordance with decisions of Shareholders' meetings, losses of previous years remain uncovered, </t>
  </si>
  <si>
    <t>those shall be covered from the next years' profits.</t>
  </si>
  <si>
    <t>Income from sale of finished goods in the local market</t>
  </si>
  <si>
    <t>Income from utility services</t>
  </si>
  <si>
    <t>Income from galvanization services</t>
  </si>
  <si>
    <t>Income from sale of materials</t>
  </si>
  <si>
    <t>Net turnover by geographical markets</t>
  </si>
  <si>
    <t>Latvia</t>
  </si>
  <si>
    <t>Estonia</t>
  </si>
  <si>
    <t>Germany</t>
  </si>
  <si>
    <t>Russian Federation</t>
  </si>
  <si>
    <t>Finland</t>
  </si>
  <si>
    <t>Italy</t>
  </si>
  <si>
    <t>Belarus</t>
  </si>
  <si>
    <t>Sweden</t>
  </si>
  <si>
    <t>Lithuania</t>
  </si>
  <si>
    <t>USA</t>
  </si>
  <si>
    <t>United Kingdom</t>
  </si>
  <si>
    <t>Hungary</t>
  </si>
  <si>
    <t>The Netherlands</t>
  </si>
  <si>
    <t>Note Nr. 2</t>
  </si>
  <si>
    <t>Note Nr. 3</t>
  </si>
  <si>
    <t>Note Nr. 4</t>
  </si>
  <si>
    <t>Note Nr. 5</t>
  </si>
  <si>
    <t>Note Nr. 6</t>
  </si>
  <si>
    <t>Note Nr. 7</t>
  </si>
  <si>
    <t>Note Nr. 8</t>
  </si>
  <si>
    <t>Note Nr. 9</t>
  </si>
  <si>
    <t>Note Nr. 10</t>
  </si>
  <si>
    <t>Cost of goods sold</t>
  </si>
  <si>
    <t>Costs of production or purchasing in order to perform sale of goods or supply of services</t>
  </si>
  <si>
    <t>Cost type</t>
  </si>
  <si>
    <t>Personnel costs</t>
  </si>
  <si>
    <t>Provisions for vacations and Social Security</t>
  </si>
  <si>
    <t>Depreciation of fixed assets</t>
  </si>
  <si>
    <t>Depreciation of fixed assets (project 124000075)</t>
  </si>
  <si>
    <t>Write-off of current assets</t>
  </si>
  <si>
    <t>Changes in finished goods inventory</t>
  </si>
  <si>
    <t>Changes in purchased materials and goods inventory</t>
  </si>
  <si>
    <t>Services for productions</t>
  </si>
  <si>
    <t>Ongoing maintenance and repair</t>
  </si>
  <si>
    <t>Real estate property maintenance</t>
  </si>
  <si>
    <t>Other costs</t>
  </si>
  <si>
    <t>Notes to the Profit and Loss statement entries (continued)</t>
  </si>
  <si>
    <t>Goods' transport costs</t>
  </si>
  <si>
    <t>Sales costs</t>
  </si>
  <si>
    <t>Advertising costs</t>
  </si>
  <si>
    <t>Administrative costs</t>
  </si>
  <si>
    <t>Representation costs</t>
  </si>
  <si>
    <t>Office expenses</t>
  </si>
  <si>
    <t>Communication expenses</t>
  </si>
  <si>
    <t>Bank expenses</t>
  </si>
  <si>
    <t>Transport costs</t>
  </si>
  <si>
    <t>Accounting and legal expenses</t>
  </si>
  <si>
    <t>Other administrative costs</t>
  </si>
  <si>
    <t>Other incomes from operating activity</t>
  </si>
  <si>
    <t>Type on income</t>
  </si>
  <si>
    <t>Income from grant financing (project 124000075)</t>
  </si>
  <si>
    <t>Other income</t>
  </si>
  <si>
    <t>Other incomes/expenses from operating activity</t>
  </si>
  <si>
    <t>Type of income/expense</t>
  </si>
  <si>
    <t>Difference in currency rates</t>
  </si>
  <si>
    <t>Sale of fixed assets</t>
  </si>
  <si>
    <t>Other interest and similar income</t>
  </si>
  <si>
    <t>Type of income</t>
  </si>
  <si>
    <t>Interest received on account balances</t>
  </si>
  <si>
    <t>Received penalties / fines</t>
  </si>
  <si>
    <t>Net profit from foreign currency rate fluctuations</t>
  </si>
  <si>
    <t>Other interest and similar expenses</t>
  </si>
  <si>
    <t>Type of expense</t>
  </si>
  <si>
    <t>Interest paid on loans</t>
  </si>
  <si>
    <t>Fines/penalties paid</t>
  </si>
  <si>
    <t>1. Accounting Policies</t>
  </si>
  <si>
    <t>Data in the Financial Statements is in the national currency of Latvian Republic - Lats (LVL), shortened - Ls.</t>
  </si>
  <si>
    <t>General Principles</t>
  </si>
  <si>
    <t>The Annual Report is prepared in accordance with the Republic of Latvia "Law On Accounting" and "Law on Annual Reports"</t>
  </si>
  <si>
    <t>Profit and Loss Statement is prepared using turnover (period) costs method.</t>
  </si>
  <si>
    <t>Cash Flow Statement is prepared using indirect method.</t>
  </si>
  <si>
    <t>Accounting policies ensure that the Financial Statements provide information, which is:</t>
  </si>
  <si>
    <t>1. Acceptable to Financial Statements' users for making decisions;</t>
  </si>
  <si>
    <t>2. Is valid in the way that it:</t>
  </si>
  <si>
    <t>i.e. non-biased nor deliberate;</t>
  </si>
  <si>
    <t>* fully represents all real aspects.</t>
  </si>
  <si>
    <t>Changes to the accounting policies</t>
  </si>
  <si>
    <t>Compared to the previous year, the accounting policy has not changed.</t>
  </si>
  <si>
    <t xml:space="preserve">Changes to the accounting policy are to be applied with reversed date effect, thus the Company shall change every balance entry </t>
  </si>
  <si>
    <t>Error correction</t>
  </si>
  <si>
    <t>Literal errors for the previous periods are to be corrected by the Company with reversed date effect in the first financial statement</t>
  </si>
  <si>
    <t>after the error has been discovered:</t>
  </si>
  <si>
    <t>2) should the error get discovered prior the latter financial reporting period, by amending the asset, liability and share capital</t>
  </si>
  <si>
    <t xml:space="preserve"> starting figures for the latter reporting period's.</t>
  </si>
  <si>
    <t>Adapted accounting principles</t>
  </si>
  <si>
    <t>a) it is assumed that the Company continues operations;</t>
  </si>
  <si>
    <t>b) the same valuation methods as for the previous reporting year shall be used;</t>
  </si>
  <si>
    <t>- only profit received prior to the Balance Sheet date is used;</t>
  </si>
  <si>
    <t>- all foreseen risk amounts and losses which have arisen in the reporting year or in the previous years, are included,</t>
  </si>
  <si>
    <t xml:space="preserve"> even when they became known between the Balance Sheet date and the Annual Report preparation date;</t>
  </si>
  <si>
    <t>- all value depreciations and reductions are considered and calculated regardless of whether the reporting year</t>
  </si>
  <si>
    <t>d) all incomes and expenses related to the reporting year are in included in the Profit and Loss Statement regardless of payment date,</t>
  </si>
  <si>
    <t>invoice receipt or issuance dates. Expenses are compared with incomes in the corresponding reporting period;</t>
  </si>
  <si>
    <t>f) reporting year's beginning balance is matching the previous year's ending balance;</t>
  </si>
  <si>
    <t>g) all items which may influence Annual Report's users decision making or valuation, are included;</t>
  </si>
  <si>
    <t>h) operating activities for the reporting period are reflected taking into account their economic meaning and contents, not legal form.</t>
  </si>
  <si>
    <t>Reporting period:</t>
  </si>
  <si>
    <t>Transactions in foreign currency</t>
  </si>
  <si>
    <t>Data in the Financial Statements is in the national currency of Latvian Republic - Lats (LVL).</t>
  </si>
  <si>
    <t xml:space="preserve">All monetary assets and liabilities are translated at the Bank of Latvia rate of exchange on last day of the reporting year. </t>
  </si>
  <si>
    <t xml:space="preserve">Differences in exchange rates, arising from foreign currency transactions or when representing asset and liability items, </t>
  </si>
  <si>
    <t>between the exchange rate originally recorded, are to be reflected by their starting net value in the Profit and Loss Statement.</t>
  </si>
  <si>
    <t xml:space="preserve">Profit or loss, resulted due to the fluctuation of the foreign currency rate, is reflected in the Profit and Loss Statement for the </t>
  </si>
  <si>
    <t>corresponding period.</t>
  </si>
  <si>
    <t>Currency rates at the last reporting date for the past two years have been the following:</t>
  </si>
  <si>
    <t>Long-term and short-term items</t>
  </si>
  <si>
    <t>The following amount are shown in the current assets:</t>
  </si>
  <si>
    <t>* that shall be used or realised during the usual working cycle of the Company;</t>
  </si>
  <si>
    <t>* that are mainly for trading purposes or are of short-term nature and can be realised within 12 months after the Balance Sheet date;</t>
  </si>
  <si>
    <t>Other assets are classified as long-term.</t>
  </si>
  <si>
    <t>The following current liabilities are shown:</t>
  </si>
  <si>
    <t>* that will be paid off during the usual working cycle of the Company;</t>
  </si>
  <si>
    <t>*  that will be paid off within 12 months after the Balance Sheet date;</t>
  </si>
  <si>
    <t>Other liabilities are classified as long-term.</t>
  </si>
  <si>
    <t>Intangible assets and fixed assets depreciation</t>
  </si>
  <si>
    <t>Intangible asset is an asset that:</t>
  </si>
  <si>
    <t>is believed to bring operating benefits to the Company, related to this asset; which costs can be evaluated.</t>
  </si>
  <si>
    <t>Depreciation is calculated by straight-line method, using the following depreciation rates:</t>
  </si>
  <si>
    <t>Licenses</t>
  </si>
  <si>
    <t>Trade Marks</t>
  </si>
  <si>
    <t>Non-material value</t>
  </si>
  <si>
    <t xml:space="preserve">non-material investments are considered as intangible assets. Intangible assets are shown using their net value, </t>
  </si>
  <si>
    <t>computer software used together with licenses and ownership rights.</t>
  </si>
  <si>
    <t>Fixed assets are physical objects with useful life over 12 calendar months and acquisition value of 50,- LVL and more.</t>
  </si>
  <si>
    <t>of their acquisition value or useful life.</t>
  </si>
  <si>
    <t>All fixed assets are valued by their acquisition value.</t>
  </si>
  <si>
    <t xml:space="preserve">and in accordance with Latvian accounting standards. In preparation of this Annual Report the following Latvian accounting </t>
  </si>
  <si>
    <t xml:space="preserve">standards were applied: (LAS): 1. LAS "Financial Report base preparation approach", 2. LAS "Cash Flow Statement", </t>
  </si>
  <si>
    <t xml:space="preserve">3. LAS "Events after Balance Sheet date", 4. LAS "Change of accounting policy, change of accounting calculations and </t>
  </si>
  <si>
    <t>Financial Statements provides true and fair view of the Company's assets, liabilities, financial standing and profits or losses.</t>
  </si>
  <si>
    <t xml:space="preserve">* correctly reflects Company's results and financial standing - not only the legal form but also the economic nature, is neutral, </t>
  </si>
  <si>
    <t xml:space="preserve">Should the application of the new external legislation and the Latvian Accounting Standard requirements' or voluntary </t>
  </si>
  <si>
    <t>accounting policy affect the reporting period or any previous periods, the LAS Nr.4 shall be applied.</t>
  </si>
  <si>
    <t>of affected share capital item for all previous periods shown in the Financial Statements, as well as in other comparative tables for all</t>
  </si>
  <si>
    <t xml:space="preserve">shown periods in a way, as if the new accounting policy had always been used, except when it is not practically possible to evaluate </t>
  </si>
  <si>
    <t>the influence of the change in the accounting policy for the previous period or its overall influence.</t>
  </si>
  <si>
    <t>1) by correcting comparable indicators for the periods in which the error has occurred; or</t>
  </si>
  <si>
    <t>Items of the Annual Report are valued in accordance with the following accounting principles:</t>
  </si>
  <si>
    <t>c) item valuation is performed with due attention, taking into account the following provisions:</t>
  </si>
  <si>
    <t xml:space="preserve"> had profits or losses;</t>
  </si>
  <si>
    <t>e) assets and liabilities items are valued separately;</t>
  </si>
  <si>
    <t>* that are cash or cash equivalents, possessing unlimited usage options.</t>
  </si>
  <si>
    <t>Company's non-current liabilities (long-term liabilities) are also those which pay-off term is less that one year but:</t>
  </si>
  <si>
    <t>* original liability term was longer than one year;</t>
  </si>
  <si>
    <t>Only acquired for reward/compensation "concessions, patents, licenses, trade marks and similar rights" can be shown.</t>
  </si>
  <si>
    <t>* Buildings and constructions</t>
  </si>
  <si>
    <t>Atliktā nodokļa saistības summas</t>
  </si>
  <si>
    <t>Tālr.: 00000000, fakss: 000000000</t>
  </si>
  <si>
    <t xml:space="preserve">5. Peļņas vai zaudējumu aprēķins pēc grāmatvedības </t>
  </si>
  <si>
    <t>politikas maiņas piemērošanas ar atpakaļejošu spēku</t>
  </si>
  <si>
    <t xml:space="preserve">6. Bilance pēc grāmatvedības politikas maiņas piemērošanas </t>
  </si>
  <si>
    <t>ar atpakaļejošo spēku</t>
  </si>
  <si>
    <t>Piezīme Nr.8</t>
  </si>
  <si>
    <t>datums</t>
  </si>
  <si>
    <t>Нумерация страниц</t>
  </si>
  <si>
    <t>File→Page setup…→Header/Footer→Custom Header…</t>
  </si>
  <si>
    <t>View→Header/Footer→Custom Header…</t>
  </si>
  <si>
    <t>File→Page setup…→Header/Footer→Custom Footer…</t>
  </si>
  <si>
    <t>View→Header/Footer→Custom Footer…</t>
  </si>
  <si>
    <t>Добавление строки</t>
  </si>
  <si>
    <t>Удаление строки</t>
  </si>
  <si>
    <t>LVL</t>
  </si>
  <si>
    <t>Neto apgrozījums</t>
  </si>
  <si>
    <t>Pārdotās produkcijas ražošanas izmaksas</t>
  </si>
  <si>
    <t>Pārdošanas izmaksas</t>
  </si>
  <si>
    <t>Administrācijas izmaksas</t>
  </si>
  <si>
    <t>Ieņēmumi no vērtspapīriem un aizdevumiem, kas veidojuši ilgt.ieguld.</t>
  </si>
  <si>
    <t>Pārējie procentu ieņēmumi un tamlīdzīgi ieņēmumi</t>
  </si>
  <si>
    <t>Ilgterm.finanšu ieguld. un īsterm.vērtspapīru vērtības norakstīšana</t>
  </si>
  <si>
    <t>Atliktā nodokļa aktīvi</t>
  </si>
  <si>
    <t>Atliktā nodokļa saistības</t>
  </si>
  <si>
    <t>Procentu maksājumi un tamlīdzīgas izmaksas</t>
  </si>
  <si>
    <t>Ārkārtas ieņēmumi</t>
  </si>
  <si>
    <t>Ārkārtas izmaksas</t>
  </si>
  <si>
    <t>Ārkārtas peļņa vai zaudējumi pirms nodokļiem</t>
  </si>
  <si>
    <t>Uzņēmumu ienākuma nodoklis par pārskata periodu</t>
  </si>
  <si>
    <t>Pārējie nodokļi</t>
  </si>
  <si>
    <t>Pārskata gada peļņa vai zaudējumi</t>
  </si>
  <si>
    <t>Aktīvs</t>
  </si>
  <si>
    <t>1. Ilgtermiņa ieguldījumi</t>
  </si>
  <si>
    <t>I. Nemateriālie ieguldījumi:</t>
  </si>
  <si>
    <t>Citi nemateriālie ieguldījumi</t>
  </si>
  <si>
    <t>Avansa maksājumi par nemateriālajiem ieguldījumiem</t>
  </si>
  <si>
    <t>II. Pamatlīdzekļi:</t>
  </si>
  <si>
    <t>Zemes gabali, ēkas un būves un ilggadīgie stādījumi</t>
  </si>
  <si>
    <t>Ilgtermiņa ieguldījumi nomātajos pamatlīdzekļos</t>
  </si>
  <si>
    <t>Iekārtas un mašīnas</t>
  </si>
  <si>
    <t>Pārējie pamatlīdzekļi un inventārs</t>
  </si>
  <si>
    <t>Pamatlīdz. izveidošana un nepab. celtniec.objektu izmaksas</t>
  </si>
  <si>
    <t>Avansa maksājumi par pamatlīdzekļiem</t>
  </si>
  <si>
    <t>III. Ilgtermiņa finanšu ieguldījumi:</t>
  </si>
  <si>
    <t>Pārējie vērtspapīri un ieguldījumi</t>
  </si>
  <si>
    <t>Pašu akcijas un daļas</t>
  </si>
  <si>
    <t>Ilgtermiņa ieguldījumi kopā:</t>
  </si>
  <si>
    <t>2. Apgrozāmie līdzekļi</t>
  </si>
  <si>
    <t>I. Krājumi:</t>
  </si>
  <si>
    <t>Izejvielas, pamatmateriāli un palīgmateriāli</t>
  </si>
  <si>
    <t>Nepabeigtie ražojumi</t>
  </si>
  <si>
    <t>Gatavie ražojumi un preces pārdošanai</t>
  </si>
  <si>
    <t>Nepabeigtie pasūtījumi</t>
  </si>
  <si>
    <t>Avansa maksājumi par precēm</t>
  </si>
  <si>
    <t>Pēc grāmatvedības politikas maiņas piemērošanas ar atpakaļejošu spēku</t>
  </si>
  <si>
    <t>Pēc 
politikas
maiņas</t>
  </si>
  <si>
    <t>Pirms polit.
maiņas</t>
  </si>
  <si>
    <t>Bruto peļņa</t>
  </si>
  <si>
    <t>Peļņa vai zaudējumi pirms ārkārtas post. un nod.</t>
  </si>
  <si>
    <t>Atliktā uzņēmumu ienākuma nodokļa saistība</t>
  </si>
  <si>
    <t xml:space="preserve">Patenti, licences, preču zīmes </t>
  </si>
  <si>
    <t>Pārējie aizdevumi</t>
  </si>
  <si>
    <t>Ilgtermiņa finanšu ieguldījumi kopā:</t>
  </si>
  <si>
    <t>Aktīvi kopā</t>
  </si>
  <si>
    <t>Uzkrājumi paredzamajiem nodokļiem</t>
  </si>
  <si>
    <t>Citi aizņēmumi (finanšu līzings)</t>
  </si>
  <si>
    <t>Nodokļi un valsts sociālās apdrošināš. Obl.iemaksas</t>
  </si>
  <si>
    <t>x 15%</t>
  </si>
  <si>
    <t>Darba dzīvnieki un produktīvie dzīvnieki</t>
  </si>
  <si>
    <t>Krājumi kopā:</t>
  </si>
  <si>
    <t>Pircēju un pasūtītāju parādi</t>
  </si>
  <si>
    <t>Citi debitori</t>
  </si>
  <si>
    <t>Neiemaksātās daļas sabiedrības kapitālā</t>
  </si>
  <si>
    <t>Īstermiņa aizdevumi uzņēmuma līdzīpašniekiem un vadībai</t>
  </si>
  <si>
    <t>Nākamo periodu izdevumi</t>
  </si>
  <si>
    <t>Uzkrātie ieņēmumi</t>
  </si>
  <si>
    <t>Debitori kopā:</t>
  </si>
  <si>
    <t>Pārējie vērtspapīri un līdzdalība kapitālos</t>
  </si>
  <si>
    <t>Atvasinātie finanšu instrumenti</t>
  </si>
  <si>
    <t>Īstermiņa finanšu ieguldījumi kopā:</t>
  </si>
  <si>
    <t>Apgrozāmie līdzekļi kopā:</t>
  </si>
  <si>
    <t>Pasīvs</t>
  </si>
  <si>
    <t>1. Pašu kapitāls:</t>
  </si>
  <si>
    <t>Akciju vai daļu kapitāls (pamatkapitāls)</t>
  </si>
  <si>
    <t>Akciju (daļu) emisijas uzcenojums</t>
  </si>
  <si>
    <t>Ilgtermiņa ieguldījumu pārvērtēšanas rezerve</t>
  </si>
  <si>
    <t>Finanšu instrumentu pārvērtēšanas rezerve</t>
  </si>
  <si>
    <t>Rezerves:</t>
  </si>
  <si>
    <t>a) likumā noteiktās rezerves</t>
  </si>
  <si>
    <t>b) rezerves pašu akcijām vai daļām</t>
  </si>
  <si>
    <t>c) sabiedrības statūtos noteiktās rezerves</t>
  </si>
  <si>
    <t>d) pārējas rezerves</t>
  </si>
  <si>
    <t>Rezerves kopā:</t>
  </si>
  <si>
    <t>Nesadalītā peļņa:</t>
  </si>
  <si>
    <t>a) iepriekšējo gadu nesadalītā peļņa</t>
  </si>
  <si>
    <t>b) pārskata gada nesadalītā peļņa</t>
  </si>
  <si>
    <t>Pašu kapitāls kopā:</t>
  </si>
  <si>
    <t>2. Uzkrājumi:</t>
  </si>
  <si>
    <t>Uzkrājumi pensijām un tamlīdzīgām saistībām</t>
  </si>
  <si>
    <t>Citi uzkrājumi</t>
  </si>
  <si>
    <t>Uzkrājumi kopā:</t>
  </si>
  <si>
    <t>3. Krediori:</t>
  </si>
  <si>
    <t>I. Ilgtermiņa kreditori:</t>
  </si>
  <si>
    <t>Aizņēmumi pret obligācijām</t>
  </si>
  <si>
    <t>Akcijās pārvēršamie aizņēmumi</t>
  </si>
  <si>
    <t>Aizņēmumi no kredītiestādēm</t>
  </si>
  <si>
    <t>No pircējiem saņēmtie avansi</t>
  </si>
  <si>
    <t>Parādi piegādātājiem un darbuzņēmējiem</t>
  </si>
  <si>
    <t>Maksājamie vekseļi</t>
  </si>
  <si>
    <t>Parādi radniecīgajiem uzņēmumiem</t>
  </si>
  <si>
    <t>Parādi asociētajiem uzņēmumiem</t>
  </si>
  <si>
    <r>
      <t xml:space="preserve">Нажать правую кнопку на мышке в серой колонке с цифрами в том месте, где нужно добавить строку и нажать </t>
    </r>
    <r>
      <rPr>
        <sz val="10"/>
        <color indexed="12"/>
        <rFont val="Times New Roman"/>
        <family val="1"/>
      </rPr>
      <t>Inseart</t>
    </r>
  </si>
  <si>
    <r>
      <t xml:space="preserve">Нажать правую кнопку мышки в серой колонке с цифрами на строку, которую нужно удалить  и нажать </t>
    </r>
    <r>
      <rPr>
        <sz val="10"/>
        <color indexed="12"/>
        <rFont val="Times New Roman"/>
        <family val="1"/>
      </rPr>
      <t>Delete</t>
    </r>
  </si>
  <si>
    <t>Nodokļi un valsts sociālās apdrošināš. obligātās iemaksas</t>
  </si>
  <si>
    <t>Pārējie kreditori</t>
  </si>
  <si>
    <t>Nākamo periodu ieņēmumi</t>
  </si>
  <si>
    <t>Ilgtermiņa kreditori kopā:</t>
  </si>
  <si>
    <t>II. Īstermiņa kreditori:</t>
  </si>
  <si>
    <t>No pircējiem saņemtie avansi</t>
  </si>
  <si>
    <t>Nodokļi un sociālās nodrošināšanas maksājumi</t>
  </si>
  <si>
    <t>Uzkrātās saistības</t>
  </si>
  <si>
    <t>Īstermiņa kreditori kopā:</t>
  </si>
  <si>
    <t>Как сделать вверху страницы название своей фирмы и отчётный период?</t>
  </si>
  <si>
    <t>или</t>
  </si>
  <si>
    <t>Krediori kopā:</t>
  </si>
  <si>
    <t>Pasīvu kopsumma:</t>
  </si>
  <si>
    <t>Izdevumi uzņēmuma ienākuma nodokļa maksājumiem</t>
  </si>
  <si>
    <t>Naudas plūsma no ārkārtas posteniem</t>
  </si>
  <si>
    <t>Saņemtās dividendes</t>
  </si>
  <si>
    <t>Ieņēmumi no akciju un obligāciju emisijas vai kapitāla līdzdalīb. daļu ieguldījumiem</t>
  </si>
  <si>
    <t>USD</t>
  </si>
  <si>
    <t>EUR</t>
  </si>
  <si>
    <t>%</t>
  </si>
  <si>
    <t xml:space="preserve">В приложении информация красным шрифтом требует от  Вас ваших данных. После их ввода красный </t>
  </si>
  <si>
    <t>текст стереть!</t>
  </si>
  <si>
    <t>Akciju emisijas uzcenojums</t>
  </si>
  <si>
    <t>Akciju emisija vai pamatkapitāla palielinājums</t>
  </si>
  <si>
    <t>Pārvērtēšanas rezultātā atzītie zaudējumii no pamatlīdzekļu vērtības samazinājuma</t>
  </si>
  <si>
    <t>Pārvērtēšanas rezultātā atzītie ieguvumi no pamatlīdzekļu vērtības pieauguma</t>
  </si>
  <si>
    <t>Komercsabiedrības rezervju samazinājums</t>
  </si>
  <si>
    <t>Komercsabiedrības rezervju palielinājums</t>
  </si>
  <si>
    <t>Grāmatvedības politikas maiņas ietekme</t>
  </si>
  <si>
    <t>Name</t>
  </si>
  <si>
    <t>JSC "VEF Radiotehnika RRR"</t>
  </si>
  <si>
    <t>Annual report for the period from 01.01.2006 till 31.12.2006</t>
  </si>
  <si>
    <t>State Registration Number</t>
  </si>
  <si>
    <t>Date of registration</t>
  </si>
  <si>
    <t>Legal address</t>
  </si>
  <si>
    <t>Telephone</t>
  </si>
  <si>
    <t>Fax</t>
  </si>
  <si>
    <t>State Revenue Service</t>
  </si>
  <si>
    <t>Type of activity</t>
  </si>
  <si>
    <t>Shareholders</t>
  </si>
  <si>
    <t>Riga and Riga region - Kurzemes district</t>
  </si>
  <si>
    <t>Kurzemes prospekts 3, Riga, LV-1067</t>
  </si>
  <si>
    <t>Members of the Council</t>
  </si>
  <si>
    <t>none</t>
  </si>
  <si>
    <t>Chairman of the Board</t>
  </si>
  <si>
    <t>Eduards Malejevs</t>
  </si>
  <si>
    <t>Jurijs Malejevs</t>
  </si>
  <si>
    <t>Member of the Board</t>
  </si>
  <si>
    <t>Inga Spruga</t>
  </si>
  <si>
    <t>Gunars Lacis</t>
  </si>
  <si>
    <t>Report preparation date</t>
  </si>
  <si>
    <t>Unified Registration Nr. 40003286712</t>
  </si>
  <si>
    <t>Address: Kurzemes prospekts 3, Riga, LV-1067</t>
  </si>
  <si>
    <t xml:space="preserve">Main activities: </t>
  </si>
  <si>
    <t>production</t>
  </si>
  <si>
    <t>Measurement units: Ls (LVL)</t>
  </si>
  <si>
    <t>Submission date: ________________________</t>
  </si>
  <si>
    <t>Date of receipt: ________________________</t>
  </si>
  <si>
    <t>Riga, Latvia</t>
  </si>
  <si>
    <t>TABLE OF CONTENTS</t>
  </si>
  <si>
    <t>Page</t>
  </si>
  <si>
    <t>Information about the company</t>
  </si>
  <si>
    <t>Management report</t>
  </si>
  <si>
    <t>Notification of management's responsibility</t>
  </si>
  <si>
    <t>Balance Sheet</t>
  </si>
  <si>
    <t>Assets</t>
  </si>
  <si>
    <t>Liabilities</t>
  </si>
  <si>
    <t>Statement of Cash Flows</t>
  </si>
  <si>
    <t>Addendums to the Annual Report:</t>
  </si>
  <si>
    <t>1. Accounting policies and methods of usage</t>
  </si>
  <si>
    <t>2. Notes to Profit and Loss statement entries</t>
  </si>
  <si>
    <t>3. Notes to Balance Sheet entries</t>
  </si>
  <si>
    <t>4. General information</t>
  </si>
  <si>
    <t>5.  Profit and Loss PL reduction for taxation</t>
  </si>
  <si>
    <t>Auditor's Statement</t>
  </si>
  <si>
    <t>Statement of Changes in Share Capital</t>
  </si>
  <si>
    <t>Profit and Loss Statement</t>
  </si>
  <si>
    <t>INFORMATION about the COMPANY</t>
  </si>
  <si>
    <t>Legal status of the Company</t>
  </si>
  <si>
    <t>Full name of the Company</t>
  </si>
  <si>
    <t>Public Joint-Stock Company</t>
  </si>
  <si>
    <t>Unified Registration Nr., place and date of issue</t>
  </si>
  <si>
    <t>Legal address of the Company</t>
  </si>
  <si>
    <t>Postal address</t>
  </si>
  <si>
    <t>Bank name and</t>
  </si>
  <si>
    <t>Company's bank accounts</t>
  </si>
  <si>
    <t>Council members of the JSC</t>
  </si>
  <si>
    <t>Chairman of the Council</t>
  </si>
  <si>
    <t>Council Member</t>
  </si>
  <si>
    <t>Janis Salenieks</t>
  </si>
  <si>
    <t>Andris Prikass</t>
  </si>
  <si>
    <t>Boar members of the JSC</t>
  </si>
  <si>
    <t>Board Member</t>
  </si>
  <si>
    <t>Reporting year</t>
  </si>
  <si>
    <t>Previous reporting period</t>
  </si>
  <si>
    <t>from</t>
  </si>
  <si>
    <t>till</t>
  </si>
  <si>
    <t>Reporting period</t>
  </si>
  <si>
    <t>Telephone:</t>
  </si>
  <si>
    <t>Auditor:</t>
  </si>
  <si>
    <t>Auditing Company "Finansists" Ltd.</t>
  </si>
  <si>
    <t>Talavas gatve 11-4, Riga, LV- 1029</t>
  </si>
  <si>
    <t>Reg. Nr.LV-40002046180</t>
  </si>
  <si>
    <t>Nelli Jermolicka</t>
  </si>
  <si>
    <t>sworn auditor</t>
  </si>
  <si>
    <t>(Latvian Association of Sworn Auditors' Certificate Nr.102)</t>
  </si>
  <si>
    <t>Chief Accountant</t>
  </si>
  <si>
    <t>Management Report</t>
  </si>
  <si>
    <t>Types of activities</t>
  </si>
  <si>
    <t>1.       Development of acoustic systems and casings, organisation of production, production and sales;</t>
  </si>
  <si>
    <t>2.       Production and sales of electronic blocks and Elektronisko bloku un components;</t>
  </si>
  <si>
    <t>3.       Production and sales of pressed circuit boards, galvanization services;</t>
  </si>
  <si>
    <t>4.       Provision of real estate rental services</t>
  </si>
  <si>
    <t>Operation of the company in the reporting year</t>
  </si>
  <si>
    <t xml:space="preserve">   The Company has finished the financial year with the following results:</t>
  </si>
  <si>
    <t>Result for the year before extraordinary items and taxes:</t>
  </si>
  <si>
    <t>Deferred corporate income tax:</t>
  </si>
  <si>
    <t>Other taxes:</t>
  </si>
  <si>
    <t>Net result:</t>
  </si>
  <si>
    <t>There were no other significant events which could directly influence performance for the reporting year.</t>
  </si>
  <si>
    <t>Current liabilities of the Company do not exceed current assets.</t>
  </si>
  <si>
    <t>Total liabilities did not exceed total assets of the Company.</t>
  </si>
  <si>
    <t>Company's profitability:</t>
  </si>
  <si>
    <t>Gross profit margin (%)</t>
  </si>
  <si>
    <t>Operating profit margin (%)</t>
  </si>
  <si>
    <t>Financial profitability (%)</t>
  </si>
  <si>
    <t>Return on capital</t>
  </si>
  <si>
    <t>Return on equity</t>
  </si>
  <si>
    <t xml:space="preserve">    A number of major works and activities on improvement of working environment, production technology and </t>
  </si>
  <si>
    <t>1) refurbishment works commenced in production block I-2;</t>
  </si>
  <si>
    <t>31.12.2007.</t>
  </si>
  <si>
    <t>Toyota Corola</t>
  </si>
  <si>
    <t>Haulotte C12</t>
  </si>
  <si>
    <t xml:space="preserve">3) computer equipment upgrade has continued in order to replace old computers as well as to create new </t>
  </si>
  <si>
    <t>computerised working areas.</t>
  </si>
  <si>
    <t>Company's development activities</t>
  </si>
  <si>
    <t xml:space="preserve">       Further development of the Company lies in research of both local and export markets, offering new products</t>
  </si>
  <si>
    <t>to customers with aims to retain existing customers and to attract new ones.</t>
  </si>
  <si>
    <t>features of the new equipment to its full potential.</t>
  </si>
  <si>
    <t>Conditions and events after Balance Sheet completion</t>
  </si>
  <si>
    <t>From the end of the reporting year to this date there have been no events which could directly influence the value</t>
  </si>
  <si>
    <t>of this report.</t>
  </si>
  <si>
    <t>Proposals for distribution of profits</t>
  </si>
  <si>
    <t xml:space="preserve">During the reporting year, JSC "VEF Radiotehnika RRR" has ensured incomes which allowed to perform significant </t>
  </si>
  <si>
    <t>development activities, timely payment of all taxes as well as receipt of significant profits. The profit of the Company</t>
  </si>
  <si>
    <t>shall be used to cover losses from previous years.</t>
  </si>
  <si>
    <t>Company's management is responsible for the preparation of the financial statements for each reporting period on the basis of the accounting principles and which reflect true and fair view of the company's financial situation as well as operating results.</t>
  </si>
  <si>
    <t>Management is responsible for application of the necessary accounting principles, safeguarding company's assets as well as protection from misrepresentation and unlawful activities.</t>
  </si>
  <si>
    <t>Management confirms that for the purposes of carrying out the audit the necessary information and explanations have been given.</t>
  </si>
  <si>
    <t>PROFIT AND LOSS STATEMENT</t>
  </si>
  <si>
    <t>FOR THE PERIOD ENDED</t>
  </si>
  <si>
    <t>Net turnover</t>
  </si>
  <si>
    <t>Cost of sales</t>
  </si>
  <si>
    <t>Gross profit or loss</t>
  </si>
  <si>
    <t>Selling expenses</t>
  </si>
  <si>
    <t>Administrative expenses</t>
  </si>
  <si>
    <t>Other operating income</t>
  </si>
  <si>
    <t>Other operating expenses</t>
  </si>
  <si>
    <t>Interest income and similar income</t>
  </si>
  <si>
    <t>Interest expense and similar expenses</t>
  </si>
  <si>
    <t>Profit or loss before extraordinary items and taxes</t>
  </si>
  <si>
    <t>Note</t>
  </si>
  <si>
    <t>nr.</t>
  </si>
  <si>
    <t>Profit or loss after extraordinary items and before taxes</t>
  </si>
  <si>
    <t>Deferred corporate income tax for the reporting period</t>
  </si>
  <si>
    <t>Other taxes</t>
  </si>
  <si>
    <t>Profit or loss for the period</t>
  </si>
  <si>
    <t>Earnings per share (EPS coefficient)</t>
  </si>
  <si>
    <t>ASSETS</t>
  </si>
  <si>
    <t>1. Non-current assets</t>
  </si>
  <si>
    <t>I. Intangible assets:</t>
  </si>
  <si>
    <t>Concessions, patents, licenses, trade marks and similar rights</t>
  </si>
  <si>
    <t>Total intangible assets:</t>
  </si>
  <si>
    <t>II. Fixed assets:</t>
  </si>
  <si>
    <t>Land, buildings and constructions</t>
  </si>
  <si>
    <t>Equipment and vehicles</t>
  </si>
  <si>
    <t>Other fixed assets</t>
  </si>
  <si>
    <t>Advance payments for fixed assets</t>
  </si>
  <si>
    <t>Construction of fixed assets and unfinished construction objects</t>
  </si>
  <si>
    <t>IV. Biological assets</t>
  </si>
  <si>
    <t>Total biological assets</t>
  </si>
  <si>
    <t>Total fixed assets:</t>
  </si>
  <si>
    <t>III. Investment properties</t>
  </si>
  <si>
    <t>Total investment properties:</t>
  </si>
  <si>
    <t>V. Long-term financial investments:</t>
  </si>
  <si>
    <t>Other loans and other long-term debtors</t>
  </si>
  <si>
    <t>Deferred taxation assets</t>
  </si>
  <si>
    <t>Total long-term financial investments:</t>
  </si>
  <si>
    <t>Total non-current assets:</t>
  </si>
  <si>
    <t>2. Current assets</t>
  </si>
  <si>
    <t>I. Inventory:</t>
  </si>
  <si>
    <t>Raw materials</t>
  </si>
  <si>
    <t>Work in process</t>
  </si>
  <si>
    <t>Finished goods</t>
  </si>
  <si>
    <t>Advance payments for materials</t>
  </si>
  <si>
    <t>Total inventory:</t>
  </si>
  <si>
    <t xml:space="preserve">II. Sales-deferred long-term investments </t>
  </si>
  <si>
    <t>Trade receivables</t>
  </si>
  <si>
    <t>Other receivables</t>
  </si>
  <si>
    <t>Deferred expenses</t>
  </si>
  <si>
    <t>III. Receivables:</t>
  </si>
  <si>
    <t>Total receivables:</t>
  </si>
  <si>
    <t>Total sales-deferred long-term investments:</t>
  </si>
  <si>
    <t>Other securities and capital participation</t>
  </si>
  <si>
    <t>IV. Short-term financial investments:</t>
  </si>
  <si>
    <t>Total short-term financial investments:</t>
  </si>
  <si>
    <t>V. Cash</t>
  </si>
  <si>
    <t>Total currents assets:</t>
  </si>
  <si>
    <t>TOTAL ASSETS:</t>
  </si>
  <si>
    <t>LIABILITIES AND 
SHAREHOLDERS' EQUITY</t>
  </si>
  <si>
    <t>1. Shareholders' equity:</t>
  </si>
  <si>
    <t>Share capital</t>
  </si>
  <si>
    <t>Reserves:</t>
  </si>
  <si>
    <t>Total reserves:</t>
  </si>
  <si>
    <t>a) previous years' retained earnings</t>
  </si>
  <si>
    <t>b) current year profit/(loss)</t>
  </si>
  <si>
    <t>Retained earnings:</t>
  </si>
  <si>
    <t>Total shareholders' equity:</t>
  </si>
  <si>
    <t>2. Provisions:</t>
  </si>
  <si>
    <t>Total provisions:</t>
  </si>
  <si>
    <t>3. Liabilities:</t>
  </si>
  <si>
    <t>Loans from lending institutions</t>
  </si>
  <si>
    <t>Other loans</t>
  </si>
  <si>
    <t>Deferred tax liabilities</t>
  </si>
  <si>
    <t>Deferred income</t>
  </si>
  <si>
    <t>I. Non-current liabilities:</t>
  </si>
  <si>
    <t>II. Current liabilities:</t>
  </si>
  <si>
    <t>Total non-current liabilities:</t>
  </si>
  <si>
    <t>Nemateriālie ieguldījumi kopā:</t>
  </si>
  <si>
    <t>Pamatlīdzekļi kopā:</t>
  </si>
  <si>
    <t>Paskaidrot ieņēmumu būtību</t>
  </si>
  <si>
    <t>Ieņēmumi no vērtspapīriem un aizdevumiem, kas veidojuši ilgtermiņa ieguldījumus</t>
  </si>
  <si>
    <t>During the 12 months of 2008, the main types of JSC “VEF Radiotehnika RRR” activities were:</t>
  </si>
  <si>
    <t>All of the aobve-mentioned activities had been performed also in year 2007. New types of activies have not been performed.</t>
  </si>
  <si>
    <t>Net turnover for the year 2008 is 22887695Ls and has grown by 10,8 % in comparison with 2007.</t>
  </si>
  <si>
    <t>competitiveness have been performend in 2008:</t>
  </si>
  <si>
    <t xml:space="preserve">   In 2008, the Company is planning to retain the current rate of sales growth, which shall be done by using the </t>
  </si>
  <si>
    <t xml:space="preserve">The management confirms that in preparation of the report for the period ended December 31, 2008, the corresponding accounting principles have been applied, their use was consistent and the protective and logical decisions had been made.  </t>
  </si>
  <si>
    <t>April 28, 2009</t>
  </si>
  <si>
    <t>31.12.2008 (per turnover (period) costs method)</t>
  </si>
  <si>
    <t>15,Advance payments</t>
  </si>
  <si>
    <t>Until the end of report years remaining UIN active</t>
  </si>
  <si>
    <t>of 55339 Ls has been created</t>
  </si>
  <si>
    <t>Increase of remaining ytax amount in the year of report 4745 Ls.</t>
  </si>
  <si>
    <t xml:space="preserve">The remaining UIN active on December 31,,2008 is 60084Ls </t>
  </si>
  <si>
    <t>Remaining value of PL and non material assets in the fin. accounts.</t>
  </si>
  <si>
    <t>Remaining value of PL and non material assets for taxes.</t>
  </si>
  <si>
    <t>Savings for vacations</t>
  </si>
  <si>
    <t>Loss for taxes</t>
  </si>
  <si>
    <t>Provisional difference</t>
  </si>
  <si>
    <t>Difference to the previous year</t>
  </si>
  <si>
    <t>2)Continued acquiring of the new technological equipment obtained by support of Grant financing.</t>
  </si>
  <si>
    <t>yyyyyyyyyyyyy</t>
  </si>
  <si>
    <t>uuuuuuuuuuuuu</t>
  </si>
  <si>
    <t>ooooooooooooo</t>
  </si>
  <si>
    <t>Ražošanā (pamatdarbībā) nodarbināto darba samaksa</t>
  </si>
  <si>
    <t xml:space="preserve">          - darba alga</t>
  </si>
  <si>
    <t xml:space="preserve">          - VSAOI</t>
  </si>
  <si>
    <t xml:space="preserve">          -  kopā</t>
  </si>
  <si>
    <t xml:space="preserve">           - VSAOI</t>
  </si>
  <si>
    <t>Atlīdzība valdei</t>
  </si>
  <si>
    <t xml:space="preserve">           - atlīdzība</t>
  </si>
  <si>
    <t xml:space="preserve">          - kopā</t>
  </si>
  <si>
    <t>Ieņēmumi no līdzdalības meitas un asociēto sabiedr. kapitālos</t>
  </si>
  <si>
    <t>Attīstības izmaksas</t>
  </si>
  <si>
    <t>Nemateriālā vērtība</t>
  </si>
  <si>
    <t>Līdzdalība radniecīgo sabiedrību kapitālā</t>
  </si>
  <si>
    <t>Līdzdalība asociēto sabiedrību kapitālā</t>
  </si>
  <si>
    <t>Aizdevumi radniecīgajām sabiedrībām</t>
  </si>
  <si>
    <t>Aizdevumi asociētajām sabiedrībām</t>
  </si>
  <si>
    <t>Aizdevumi  līdzīpašniekiem un vadībai</t>
  </si>
  <si>
    <t>III. Debitori:</t>
  </si>
  <si>
    <t>Radniecīgo sabiedrību parādi</t>
  </si>
  <si>
    <t>Asociēto sabiedrību parādi</t>
  </si>
  <si>
    <t>Parādi radniecīgajām sabiedrībām</t>
  </si>
  <si>
    <t>Parādi asociētajām sabiedrībām</t>
  </si>
  <si>
    <t>Neizmaksātās dividendes</t>
  </si>
  <si>
    <t>Pārējie saimnieciskās darbības ieņēmumi</t>
  </si>
  <si>
    <t>Pārējās saimnieciskās darbības izmaksas</t>
  </si>
  <si>
    <t>e) ieņēmumi no līdzdalības koncerna meitas un asociēto sabiedrību kapitālos</t>
  </si>
  <si>
    <t>Radniecīgo vai asociēto sabiedrību akciju vai daļu iegāde</t>
  </si>
  <si>
    <t>Ieņēmumi no radniecīgo vai asoc. sabiedrību akciju vai daļu atsavināšanas</t>
  </si>
  <si>
    <t>Pārvērtēšanas rezultātā atzītie ieguvumi no ilgtermiņa finanšu ieguldījumiem</t>
  </si>
  <si>
    <t>Aprēķinātas dividendes par 2004.gadu</t>
  </si>
  <si>
    <t>Aprēķinātas dividendes par 2005 gadu</t>
  </si>
  <si>
    <t>33,333%</t>
  </si>
  <si>
    <t>27.06.1997.</t>
  </si>
  <si>
    <t>Eduards Maļejevs</t>
  </si>
  <si>
    <t>Jurijs Maļejevs</t>
  </si>
  <si>
    <t>20-35</t>
  </si>
  <si>
    <t>10-20</t>
  </si>
  <si>
    <t>15-35</t>
  </si>
  <si>
    <t>Pārējie procentu un tamlīdzīgi ieņēmumi</t>
  </si>
  <si>
    <t xml:space="preserve">Parādi piegādātājiem </t>
  </si>
  <si>
    <t>Ieņēmumi no līdzdalības meitas un asociēto sabiedrību kapitālos</t>
  </si>
  <si>
    <t>Dividendes no koncerna meitas sabiedrības</t>
  </si>
  <si>
    <t>V. Nauda kopā</t>
  </si>
  <si>
    <t>IV. Īstermiņa finanšu ieguldījumi</t>
  </si>
  <si>
    <t>Īstermiņa aizdevumi līdzīpašniekiem un vadībai</t>
  </si>
  <si>
    <t>Līdzdalība radniecīgo sabiedr.kapitālā</t>
  </si>
  <si>
    <t>Līdzdalība asociēto sabiedr. kapitālā</t>
  </si>
  <si>
    <t>Aizdevumi līdzīpašniekiem un vadībai</t>
  </si>
  <si>
    <t>Pētniecības darba un attīstības izmaksas</t>
  </si>
  <si>
    <t>Neizmaksātās  dividendes</t>
  </si>
  <si>
    <t>Parādi piegādātājiem</t>
  </si>
  <si>
    <t>AS "SEB Latvijas Unibanka"</t>
  </si>
  <si>
    <t>LV57UNLA0050006466330 (LVL)</t>
  </si>
  <si>
    <t>LV55UNLA0050006466366 (EUR)</t>
  </si>
  <si>
    <t>LV32UNLA0050006466392 (USD)</t>
  </si>
  <si>
    <t>Vladimirs Martinsons</t>
  </si>
  <si>
    <t>Ausma Smiltniece</t>
  </si>
  <si>
    <t>Juris Voins</t>
  </si>
  <si>
    <t>Hansa Līzings</t>
  </si>
  <si>
    <t>Unilīzings</t>
  </si>
  <si>
    <t>DnB Nord Līz.</t>
  </si>
  <si>
    <t>Parex Līzings</t>
  </si>
  <si>
    <t>Faktorings SIA Unilīzings (EUR)</t>
  </si>
  <si>
    <t>Ilgtermiņa ieguldījumu kustības rezerves</t>
  </si>
  <si>
    <t xml:space="preserve">          </t>
  </si>
  <si>
    <t xml:space="preserve">             </t>
  </si>
  <si>
    <t xml:space="preserve">                     </t>
  </si>
  <si>
    <t xml:space="preserve">Pēc grāmatvedības politikas maiņas piemērošanas ar atpakaļejošo spēku </t>
  </si>
  <si>
    <t xml:space="preserve">Pēc grāmatvedības politikas maiņas piemērošanas ar atpakaļejošo spēku  </t>
  </si>
  <si>
    <t xml:space="preserve">PEĻŅAS vai ZAUDĒJUMU APRĒĶINS </t>
  </si>
  <si>
    <t xml:space="preserve">In the Balance Sheet all intangible assets are shown at the historical cost less depreciation. </t>
  </si>
  <si>
    <t>Software</t>
  </si>
  <si>
    <t>Intangible asset with specified useful life is systematically depreciated during the rounded up useful life period.</t>
  </si>
  <si>
    <t>Intangible asset with unlimited useful life is checked for value decrease every year.</t>
  </si>
  <si>
    <t xml:space="preserve">Computer software and licenses, commercial licenses, trade marks, patents, certificates and advance payments for the </t>
  </si>
  <si>
    <t>Fixed Assets:</t>
  </si>
  <si>
    <t xml:space="preserve">Work tools, production accessories and obligatory work clothes, shoes and other items are not classified as fixed assets, regardless </t>
  </si>
  <si>
    <t>the straight-line method, reducing the net book value of the asset at the eng of useful life using the following rates:</t>
  </si>
  <si>
    <t>rented fixed assets" and are gradually written off during the rental period.</t>
  </si>
  <si>
    <t>Investments in subsidiaries and in capital of the related companies are treated as costs. Company recognises incomes only when</t>
  </si>
  <si>
    <t>it is reflected as investment expenditure reduction. Should there be sufficient ground to believe that the capital value of the</t>
  </si>
  <si>
    <t>true value, form which the sales costs are deducted and company's usage value. Losses resulting from investment value's decrease</t>
  </si>
  <si>
    <t xml:space="preserve">Paragraph 40 of the Provisions of the Latvian Republic Cabinet of Ministers Nr.312 "Regulations on organisation of wholesale </t>
  </si>
  <si>
    <t>Write-off of purchased invetory's values:</t>
  </si>
  <si>
    <t>Debtor and creditor liabilities are checked in the 4th quarter of every reporting year, and reconciliation statement is issued.</t>
  </si>
  <si>
    <t>The debtor and creditor mutual reconciliation has been performed with mutual reconciliation acts.</t>
  </si>
  <si>
    <t>* royalties are recognised in accordance with accumulation principle in connection with the corresponding agreement;</t>
  </si>
  <si>
    <t>Cash and cash equivalents consist from cash on hand and current balances in the bank accounts.</t>
  </si>
  <si>
    <t>.</t>
  </si>
  <si>
    <t xml:space="preserve">Accounts payable are shown in the Balance Sheet on the basis of corresponding documents and entries in the accounting registers, </t>
  </si>
  <si>
    <t xml:space="preserve">These liabilities are correspondingly separated into long-term debts (liabilities) and short-term liabilities. Short-term liabilities - </t>
  </si>
  <si>
    <t xml:space="preserve">Amounts of loans issued from the lending institutions are to be compared with the written statements with acceptance from </t>
  </si>
  <si>
    <t xml:space="preserve">All invoices, received or issues after the reporting year yet related to the expenses which have arisen during the reporting year, </t>
  </si>
  <si>
    <t>the Balance Sheet, in accordance with calculations performed in compliance with the tax legislation of the Republic of Latvia.</t>
  </si>
  <si>
    <t xml:space="preserve">and liability amounts in the Financial Statements and their values for the purpose of tax calculations. Tax rate used for calculation </t>
  </si>
  <si>
    <t xml:space="preserve">of deferred tax, is a rate which is expected to be during the period in which the temporary discrepancies are resolved based on the </t>
  </si>
  <si>
    <t>The reconciliation of tax liability data with State Revenue Service is performed.</t>
  </si>
  <si>
    <t xml:space="preserve">as well as shown incomes and expenses for the reporting period.  Actual results may differ from these assumptions </t>
  </si>
  <si>
    <t>As liabilities are recognised only when, if possibility that the funds will be paid out becomes founded. Possible assets in</t>
  </si>
  <si>
    <t>enough proof that the economical benefits will reach the company.</t>
  </si>
  <si>
    <t>Fixed assets are shown using their acquisition or revaluations value, less depreciation. Depreciation is calculated using</t>
  </si>
  <si>
    <t>* Technological equipment</t>
  </si>
  <si>
    <t>* Transport vehicles</t>
  </si>
  <si>
    <t>* Furniture</t>
  </si>
  <si>
    <t>* Other fixed assets</t>
  </si>
  <si>
    <t>* Mobile phones</t>
  </si>
  <si>
    <t>* Computers and other data storage units</t>
  </si>
  <si>
    <t>* Depreciation on land plots is not calculated.</t>
  </si>
  <si>
    <t xml:space="preserve">on other costs arising in relation to the given object until it is completed and accepted for usage. </t>
  </si>
  <si>
    <t>Unfinished construction object's historic cost is, however, not increased by the interest paid on the loan taken for construction of</t>
  </si>
  <si>
    <t xml:space="preserve"> the fixed asset should the construction work during the periods when the construction is not taking place.</t>
  </si>
  <si>
    <t>Rent</t>
  </si>
  <si>
    <t xml:space="preserve">Unfinished construction object's historic cost is increased by the interest paid on the loan taken for construction of the fixed asset and </t>
  </si>
  <si>
    <t xml:space="preserve">In cases when fixed assets are rented, repair and improvement costs are reflected in the account "Long-term investments in </t>
  </si>
  <si>
    <t>Hire-purchase (Financial leasing)</t>
  </si>
  <si>
    <t xml:space="preserve">In cases when fixed asset are taken on financial leas basis along with risks and returns, these fixed assets are recorded </t>
  </si>
  <si>
    <t xml:space="preserve">in immediate purchase cost basis. Leasing interest payment and related costs are included in the Profit and Loss Statement </t>
  </si>
  <si>
    <t>for the corresponding period, when they occurred.</t>
  </si>
  <si>
    <t>Long-term financial investments</t>
  </si>
  <si>
    <t>Long-term investments are investments with pay-off date of over one year and are outside the reporting year.</t>
  </si>
  <si>
    <t>Investments in subsidiaries and related Company shareholding.</t>
  </si>
  <si>
    <t xml:space="preserve">they are received from the related company as distribution of its profits. Should the investment exceed the profit received, then </t>
  </si>
  <si>
    <t xml:space="preserve">company has decreased, then losses from the decrease are calculated as the difference between the original investment </t>
  </si>
  <si>
    <t xml:space="preserve">and the ending value of the investment. The ending value is calculated as the larger of the following indicators: investment's </t>
  </si>
  <si>
    <t>can be reversed, if after the last time the losses from value decrease were recognised they have changed</t>
  </si>
  <si>
    <t xml:space="preserve"> which was used for determining the decreased value.</t>
  </si>
  <si>
    <t>Inventory valuation</t>
  </si>
  <si>
    <t xml:space="preserve">and retail" dated 31.08.1999 shall serve as the basis for goods inventory movement. Received and issued goods management </t>
  </si>
  <si>
    <t xml:space="preserve">of goods. During the reporting year, warehouse management software reflected every movement of inventory- sale, </t>
  </si>
  <si>
    <t>internal movement, return of goods to the supplier, return of goods from buyers. The goal of annual inventory is to check the</t>
  </si>
  <si>
    <t>correctness of inventory movement management system. Inventories are valued using FIFO method.</t>
  </si>
  <si>
    <t>In case of necessity, outdated, slow turnover or damaged inventories' values decrease is written-off, or provisions are made.</t>
  </si>
  <si>
    <t>Unused material values and stocks at the end of reporting period are valued on historic cost basis, with addition of additional costs</t>
  </si>
  <si>
    <t>(Customs' duties, transport costs, delivery services etc) proportion which is related to the stocks valued.</t>
  </si>
  <si>
    <t>Inventory balances are checked during annual inventory.</t>
  </si>
  <si>
    <t>Inventory items are recorded in the actual volumes at historical cost in the sub account specially dedicated for these purposes.</t>
  </si>
  <si>
    <t>Long-term financial investments are purchase of a company (or shares of it), long-term loans, long-term investments.</t>
  </si>
  <si>
    <t>Debtors</t>
  </si>
  <si>
    <t xml:space="preserve">Accounts receivable are valued on precautionary basis in the balance sheet, showing only real debtors. Actual accounts receivable </t>
  </si>
  <si>
    <t xml:space="preserve">amounts comply with the contracts and other documents presented. The accounts receivable comparison is performed and </t>
  </si>
  <si>
    <t>bad debts are written off as well as provisions for doubtful debts have been made, based on evaluation of individual client's</t>
  </si>
  <si>
    <t xml:space="preserve"> financial standing and operating activity analysis.</t>
  </si>
  <si>
    <t>Accounts receivables are shown in the Balance Sheet on a net (purchase) value, with special provisions for doubtful debts subtracted.</t>
  </si>
  <si>
    <t>The necessary amount of provisions has been set by analysing each debtor and by performing debt comparison.</t>
  </si>
  <si>
    <t>Bad debts are written off when the likehood of recovering the debt becomes unrealistic and impossible.</t>
  </si>
  <si>
    <t>Differences, discovered during comparison of accounting data are to be resolved in the annual report for the reporting year.</t>
  </si>
  <si>
    <t>Income and expenses acknowledgement</t>
  </si>
  <si>
    <t>1. Income from sale of goods is recognised when the transaction complies with the following requirements:</t>
  </si>
  <si>
    <t>a) The Company has handed over to the buyer distinctive risks and rewards together with ownership rights of the goods;</t>
  </si>
  <si>
    <t>b) The Company no longer executes holding rights or control related to the ownership rights over the goods sold;</t>
  </si>
  <si>
    <t>d) it is believed that as a result of the transaction, the Company will receive commercial benefits;</t>
  </si>
  <si>
    <t>c) can credibly evaluate the income amount;</t>
  </si>
  <si>
    <t>Sale of goods is reflected, considering transaction's economic nature, not only legal form.</t>
  </si>
  <si>
    <t>e) can credibly evaluate costs arisen or arising related to the transaction.</t>
  </si>
  <si>
    <t>2. Result of the service supply transaction can credibly calculate, if the following conditions are met:</t>
  </si>
  <si>
    <t>a) can credibly evaluate the income amount;</t>
  </si>
  <si>
    <t>b) it is believed that as a result of the transaction, the Company will receive commercial benefits;</t>
  </si>
  <si>
    <t>d) can credibly evaluate costs arisen or arising related to the transaction.</t>
  </si>
  <si>
    <t>c) can credibly evaluate, what is service supply volume in percentage at the Balance Sheet date;</t>
  </si>
  <si>
    <t>can be recognised using the following methods, if:</t>
  </si>
  <si>
    <t>a) it is believed that as a result of the transaction, the Company will receive commercial benefits;</t>
  </si>
  <si>
    <t>b) can credibly evaluate the income amount;</t>
  </si>
  <si>
    <t>Incomes are recognised, using the following methods:</t>
  </si>
  <si>
    <t xml:space="preserve">3. Incomes which arise if other parties use Company's assets and thus receive interest, royalties or dividends, </t>
  </si>
  <si>
    <t>* interest, based on the proportional division of time, taking into account actual profitability;</t>
  </si>
  <si>
    <t>* dividends are recognised when the Company has legal grounds to receive them.</t>
  </si>
  <si>
    <t>4. Incomes from rent - at the moment of coming into existence;</t>
  </si>
  <si>
    <t>All significant cost items are processed per accumulation principle.</t>
  </si>
  <si>
    <t>Cash and cash equivalents</t>
  </si>
  <si>
    <t>Financial Asset's or Liability's real value</t>
  </si>
  <si>
    <t>The real value of financial assets and liabilities reflect the cash quantity, for which the asset can be sold or liabilities can be paid off</t>
  </si>
  <si>
    <t>between two independent parties. Should in Management's view, financial asset and liability real value is different from the</t>
  </si>
  <si>
    <t xml:space="preserve"> Balance Sheet values, then that real value of assets and liabilities can be separately reflected in the Notes to the Financial Statements.</t>
  </si>
  <si>
    <t>Accounts Payable</t>
  </si>
  <si>
    <t>which are compared with creditors' own data.</t>
  </si>
  <si>
    <t xml:space="preserve">liabilities which arise during the usual operating of the company and which should be settled not later than 12 months after the </t>
  </si>
  <si>
    <t>Balance Sheet date. Long-term liabilities - liabilities, settlement of which should start not earlier than one year after end of the</t>
  </si>
  <si>
    <t>reporting year. Loan or leasing liabilities are divided accordingly into short-term and long-term parts.</t>
  </si>
  <si>
    <t>Reserves</t>
  </si>
  <si>
    <t xml:space="preserve">Reserves are formed in order to cover certain liabilities, which are related to the reporting period or previous periods, can </t>
  </si>
  <si>
    <t>be foreseen at the time of preparation of the Annual Report or known not to exceed these amounts. The level of the reserves</t>
  </si>
  <si>
    <t xml:space="preserve"> is set in accordance with the methods, adopted by the Company.</t>
  </si>
  <si>
    <t>Provisions for unused vacations</t>
  </si>
  <si>
    <t>Annual report accepted at the Shareholders' Meeting on April 25, 2008</t>
  </si>
  <si>
    <t>till 28,01,2008</t>
  </si>
  <si>
    <t xml:space="preserve"> </t>
  </si>
  <si>
    <t>from 01.01.2007. to 31.12.2007.</t>
  </si>
  <si>
    <t>Amount of the provisions is calculated by dividing the total salaries for 2006 by 12 months.</t>
  </si>
  <si>
    <t>Loans received and loans issued</t>
  </si>
  <si>
    <t xml:space="preserve">Loans received and loans issued are initially shown in their original amount, which is stated in corresponding </t>
  </si>
</sst>
</file>

<file path=xl/styles.xml><?xml version="1.0" encoding="utf-8"?>
<styleSheet xmlns="http://schemas.openxmlformats.org/spreadsheetml/2006/main">
  <numFmts count="5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L_s_-;\-* #,##0\ _L_s_-;_-* &quot;-&quot;\ _L_s_-;_-@_-"/>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
    <numFmt numFmtId="182" formatCode="#,##0.00\ _L_s"/>
    <numFmt numFmtId="183" formatCode="&quot;Ls&quot;\ #,##0"/>
    <numFmt numFmtId="184" formatCode="#,##0\ &quot;Ls&quot;"/>
    <numFmt numFmtId="185" formatCode="#,##0\ _L_s"/>
    <numFmt numFmtId="186" formatCode="_(* #,##0_);_(* \(#,##0\);_(* &quot;-&quot;??_);_(@_)"/>
    <numFmt numFmtId="187" formatCode="00000"/>
    <numFmt numFmtId="188" formatCode="_-* #,##0.00\ [$€-1]_-;\-* #,##0.00\ [$€-1]_-;_-* &quot;-&quot;??\ [$€-1]_-;_-@_-"/>
    <numFmt numFmtId="189" formatCode="_-* #,##0.000000_-;\-* #,##0.000000_-;_-* &quot;-&quot;?????_-;_-@_-"/>
    <numFmt numFmtId="190" formatCode="_-* #,##0\ [$€-1]_-;\-* #,##0\ [$€-1]_-;_-* &quot;-&quot;\ [$€-1]_-;_-@_-"/>
    <numFmt numFmtId="191" formatCode="_(* #,##0.0_);_(* \(#,##0.0\);_(* &quot;-&quot;_);_(@_)"/>
    <numFmt numFmtId="192" formatCode="_(* #,##0.00_);_(* \(#,##0.00\);_(* &quot;-&quot;_);_(@_)"/>
    <numFmt numFmtId="193" formatCode="_(* #,##0.000_);_(* \(#,##0.000\);_(* &quot;-&quot;_);_(@_)"/>
    <numFmt numFmtId="194" formatCode="_-* #,##0.000000_-;\-* #,##0.000000_-;_-* &quot;-&quot;??????_-;_-@_-"/>
    <numFmt numFmtId="195" formatCode="_-* #,##0.0_-;\-* #,##0.0_-;_-* &quot;-&quot;??_-;_-@_-"/>
    <numFmt numFmtId="196" formatCode="_-* #,##0_-;\-* #,##0_-;_-* &quot;-&quot;??_-;_-@_-"/>
    <numFmt numFmtId="197" formatCode="_-* #,##0.000_-;\-* #,##0.000_-;_-* &quot;-&quot;??_-;_-@_-"/>
    <numFmt numFmtId="198" formatCode="_-* #,##0.0000_-;\-* #,##0.0000_-;_-* &quot;-&quot;??_-;_-@_-"/>
    <numFmt numFmtId="199" formatCode="#,##0\ &quot;Ls&quot;;\-#,##0\ &quot;Ls&quot;"/>
    <numFmt numFmtId="200" formatCode="#,##0\ &quot;Ls&quot;;[Red]\-#,##0\ &quot;Ls&quot;"/>
    <numFmt numFmtId="201" formatCode="#,##0.00\ &quot;Ls&quot;;\-#,##0.00\ &quot;Ls&quot;"/>
    <numFmt numFmtId="202" formatCode="#,##0.00\ &quot;Ls&quot;;[Red]\-#,##0.00\ &quot;Ls&quot;"/>
    <numFmt numFmtId="203" formatCode="_-* #,##0\ &quot;Ls&quot;_-;\-* #,##0\ &quot;Ls&quot;_-;_-* &quot;-&quot;\ &quot;Ls&quot;_-;_-@_-"/>
    <numFmt numFmtId="204" formatCode="_-* #,##0.00\ &quot;Ls&quot;_-;\-* #,##0.00\ &quot;Ls&quot;_-;_-* &quot;-&quot;??\ &quot;Ls&quot;_-;_-@_-"/>
    <numFmt numFmtId="205" formatCode="_-* #,##0.00\ _L_s_-;\-* #,##0.00\ _L_s_-;_-* &quot;-&quot;??\ _L_s_-;_-@_-"/>
    <numFmt numFmtId="206" formatCode="0.000"/>
    <numFmt numFmtId="207" formatCode="&quot;Yes&quot;;&quot;Yes&quot;;&quot;No&quot;"/>
    <numFmt numFmtId="208" formatCode="&quot;True&quot;;&quot;True&quot;;&quot;False&quot;"/>
    <numFmt numFmtId="209" formatCode="&quot;On&quot;;&quot;On&quot;;&quot;Off&quot;"/>
    <numFmt numFmtId="210" formatCode="[$€-2]\ #,##0.00_);[Red]\([$€-2]\ #,##0.00\)"/>
  </numFmts>
  <fonts count="126">
    <font>
      <sz val="10"/>
      <name val="Arial"/>
      <family val="0"/>
    </font>
    <font>
      <sz val="10"/>
      <name val="Times New Roman"/>
      <family val="1"/>
    </font>
    <font>
      <b/>
      <u val="single"/>
      <sz val="12"/>
      <color indexed="12"/>
      <name val="Times New Roman"/>
      <family val="1"/>
    </font>
    <font>
      <u val="single"/>
      <sz val="14"/>
      <color indexed="12"/>
      <name val="Times New Roman"/>
      <family val="1"/>
    </font>
    <font>
      <b/>
      <u val="single"/>
      <sz val="12"/>
      <name val="Times New Roman"/>
      <family val="1"/>
    </font>
    <font>
      <b/>
      <u val="single"/>
      <sz val="10"/>
      <name val="Times New Roman"/>
      <family val="1"/>
    </font>
    <font>
      <sz val="8"/>
      <name val="Times New Roman"/>
      <family val="1"/>
    </font>
    <font>
      <sz val="10"/>
      <color indexed="48"/>
      <name val="Times New Roman"/>
      <family val="1"/>
    </font>
    <font>
      <i/>
      <sz val="10"/>
      <name val="Times New Roman"/>
      <family val="1"/>
    </font>
    <font>
      <b/>
      <sz val="8"/>
      <name val="Times New Roman"/>
      <family val="1"/>
    </font>
    <font>
      <sz val="8"/>
      <color indexed="12"/>
      <name val="Times New Roman"/>
      <family val="1"/>
    </font>
    <font>
      <b/>
      <i/>
      <sz val="10"/>
      <color indexed="10"/>
      <name val="Times New Roman"/>
      <family val="1"/>
    </font>
    <font>
      <sz val="8"/>
      <color indexed="10"/>
      <name val="Times New Roman"/>
      <family val="1"/>
    </font>
    <font>
      <b/>
      <sz val="10"/>
      <name val="Times New Roman"/>
      <family val="1"/>
    </font>
    <font>
      <sz val="10"/>
      <color indexed="53"/>
      <name val="Times New Roman"/>
      <family val="1"/>
    </font>
    <font>
      <sz val="10"/>
      <color indexed="10"/>
      <name val="Times New Roman"/>
      <family val="1"/>
    </font>
    <font>
      <b/>
      <u val="single"/>
      <sz val="11"/>
      <name val="Times New Roman"/>
      <family val="1"/>
    </font>
    <font>
      <u val="single"/>
      <sz val="10"/>
      <name val="Times New Roman"/>
      <family val="1"/>
    </font>
    <font>
      <sz val="10"/>
      <color indexed="8"/>
      <name val="Times New Roman"/>
      <family val="1"/>
    </font>
    <font>
      <b/>
      <sz val="10"/>
      <color indexed="8"/>
      <name val="Times New Roman"/>
      <family val="1"/>
    </font>
    <font>
      <b/>
      <i/>
      <sz val="8"/>
      <color indexed="10"/>
      <name val="Times New Roman"/>
      <family val="1"/>
    </font>
    <font>
      <b/>
      <i/>
      <sz val="8"/>
      <name val="Times New Roman"/>
      <family val="1"/>
    </font>
    <font>
      <b/>
      <sz val="10"/>
      <color indexed="10"/>
      <name val="Times New Roman"/>
      <family val="1"/>
    </font>
    <font>
      <b/>
      <i/>
      <sz val="8"/>
      <color indexed="8"/>
      <name val="Times New Roman"/>
      <family val="1"/>
    </font>
    <font>
      <b/>
      <sz val="9"/>
      <name val="Times New Roman"/>
      <family val="1"/>
    </font>
    <font>
      <b/>
      <sz val="11"/>
      <name val="Times New Roman"/>
      <family val="1"/>
    </font>
    <font>
      <sz val="10"/>
      <color indexed="12"/>
      <name val="Times New Roman"/>
      <family val="1"/>
    </font>
    <font>
      <sz val="9"/>
      <name val="Times New Roman"/>
      <family val="1"/>
    </font>
    <font>
      <b/>
      <i/>
      <sz val="10"/>
      <name val="Times New Roman"/>
      <family val="1"/>
    </font>
    <font>
      <sz val="10"/>
      <color indexed="17"/>
      <name val="Times New Roman"/>
      <family val="1"/>
    </font>
    <font>
      <sz val="11"/>
      <name val="Times New Roman"/>
      <family val="1"/>
    </font>
    <font>
      <i/>
      <sz val="12"/>
      <name val="Times New Roman"/>
      <family val="1"/>
    </font>
    <font>
      <i/>
      <sz val="11"/>
      <name val="Times New Roman"/>
      <family val="1"/>
    </font>
    <font>
      <i/>
      <sz val="11"/>
      <color indexed="10"/>
      <name val="Times New Roman"/>
      <family val="1"/>
    </font>
    <font>
      <b/>
      <u val="single"/>
      <sz val="10"/>
      <color indexed="12"/>
      <name val="Times New Roman"/>
      <family val="1"/>
    </font>
    <font>
      <b/>
      <sz val="10"/>
      <color indexed="12"/>
      <name val="Times New Roman"/>
      <family val="1"/>
    </font>
    <font>
      <b/>
      <sz val="8"/>
      <color indexed="12"/>
      <name val="Times New Roman"/>
      <family val="1"/>
    </font>
    <font>
      <sz val="8"/>
      <color indexed="8"/>
      <name val="Times New Roman"/>
      <family val="1"/>
    </font>
    <font>
      <sz val="7"/>
      <name val="Times New Roman"/>
      <family val="1"/>
    </font>
    <font>
      <b/>
      <sz val="12"/>
      <name val="Times New Roman"/>
      <family val="1"/>
    </font>
    <font>
      <sz val="12"/>
      <name val="Times New Roman"/>
      <family val="1"/>
    </font>
    <font>
      <sz val="7"/>
      <color indexed="12"/>
      <name val="Times New Roman"/>
      <family val="1"/>
    </font>
    <font>
      <b/>
      <i/>
      <sz val="10"/>
      <color indexed="8"/>
      <name val="Times New Roman"/>
      <family val="1"/>
    </font>
    <font>
      <b/>
      <i/>
      <sz val="9"/>
      <color indexed="8"/>
      <name val="Times New Roman"/>
      <family val="1"/>
    </font>
    <font>
      <i/>
      <u val="single"/>
      <sz val="10"/>
      <color indexed="16"/>
      <name val="Times New Roman"/>
      <family val="1"/>
    </font>
    <font>
      <b/>
      <i/>
      <sz val="9"/>
      <name val="Times New Roman"/>
      <family val="1"/>
    </font>
    <font>
      <b/>
      <sz val="10"/>
      <color indexed="45"/>
      <name val="Times New Roman"/>
      <family val="1"/>
    </font>
    <font>
      <sz val="10"/>
      <color indexed="45"/>
      <name val="Times New Roman"/>
      <family val="1"/>
    </font>
    <font>
      <sz val="9"/>
      <color indexed="8"/>
      <name val="Times New Roman"/>
      <family val="1"/>
    </font>
    <font>
      <b/>
      <sz val="9"/>
      <color indexed="12"/>
      <name val="Times New Roman"/>
      <family val="1"/>
    </font>
    <font>
      <sz val="7"/>
      <color indexed="8"/>
      <name val="Times New Roman"/>
      <family val="1"/>
    </font>
    <font>
      <u val="single"/>
      <sz val="10"/>
      <color indexed="36"/>
      <name val="Arial"/>
      <family val="0"/>
    </font>
    <font>
      <u val="single"/>
      <sz val="10"/>
      <color indexed="12"/>
      <name val="Arial"/>
      <family val="0"/>
    </font>
    <font>
      <b/>
      <sz val="11"/>
      <color indexed="8"/>
      <name val="Times New Roman"/>
      <family val="1"/>
    </font>
    <font>
      <b/>
      <sz val="10.5"/>
      <color indexed="8"/>
      <name val="Times New Roman"/>
      <family val="1"/>
    </font>
    <font>
      <sz val="8.8"/>
      <color indexed="8"/>
      <name val="Times New Roman"/>
      <family val="1"/>
    </font>
    <font>
      <b/>
      <sz val="9"/>
      <color indexed="8"/>
      <name val="Times New Roman"/>
      <family val="1"/>
    </font>
    <font>
      <i/>
      <sz val="10"/>
      <color indexed="8"/>
      <name val="Times New Roman"/>
      <family val="1"/>
    </font>
    <font>
      <sz val="11"/>
      <color indexed="8"/>
      <name val="Times New Roman"/>
      <family val="1"/>
    </font>
    <font>
      <sz val="10"/>
      <color indexed="8"/>
      <name val="Times New Roman Baltic"/>
      <family val="1"/>
    </font>
    <font>
      <b/>
      <u val="single"/>
      <sz val="12"/>
      <color indexed="8"/>
      <name val="Times New Roman Baltic"/>
      <family val="1"/>
    </font>
    <font>
      <b/>
      <i/>
      <sz val="13"/>
      <color indexed="8"/>
      <name val="Times New Roman Baltic"/>
      <family val="0"/>
    </font>
    <font>
      <b/>
      <sz val="12"/>
      <color indexed="8"/>
      <name val="Times New Roman Baltic"/>
      <family val="1"/>
    </font>
    <font>
      <b/>
      <sz val="11"/>
      <color indexed="8"/>
      <name val="Times New Roman Baltic"/>
      <family val="1"/>
    </font>
    <font>
      <b/>
      <sz val="10"/>
      <color indexed="8"/>
      <name val="Times New Roman Baltic"/>
      <family val="0"/>
    </font>
    <font>
      <i/>
      <sz val="10"/>
      <color indexed="8"/>
      <name val="Times New Roman Baltic"/>
      <family val="0"/>
    </font>
    <font>
      <sz val="8"/>
      <color indexed="8"/>
      <name val="Times New Roman Baltic"/>
      <family val="1"/>
    </font>
    <font>
      <b/>
      <u val="single"/>
      <sz val="10"/>
      <color indexed="8"/>
      <name val="Times New Roman Baltic"/>
      <family val="1"/>
    </font>
    <font>
      <sz val="10"/>
      <color indexed="12"/>
      <name val="Times New Roman Baltic"/>
      <family val="1"/>
    </font>
    <font>
      <b/>
      <i/>
      <sz val="10"/>
      <color indexed="8"/>
      <name val="Times New Roman Baltic"/>
      <family val="0"/>
    </font>
    <font>
      <b/>
      <i/>
      <sz val="14"/>
      <name val="Times New Roman"/>
      <family val="1"/>
    </font>
    <font>
      <b/>
      <sz val="16"/>
      <name val="Times New Roman Baltic"/>
      <family val="1"/>
    </font>
    <font>
      <sz val="10"/>
      <name val="Times New Roman Baltic"/>
      <family val="1"/>
    </font>
    <font>
      <sz val="12"/>
      <name val="Times New Roman Baltic"/>
      <family val="1"/>
    </font>
    <font>
      <b/>
      <sz val="12"/>
      <name val="Times New Roman Baltic"/>
      <family val="1"/>
    </font>
    <font>
      <sz val="11"/>
      <name val="Times New Roman Baltic"/>
      <family val="1"/>
    </font>
    <font>
      <b/>
      <i/>
      <sz val="28"/>
      <name val="Times New Roman Baltic"/>
      <family val="1"/>
    </font>
    <font>
      <b/>
      <i/>
      <sz val="26"/>
      <name val="Times New Roman Baltic"/>
      <family val="1"/>
    </font>
    <font>
      <b/>
      <i/>
      <sz val="20"/>
      <name val="Times New Roman Baltic"/>
      <family val="1"/>
    </font>
    <font>
      <b/>
      <sz val="11"/>
      <name val="Times New Roman Baltic"/>
      <family val="1"/>
    </font>
    <font>
      <b/>
      <i/>
      <sz val="12"/>
      <name val="Times New Roman Baltic"/>
      <family val="1"/>
    </font>
    <font>
      <b/>
      <sz val="10"/>
      <name val="Times New Roman Baltic"/>
      <family val="1"/>
    </font>
    <font>
      <b/>
      <sz val="10"/>
      <color indexed="10"/>
      <name val="Times New Roman Baltic"/>
      <family val="1"/>
    </font>
    <font>
      <sz val="10"/>
      <color indexed="10"/>
      <name val="Times New Roman Baltic"/>
      <family val="1"/>
    </font>
    <font>
      <b/>
      <i/>
      <sz val="14"/>
      <color indexed="8"/>
      <name val="Times New Roman"/>
      <family val="1"/>
    </font>
    <font>
      <b/>
      <i/>
      <sz val="11"/>
      <name val="Times New Roman"/>
      <family val="1"/>
    </font>
    <font>
      <b/>
      <i/>
      <sz val="12"/>
      <color indexed="10"/>
      <name val="Times New Roman"/>
      <family val="1"/>
    </font>
    <font>
      <sz val="12"/>
      <name val="Arial"/>
      <family val="0"/>
    </font>
    <font>
      <sz val="11"/>
      <color indexed="10"/>
      <name val="Times New Roman"/>
      <family val="1"/>
    </font>
    <font>
      <b/>
      <i/>
      <sz val="11"/>
      <name val="Times New Roman Baltic"/>
      <family val="1"/>
    </font>
    <font>
      <b/>
      <u val="single"/>
      <sz val="12"/>
      <color indexed="12"/>
      <name val="Times New Roman Baltic"/>
      <family val="1"/>
    </font>
    <font>
      <b/>
      <u val="single"/>
      <sz val="12"/>
      <name val="Times New Roman Baltic"/>
      <family val="1"/>
    </font>
    <font>
      <b/>
      <i/>
      <sz val="12"/>
      <color indexed="8"/>
      <name val="Times New Roman Baltic"/>
      <family val="1"/>
    </font>
    <font>
      <b/>
      <u val="single"/>
      <sz val="10"/>
      <color indexed="12"/>
      <name val="Times New Roman Baltic"/>
      <family val="1"/>
    </font>
    <font>
      <b/>
      <u val="single"/>
      <sz val="10"/>
      <name val="Times New Roman Baltic"/>
      <family val="1"/>
    </font>
    <font>
      <sz val="8"/>
      <name val="Times New Roman Baltic"/>
      <family val="1"/>
    </font>
    <font>
      <b/>
      <i/>
      <sz val="10"/>
      <name val="Times New Roman Baltic"/>
      <family val="1"/>
    </font>
    <font>
      <b/>
      <sz val="8"/>
      <name val="Times New Roman Baltic"/>
      <family val="1"/>
    </font>
    <font>
      <b/>
      <sz val="14"/>
      <name val="Times New Roman Baltic"/>
      <family val="1"/>
    </font>
    <font>
      <sz val="9"/>
      <name val="Times New Roman Baltic"/>
      <family val="1"/>
    </font>
    <font>
      <b/>
      <sz val="9"/>
      <name val="Times New Roman Baltic"/>
      <family val="1"/>
    </font>
    <font>
      <b/>
      <i/>
      <sz val="8"/>
      <color indexed="10"/>
      <name val="Times New Roman Baltic"/>
      <family val="1"/>
    </font>
    <font>
      <sz val="7"/>
      <color indexed="12"/>
      <name val="Times New Roman Baltic"/>
      <family val="1"/>
    </font>
    <font>
      <u val="single"/>
      <sz val="12"/>
      <color indexed="12"/>
      <name val="Times New Roman Baltic"/>
      <family val="1"/>
    </font>
    <font>
      <b/>
      <sz val="11"/>
      <color indexed="10"/>
      <name val="Times New Roman"/>
      <family val="1"/>
    </font>
    <font>
      <b/>
      <i/>
      <sz val="11"/>
      <color indexed="10"/>
      <name val="Times New Roman"/>
      <family val="1"/>
    </font>
    <font>
      <sz val="12"/>
      <color indexed="10"/>
      <name val="Times New Roman"/>
      <family val="1"/>
    </font>
    <font>
      <b/>
      <sz val="12"/>
      <color indexed="10"/>
      <name val="Times New Roman"/>
      <family val="1"/>
    </font>
    <font>
      <b/>
      <sz val="8"/>
      <color indexed="10"/>
      <name val="Times New Roman"/>
      <family val="1"/>
    </font>
    <font>
      <u val="single"/>
      <sz val="11"/>
      <color indexed="12"/>
      <name val="Times New Roman"/>
      <family val="1"/>
    </font>
    <font>
      <b/>
      <u val="single"/>
      <sz val="11"/>
      <color indexed="12"/>
      <name val="Times New Roman"/>
      <family val="1"/>
    </font>
    <font>
      <sz val="11"/>
      <color indexed="12"/>
      <name val="Times New Roman"/>
      <family val="1"/>
    </font>
    <font>
      <u val="single"/>
      <sz val="11"/>
      <name val="Times New Roman"/>
      <family val="1"/>
    </font>
    <font>
      <sz val="11"/>
      <color indexed="17"/>
      <name val="Times New Roman"/>
      <family val="1"/>
    </font>
    <font>
      <i/>
      <sz val="10"/>
      <color indexed="10"/>
      <name val="Times New Roman"/>
      <family val="1"/>
    </font>
    <font>
      <b/>
      <sz val="11"/>
      <name val="Arial"/>
      <family val="0"/>
    </font>
    <font>
      <b/>
      <sz val="11"/>
      <color indexed="12"/>
      <name val="Times New Roman"/>
      <family val="1"/>
    </font>
    <font>
      <b/>
      <i/>
      <sz val="12"/>
      <color indexed="12"/>
      <name val="Times New Roman"/>
      <family val="1"/>
    </font>
    <font>
      <b/>
      <i/>
      <sz val="14"/>
      <color indexed="12"/>
      <name val="Times New Roman"/>
      <family val="1"/>
    </font>
    <font>
      <b/>
      <i/>
      <sz val="10"/>
      <color indexed="12"/>
      <name val="Times New Roman"/>
      <family val="1"/>
    </font>
    <font>
      <b/>
      <sz val="14"/>
      <name val="Times New Roman"/>
      <family val="1"/>
    </font>
    <font>
      <b/>
      <i/>
      <sz val="12"/>
      <name val="Times New Roman"/>
      <family val="1"/>
    </font>
    <font>
      <sz val="12"/>
      <color indexed="12"/>
      <name val="Times New Roman"/>
      <family val="1"/>
    </font>
    <font>
      <b/>
      <sz val="13"/>
      <name val="Times New Roman"/>
      <family val="1"/>
    </font>
    <font>
      <b/>
      <sz val="10.5"/>
      <name val="Times New Roman"/>
      <family val="1"/>
    </font>
    <font>
      <i/>
      <sz val="9"/>
      <name val="Times New Roman"/>
      <family val="1"/>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51"/>
        <bgColor indexed="64"/>
      </patternFill>
    </fill>
  </fills>
  <borders count="6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style="double"/>
      <bottom style="double"/>
    </border>
    <border>
      <left>
        <color indexed="63"/>
      </left>
      <right>
        <color indexed="63"/>
      </right>
      <top style="double"/>
      <bottom style="medium"/>
    </border>
    <border>
      <left>
        <color indexed="63"/>
      </left>
      <right style="thin"/>
      <top>
        <color indexed="63"/>
      </top>
      <bottom style="double"/>
    </border>
    <border>
      <left style="thin"/>
      <right style="thin"/>
      <top style="double"/>
      <bottom>
        <color indexed="63"/>
      </bottom>
    </border>
    <border>
      <left>
        <color indexed="63"/>
      </left>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107">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14" fontId="2" fillId="0" borderId="0" xfId="0" applyNumberFormat="1" applyFont="1" applyBorder="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9" fillId="0" borderId="0" xfId="0" applyFont="1" applyAlignment="1">
      <alignment/>
    </xf>
    <xf numFmtId="0" fontId="12" fillId="0" borderId="0" xfId="0" applyFont="1" applyAlignment="1">
      <alignment/>
    </xf>
    <xf numFmtId="0" fontId="1" fillId="0" borderId="0" xfId="0" applyFont="1" applyAlignment="1">
      <alignment horizontal="center"/>
    </xf>
    <xf numFmtId="0" fontId="17"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1" xfId="0" applyFont="1" applyBorder="1" applyAlignment="1">
      <alignment horizontal="center"/>
    </xf>
    <xf numFmtId="1" fontId="18"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18"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horizontal="center"/>
    </xf>
    <xf numFmtId="1" fontId="18" fillId="0" borderId="0" xfId="0" applyNumberFormat="1" applyFont="1" applyBorder="1" applyAlignment="1">
      <alignment horizontal="right"/>
    </xf>
    <xf numFmtId="0" fontId="1" fillId="0" borderId="0" xfId="0" applyFont="1" applyBorder="1" applyAlignment="1">
      <alignment horizontal="right"/>
    </xf>
    <xf numFmtId="1" fontId="1" fillId="0" borderId="0" xfId="0" applyNumberFormat="1" applyFont="1" applyBorder="1" applyAlignment="1">
      <alignment horizontal="right"/>
    </xf>
    <xf numFmtId="0" fontId="18" fillId="0" borderId="0" xfId="0" applyFont="1" applyBorder="1" applyAlignment="1">
      <alignment horizontal="right"/>
    </xf>
    <xf numFmtId="0" fontId="20" fillId="0" borderId="0" xfId="0" applyFont="1" applyAlignment="1">
      <alignment/>
    </xf>
    <xf numFmtId="1" fontId="19" fillId="0" borderId="0" xfId="0" applyNumberFormat="1" applyFont="1" applyBorder="1" applyAlignment="1">
      <alignment horizontal="right"/>
    </xf>
    <xf numFmtId="1" fontId="13" fillId="0" borderId="0" xfId="0" applyNumberFormat="1" applyFont="1" applyBorder="1" applyAlignment="1">
      <alignment horizontal="right"/>
    </xf>
    <xf numFmtId="0" fontId="19" fillId="0" borderId="0" xfId="0" applyFont="1" applyBorder="1" applyAlignment="1">
      <alignment horizontal="center"/>
    </xf>
    <xf numFmtId="0" fontId="13" fillId="0" borderId="0" xfId="0" applyFont="1" applyBorder="1" applyAlignment="1">
      <alignment horizontal="center"/>
    </xf>
    <xf numFmtId="0" fontId="21" fillId="0" borderId="0" xfId="0" applyFont="1" applyAlignment="1">
      <alignment/>
    </xf>
    <xf numFmtId="0" fontId="18" fillId="0" borderId="0" xfId="0" applyFont="1" applyAlignment="1">
      <alignment/>
    </xf>
    <xf numFmtId="1" fontId="23" fillId="0" borderId="0" xfId="0" applyNumberFormat="1" applyFont="1" applyBorder="1" applyAlignment="1">
      <alignment horizontal="right"/>
    </xf>
    <xf numFmtId="1" fontId="20" fillId="0" borderId="0" xfId="0" applyNumberFormat="1" applyFont="1" applyBorder="1" applyAlignment="1">
      <alignment horizontal="right"/>
    </xf>
    <xf numFmtId="0" fontId="24" fillId="0" borderId="0" xfId="0" applyFont="1" applyAlignment="1">
      <alignment/>
    </xf>
    <xf numFmtId="0" fontId="24" fillId="0" borderId="0" xfId="0" applyFont="1" applyBorder="1" applyAlignment="1">
      <alignment/>
    </xf>
    <xf numFmtId="1" fontId="1" fillId="0" borderId="0" xfId="0" applyNumberFormat="1" applyFont="1" applyAlignment="1">
      <alignment/>
    </xf>
    <xf numFmtId="1" fontId="1" fillId="0" borderId="0" xfId="0" applyNumberFormat="1" applyFont="1" applyBorder="1" applyAlignment="1">
      <alignment/>
    </xf>
    <xf numFmtId="0" fontId="13" fillId="0" borderId="0" xfId="0" applyFont="1" applyFill="1" applyAlignment="1">
      <alignment/>
    </xf>
    <xf numFmtId="0" fontId="1" fillId="0" borderId="0" xfId="0" applyFont="1" applyFill="1" applyAlignment="1">
      <alignment/>
    </xf>
    <xf numFmtId="1" fontId="1" fillId="0" borderId="0" xfId="0" applyNumberFormat="1" applyFont="1" applyFill="1" applyBorder="1" applyAlignment="1">
      <alignment/>
    </xf>
    <xf numFmtId="2" fontId="13" fillId="0" borderId="0" xfId="0" applyNumberFormat="1" applyFont="1" applyFill="1" applyBorder="1" applyAlignment="1">
      <alignment/>
    </xf>
    <xf numFmtId="0" fontId="7" fillId="0" borderId="0" xfId="0" applyFont="1" applyFill="1" applyAlignment="1">
      <alignment/>
    </xf>
    <xf numFmtId="0" fontId="1" fillId="0" borderId="2" xfId="0" applyFont="1" applyFill="1" applyBorder="1" applyAlignment="1">
      <alignment horizontal="center"/>
    </xf>
    <xf numFmtId="0" fontId="1" fillId="0" borderId="3" xfId="0" applyFont="1" applyFill="1" applyBorder="1" applyAlignment="1">
      <alignment/>
    </xf>
    <xf numFmtId="0" fontId="1" fillId="0" borderId="0" xfId="0" applyFont="1" applyFill="1" applyBorder="1" applyAlignment="1">
      <alignment/>
    </xf>
    <xf numFmtId="0" fontId="13" fillId="0" borderId="0" xfId="0" applyFont="1" applyBorder="1" applyAlignment="1">
      <alignment/>
    </xf>
    <xf numFmtId="1" fontId="13" fillId="0" borderId="0" xfId="0" applyNumberFormat="1" applyFont="1" applyBorder="1" applyAlignment="1">
      <alignment/>
    </xf>
    <xf numFmtId="2" fontId="13" fillId="0" borderId="0" xfId="0" applyNumberFormat="1" applyFont="1" applyBorder="1" applyAlignment="1">
      <alignment/>
    </xf>
    <xf numFmtId="1" fontId="13" fillId="0" borderId="0" xfId="0" applyNumberFormat="1" applyFont="1" applyBorder="1" applyAlignment="1">
      <alignment/>
    </xf>
    <xf numFmtId="0" fontId="13" fillId="0" borderId="0" xfId="0" applyFont="1" applyBorder="1" applyAlignment="1">
      <alignment/>
    </xf>
    <xf numFmtId="0" fontId="1" fillId="0" borderId="0" xfId="0" applyFont="1" applyBorder="1" applyAlignment="1">
      <alignment horizontal="left"/>
    </xf>
    <xf numFmtId="1" fontId="13" fillId="0" borderId="0" xfId="0" applyNumberFormat="1" applyFont="1" applyBorder="1" applyAlignment="1">
      <alignment horizontal="center"/>
    </xf>
    <xf numFmtId="0" fontId="1" fillId="0" borderId="0" xfId="0" applyFont="1" applyBorder="1" applyAlignment="1">
      <alignment horizontal="center"/>
    </xf>
    <xf numFmtId="0" fontId="13" fillId="0" borderId="2" xfId="0" applyFont="1" applyBorder="1" applyAlignment="1">
      <alignment horizontal="center"/>
    </xf>
    <xf numFmtId="0" fontId="22" fillId="0" borderId="0" xfId="0" applyFont="1" applyAlignment="1">
      <alignment/>
    </xf>
    <xf numFmtId="0" fontId="25" fillId="0" borderId="0" xfId="0" applyFont="1" applyAlignment="1">
      <alignment/>
    </xf>
    <xf numFmtId="0" fontId="15" fillId="0" borderId="0" xfId="0" applyFont="1" applyAlignment="1">
      <alignment/>
    </xf>
    <xf numFmtId="2" fontId="1" fillId="0" borderId="0" xfId="0" applyNumberFormat="1" applyFont="1" applyBorder="1" applyAlignment="1">
      <alignment/>
    </xf>
    <xf numFmtId="0" fontId="26" fillId="0" borderId="0" xfId="0" applyFont="1" applyAlignment="1">
      <alignment/>
    </xf>
    <xf numFmtId="1" fontId="27" fillId="0" borderId="0" xfId="0" applyNumberFormat="1" applyFont="1" applyBorder="1" applyAlignment="1">
      <alignment/>
    </xf>
    <xf numFmtId="0" fontId="28" fillId="0" borderId="0" xfId="0" applyFont="1" applyAlignment="1">
      <alignment/>
    </xf>
    <xf numFmtId="2" fontId="1" fillId="0" borderId="0" xfId="0" applyNumberFormat="1" applyFont="1" applyFill="1" applyBorder="1" applyAlignment="1">
      <alignment/>
    </xf>
    <xf numFmtId="0" fontId="13" fillId="0" borderId="0" xfId="0" applyFont="1" applyFill="1" applyBorder="1" applyAlignment="1">
      <alignment/>
    </xf>
    <xf numFmtId="0" fontId="9"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2" fontId="1" fillId="0" borderId="0" xfId="0" applyNumberFormat="1" applyFont="1" applyBorder="1" applyAlignment="1">
      <alignment horizontal="center"/>
    </xf>
    <xf numFmtId="0" fontId="13" fillId="0" borderId="0" xfId="0" applyFont="1" applyFill="1" applyBorder="1" applyAlignment="1">
      <alignment horizontal="center"/>
    </xf>
    <xf numFmtId="0" fontId="27" fillId="0" borderId="0" xfId="0" applyFont="1" applyFill="1" applyBorder="1" applyAlignment="1">
      <alignment/>
    </xf>
    <xf numFmtId="1" fontId="15" fillId="0" borderId="0" xfId="0" applyNumberFormat="1" applyFont="1" applyBorder="1" applyAlignment="1">
      <alignment/>
    </xf>
    <xf numFmtId="181" fontId="13" fillId="0" borderId="0" xfId="0" applyNumberFormat="1" applyFont="1" applyBorder="1" applyAlignment="1">
      <alignment/>
    </xf>
    <xf numFmtId="181" fontId="19" fillId="0" borderId="0" xfId="0" applyNumberFormat="1" applyFont="1" applyBorder="1" applyAlignment="1">
      <alignment/>
    </xf>
    <xf numFmtId="0" fontId="19" fillId="0" borderId="0" xfId="0" applyFont="1" applyBorder="1" applyAlignment="1">
      <alignment/>
    </xf>
    <xf numFmtId="1" fontId="19" fillId="0" borderId="0" xfId="0" applyNumberFormat="1" applyFont="1" applyBorder="1" applyAlignment="1">
      <alignment horizontal="center"/>
    </xf>
    <xf numFmtId="1" fontId="19" fillId="0" borderId="0" xfId="0" applyNumberFormat="1" applyFont="1" applyBorder="1" applyAlignment="1">
      <alignment/>
    </xf>
    <xf numFmtId="0" fontId="1" fillId="0" borderId="0" xfId="0" applyFont="1" applyFill="1" applyBorder="1" applyAlignment="1">
      <alignment horizontal="center"/>
    </xf>
    <xf numFmtId="0" fontId="18" fillId="0" borderId="0" xfId="0" applyFont="1" applyBorder="1" applyAlignment="1">
      <alignment/>
    </xf>
    <xf numFmtId="0" fontId="26" fillId="0" borderId="0" xfId="0" applyFont="1" applyBorder="1" applyAlignment="1">
      <alignment/>
    </xf>
    <xf numFmtId="1" fontId="18" fillId="0" borderId="0" xfId="0" applyNumberFormat="1" applyFont="1" applyAlignment="1">
      <alignment/>
    </xf>
    <xf numFmtId="1" fontId="18" fillId="0" borderId="0" xfId="0" applyNumberFormat="1" applyFont="1" applyBorder="1" applyAlignment="1">
      <alignment/>
    </xf>
    <xf numFmtId="0" fontId="22" fillId="0" borderId="0" xfId="0" applyFont="1" applyBorder="1" applyAlignment="1">
      <alignment/>
    </xf>
    <xf numFmtId="0" fontId="30" fillId="0" borderId="0" xfId="0" applyFont="1" applyAlignment="1">
      <alignment/>
    </xf>
    <xf numFmtId="0" fontId="9" fillId="0" borderId="0" xfId="0" applyFont="1" applyBorder="1" applyAlignment="1">
      <alignment horizontal="center"/>
    </xf>
    <xf numFmtId="14" fontId="6" fillId="0" borderId="0" xfId="0" applyNumberFormat="1" applyFont="1" applyBorder="1" applyAlignment="1">
      <alignment horizontal="center"/>
    </xf>
    <xf numFmtId="1" fontId="15" fillId="0" borderId="0" xfId="0" applyNumberFormat="1" applyFont="1" applyAlignment="1">
      <alignment/>
    </xf>
    <xf numFmtId="0" fontId="1" fillId="0" borderId="0" xfId="0" applyFont="1" applyAlignment="1">
      <alignment/>
    </xf>
    <xf numFmtId="0" fontId="4" fillId="0" borderId="0" xfId="0" applyFont="1" applyAlignment="1">
      <alignment horizontal="center"/>
    </xf>
    <xf numFmtId="0" fontId="1" fillId="0" borderId="0" xfId="0" applyFont="1" applyBorder="1" applyAlignment="1">
      <alignment/>
    </xf>
    <xf numFmtId="0" fontId="15" fillId="0" borderId="0" xfId="0" applyFont="1" applyBorder="1" applyAlignment="1">
      <alignment/>
    </xf>
    <xf numFmtId="0" fontId="5" fillId="0" borderId="0" xfId="0" applyFont="1" applyAlignment="1">
      <alignment/>
    </xf>
    <xf numFmtId="0" fontId="35"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applyAlignment="1">
      <alignment horizontal="center"/>
    </xf>
    <xf numFmtId="0" fontId="6" fillId="0" borderId="0" xfId="0" applyFont="1" applyBorder="1" applyAlignment="1">
      <alignment/>
    </xf>
    <xf numFmtId="0" fontId="36" fillId="0" borderId="0" xfId="0" applyFont="1" applyBorder="1" applyAlignment="1">
      <alignment horizontal="center"/>
    </xf>
    <xf numFmtId="0" fontId="9" fillId="0" borderId="0" xfId="0" applyFont="1" applyBorder="1" applyAlignment="1">
      <alignment/>
    </xf>
    <xf numFmtId="0" fontId="13" fillId="0" borderId="0" xfId="0" applyFont="1" applyBorder="1" applyAlignment="1">
      <alignment horizontal="right"/>
    </xf>
    <xf numFmtId="0" fontId="36" fillId="0" borderId="0" xfId="0" applyFont="1" applyAlignment="1">
      <alignment horizontal="center" vertical="center"/>
    </xf>
    <xf numFmtId="0" fontId="37" fillId="0" borderId="0" xfId="0" applyFont="1" applyAlignment="1">
      <alignment/>
    </xf>
    <xf numFmtId="0" fontId="15" fillId="0" borderId="0" xfId="0" applyFont="1" applyAlignment="1">
      <alignment horizontal="right"/>
    </xf>
    <xf numFmtId="0" fontId="15" fillId="0" borderId="0" xfId="0" applyFont="1" applyBorder="1" applyAlignment="1">
      <alignment horizontal="right"/>
    </xf>
    <xf numFmtId="0" fontId="36" fillId="0" borderId="0" xfId="0" applyFont="1" applyAlignment="1">
      <alignment horizontal="center"/>
    </xf>
    <xf numFmtId="1" fontId="15" fillId="0" borderId="0" xfId="0" applyNumberFormat="1" applyFont="1" applyBorder="1" applyAlignment="1">
      <alignment horizontal="right"/>
    </xf>
    <xf numFmtId="0" fontId="38" fillId="0" borderId="0" xfId="0" applyFont="1" applyBorder="1" applyAlignment="1">
      <alignment/>
    </xf>
    <xf numFmtId="0" fontId="4" fillId="0" borderId="0" xfId="0" applyFont="1" applyBorder="1" applyAlignment="1">
      <alignment/>
    </xf>
    <xf numFmtId="0" fontId="39" fillId="0" borderId="0" xfId="0" applyFont="1" applyBorder="1" applyAlignment="1">
      <alignment/>
    </xf>
    <xf numFmtId="0" fontId="36" fillId="0" borderId="0" xfId="0" applyFont="1" applyBorder="1" applyAlignment="1">
      <alignment/>
    </xf>
    <xf numFmtId="0" fontId="25" fillId="0" borderId="0" xfId="0" applyFont="1" applyBorder="1" applyAlignment="1">
      <alignment/>
    </xf>
    <xf numFmtId="0" fontId="13" fillId="0" borderId="0" xfId="0" applyFont="1" applyAlignment="1">
      <alignment horizontal="center" vertical="center"/>
    </xf>
    <xf numFmtId="0" fontId="39" fillId="0" borderId="0" xfId="0" applyFont="1" applyBorder="1" applyAlignment="1">
      <alignment/>
    </xf>
    <xf numFmtId="0" fontId="39" fillId="0" borderId="0" xfId="0" applyFont="1" applyBorder="1" applyAlignment="1">
      <alignment horizontal="center"/>
    </xf>
    <xf numFmtId="1" fontId="39" fillId="0" borderId="0" xfId="0" applyNumberFormat="1" applyFont="1" applyBorder="1" applyAlignment="1">
      <alignment horizontal="right"/>
    </xf>
    <xf numFmtId="0" fontId="40" fillId="0" borderId="0" xfId="0" applyFont="1" applyBorder="1" applyAlignment="1">
      <alignment/>
    </xf>
    <xf numFmtId="0" fontId="4" fillId="0" borderId="0" xfId="0" applyFont="1" applyBorder="1" applyAlignment="1">
      <alignment/>
    </xf>
    <xf numFmtId="0" fontId="39" fillId="0" borderId="0" xfId="0" applyFont="1" applyFill="1" applyBorder="1" applyAlignment="1">
      <alignment/>
    </xf>
    <xf numFmtId="0" fontId="36" fillId="0" borderId="0" xfId="0" applyFont="1" applyFill="1" applyBorder="1" applyAlignment="1">
      <alignment horizontal="left"/>
    </xf>
    <xf numFmtId="0" fontId="35" fillId="0" borderId="0" xfId="0" applyFont="1" applyFill="1" applyBorder="1" applyAlignment="1">
      <alignment horizontal="center"/>
    </xf>
    <xf numFmtId="0" fontId="1" fillId="0" borderId="0" xfId="0" applyFont="1" applyFill="1" applyBorder="1" applyAlignment="1">
      <alignment/>
    </xf>
    <xf numFmtId="0" fontId="30" fillId="0" borderId="0" xfId="0" applyFont="1" applyBorder="1" applyAlignment="1">
      <alignment/>
    </xf>
    <xf numFmtId="0" fontId="20" fillId="0" borderId="0" xfId="0" applyFont="1" applyBorder="1" applyAlignment="1">
      <alignment/>
    </xf>
    <xf numFmtId="0" fontId="26" fillId="0" borderId="0" xfId="0" applyFont="1" applyBorder="1" applyAlignment="1">
      <alignment/>
    </xf>
    <xf numFmtId="0" fontId="41" fillId="0" borderId="0" xfId="0" applyFont="1" applyBorder="1" applyAlignment="1">
      <alignment/>
    </xf>
    <xf numFmtId="0" fontId="34" fillId="0" borderId="0" xfId="0" applyFont="1" applyAlignment="1">
      <alignment/>
    </xf>
    <xf numFmtId="0" fontId="36" fillId="0" borderId="0" xfId="0" applyFont="1" applyAlignment="1">
      <alignment/>
    </xf>
    <xf numFmtId="0" fontId="35" fillId="0" borderId="0" xfId="0" applyFont="1" applyAlignment="1">
      <alignment horizontal="center"/>
    </xf>
    <xf numFmtId="0" fontId="35" fillId="0" borderId="0" xfId="0" applyFont="1" applyAlignment="1">
      <alignment/>
    </xf>
    <xf numFmtId="0" fontId="42" fillId="0" borderId="0" xfId="0" applyFont="1" applyAlignment="1">
      <alignment/>
    </xf>
    <xf numFmtId="1" fontId="26" fillId="0" borderId="0" xfId="0" applyNumberFormat="1" applyFont="1" applyAlignment="1">
      <alignment horizontal="right"/>
    </xf>
    <xf numFmtId="2" fontId="26" fillId="0" borderId="0" xfId="0" applyNumberFormat="1" applyFont="1" applyAlignment="1">
      <alignment horizontal="right"/>
    </xf>
    <xf numFmtId="2" fontId="1" fillId="0" borderId="0" xfId="0" applyNumberFormat="1" applyFont="1" applyAlignment="1">
      <alignment horizontal="right"/>
    </xf>
    <xf numFmtId="2" fontId="18" fillId="0" borderId="0" xfId="0" applyNumberFormat="1" applyFont="1" applyAlignment="1">
      <alignment horizontal="right"/>
    </xf>
    <xf numFmtId="2" fontId="18" fillId="0" borderId="0" xfId="0" applyNumberFormat="1" applyFont="1" applyBorder="1" applyAlignment="1">
      <alignment horizontal="right"/>
    </xf>
    <xf numFmtId="0" fontId="43" fillId="0" borderId="0" xfId="0" applyFont="1" applyAlignment="1">
      <alignment/>
    </xf>
    <xf numFmtId="2" fontId="1" fillId="0" borderId="0" xfId="0" applyNumberFormat="1" applyFont="1" applyBorder="1" applyAlignment="1">
      <alignment horizontal="right"/>
    </xf>
    <xf numFmtId="2" fontId="13" fillId="0" borderId="0" xfId="0" applyNumberFormat="1" applyFont="1" applyBorder="1" applyAlignment="1">
      <alignment horizontal="right"/>
    </xf>
    <xf numFmtId="0" fontId="44" fillId="0" borderId="0" xfId="0" applyFont="1" applyAlignment="1">
      <alignment/>
    </xf>
    <xf numFmtId="2" fontId="1" fillId="0" borderId="0" xfId="0" applyNumberFormat="1" applyFont="1" applyAlignment="1">
      <alignment/>
    </xf>
    <xf numFmtId="0" fontId="45" fillId="0" borderId="0" xfId="0" applyFont="1" applyAlignment="1">
      <alignment/>
    </xf>
    <xf numFmtId="1" fontId="35" fillId="0" borderId="0" xfId="0" applyNumberFormat="1" applyFont="1" applyBorder="1" applyAlignment="1">
      <alignment/>
    </xf>
    <xf numFmtId="0" fontId="26" fillId="0" borderId="0" xfId="0" applyFont="1" applyAlignment="1">
      <alignment/>
    </xf>
    <xf numFmtId="0" fontId="41" fillId="0" borderId="0" xfId="0" applyFont="1" applyBorder="1" applyAlignment="1">
      <alignment horizontal="center"/>
    </xf>
    <xf numFmtId="14" fontId="4" fillId="0" borderId="0" xfId="0" applyNumberFormat="1" applyFont="1" applyBorder="1" applyAlignment="1">
      <alignment/>
    </xf>
    <xf numFmtId="0" fontId="4" fillId="0" borderId="0" xfId="0" applyFont="1" applyBorder="1" applyAlignment="1">
      <alignment horizontal="right"/>
    </xf>
    <xf numFmtId="14" fontId="4" fillId="0" borderId="0" xfId="0" applyNumberFormat="1" applyFont="1" applyBorder="1" applyAlignment="1">
      <alignment horizontal="left"/>
    </xf>
    <xf numFmtId="0" fontId="4" fillId="0" borderId="0" xfId="0" applyFont="1" applyBorder="1" applyAlignment="1">
      <alignment horizontal="center"/>
    </xf>
    <xf numFmtId="1" fontId="4" fillId="0" borderId="0" xfId="0" applyNumberFormat="1" applyFont="1" applyBorder="1" applyAlignment="1">
      <alignment horizontal="left"/>
    </xf>
    <xf numFmtId="0" fontId="4" fillId="0" borderId="0" xfId="0" applyFont="1" applyBorder="1" applyAlignment="1">
      <alignment horizontal="left"/>
    </xf>
    <xf numFmtId="1" fontId="9" fillId="0" borderId="0" xfId="0" applyNumberFormat="1" applyFont="1" applyBorder="1" applyAlignment="1">
      <alignment horizontal="center"/>
    </xf>
    <xf numFmtId="14" fontId="13" fillId="0" borderId="0" xfId="0" applyNumberFormat="1" applyFont="1" applyBorder="1" applyAlignment="1">
      <alignment/>
    </xf>
    <xf numFmtId="1" fontId="1" fillId="0" borderId="0" xfId="0" applyNumberFormat="1" applyFont="1" applyBorder="1" applyAlignment="1">
      <alignment horizontal="center"/>
    </xf>
    <xf numFmtId="1" fontId="15" fillId="0" borderId="0" xfId="0" applyNumberFormat="1" applyFont="1" applyBorder="1" applyAlignment="1">
      <alignment horizontal="center"/>
    </xf>
    <xf numFmtId="14" fontId="1" fillId="0" borderId="0" xfId="0" applyNumberFormat="1" applyFont="1" applyBorder="1" applyAlignment="1">
      <alignment/>
    </xf>
    <xf numFmtId="0" fontId="5" fillId="0" borderId="0" xfId="0" applyFont="1" applyBorder="1" applyAlignment="1">
      <alignment/>
    </xf>
    <xf numFmtId="49" fontId="6" fillId="0" borderId="0" xfId="0" applyNumberFormat="1" applyFont="1" applyBorder="1" applyAlignment="1">
      <alignment/>
    </xf>
    <xf numFmtId="0" fontId="11" fillId="0" borderId="0" xfId="0" applyFont="1" applyBorder="1" applyAlignment="1">
      <alignment/>
    </xf>
    <xf numFmtId="14" fontId="13" fillId="0" borderId="0" xfId="0" applyNumberFormat="1" applyFont="1" applyBorder="1" applyAlignment="1">
      <alignment/>
    </xf>
    <xf numFmtId="0" fontId="14" fillId="0" borderId="0" xfId="0" applyFont="1" applyBorder="1" applyAlignment="1">
      <alignment horizontal="left"/>
    </xf>
    <xf numFmtId="0" fontId="8" fillId="0" borderId="0" xfId="0" applyFont="1" applyBorder="1" applyAlignment="1">
      <alignment/>
    </xf>
    <xf numFmtId="2" fontId="15" fillId="0" borderId="0" xfId="0" applyNumberFormat="1" applyFont="1" applyBorder="1" applyAlignment="1">
      <alignment/>
    </xf>
    <xf numFmtId="2" fontId="15" fillId="0" borderId="0" xfId="0" applyNumberFormat="1" applyFont="1" applyBorder="1" applyAlignment="1">
      <alignment horizontal="center"/>
    </xf>
    <xf numFmtId="0" fontId="16" fillId="0" borderId="0" xfId="0" applyFont="1" applyBorder="1" applyAlignment="1">
      <alignment/>
    </xf>
    <xf numFmtId="0" fontId="17" fillId="0" borderId="0" xfId="0" applyFont="1" applyBorder="1" applyAlignment="1">
      <alignment/>
    </xf>
    <xf numFmtId="0" fontId="15" fillId="0" borderId="0" xfId="0" applyFont="1" applyBorder="1" applyAlignment="1">
      <alignment/>
    </xf>
    <xf numFmtId="0" fontId="21" fillId="0" borderId="0" xfId="0" applyFont="1" applyBorder="1" applyAlignment="1">
      <alignment/>
    </xf>
    <xf numFmtId="1" fontId="22" fillId="0" borderId="0" xfId="0" applyNumberFormat="1" applyFont="1" applyBorder="1" applyAlignment="1">
      <alignment horizontal="right"/>
    </xf>
    <xf numFmtId="0" fontId="37" fillId="0" borderId="0" xfId="0" applyFont="1" applyBorder="1" applyAlignment="1">
      <alignment horizontal="right"/>
    </xf>
    <xf numFmtId="0" fontId="6" fillId="0" borderId="0" xfId="0" applyFont="1" applyBorder="1" applyAlignment="1">
      <alignment horizontal="right"/>
    </xf>
    <xf numFmtId="2" fontId="13" fillId="0" borderId="0" xfId="0" applyNumberFormat="1" applyFont="1" applyBorder="1" applyAlignment="1">
      <alignment/>
    </xf>
    <xf numFmtId="0" fontId="22" fillId="0" borderId="0" xfId="0" applyFont="1" applyBorder="1" applyAlignment="1">
      <alignment/>
    </xf>
    <xf numFmtId="2" fontId="6" fillId="0" borderId="0" xfId="0" applyNumberFormat="1" applyFont="1" applyBorder="1" applyAlignment="1">
      <alignment/>
    </xf>
    <xf numFmtId="1" fontId="6" fillId="0" borderId="0" xfId="0" applyNumberFormat="1" applyFont="1" applyBorder="1" applyAlignment="1">
      <alignment/>
    </xf>
    <xf numFmtId="0" fontId="9" fillId="0" borderId="0" xfId="0" applyFont="1" applyFill="1" applyBorder="1" applyAlignment="1">
      <alignment wrapText="1"/>
    </xf>
    <xf numFmtId="1" fontId="9" fillId="0" borderId="0" xfId="0" applyNumberFormat="1" applyFont="1" applyFill="1" applyBorder="1" applyAlignment="1">
      <alignment wrapText="1"/>
    </xf>
    <xf numFmtId="0" fontId="13" fillId="0" borderId="0" xfId="0" applyFont="1" applyFill="1" applyBorder="1" applyAlignment="1">
      <alignment/>
    </xf>
    <xf numFmtId="1" fontId="1" fillId="0" borderId="0" xfId="0" applyNumberFormat="1" applyFont="1" applyFill="1" applyBorder="1" applyAlignment="1">
      <alignment/>
    </xf>
    <xf numFmtId="0" fontId="27" fillId="0" borderId="0" xfId="0" applyFont="1" applyBorder="1" applyAlignment="1">
      <alignment/>
    </xf>
    <xf numFmtId="2" fontId="27" fillId="0" borderId="0" xfId="0" applyNumberFormat="1" applyFont="1" applyBorder="1" applyAlignment="1">
      <alignment/>
    </xf>
    <xf numFmtId="0" fontId="27" fillId="0" borderId="0" xfId="0" applyFont="1" applyAlignment="1">
      <alignment/>
    </xf>
    <xf numFmtId="0" fontId="28" fillId="0" borderId="0" xfId="0" applyFont="1" applyBorder="1" applyAlignment="1">
      <alignment/>
    </xf>
    <xf numFmtId="1" fontId="13" fillId="0" borderId="0" xfId="0" applyNumberFormat="1" applyFont="1" applyFill="1" applyBorder="1" applyAlignment="1">
      <alignment/>
    </xf>
    <xf numFmtId="0" fontId="13" fillId="0" borderId="0" xfId="0" applyFont="1" applyBorder="1" applyAlignment="1">
      <alignment vertical="center"/>
    </xf>
    <xf numFmtId="1" fontId="1" fillId="0" borderId="0" xfId="0" applyNumberFormat="1" applyFont="1" applyBorder="1" applyAlignment="1">
      <alignment/>
    </xf>
    <xf numFmtId="1" fontId="1" fillId="0" borderId="0" xfId="0" applyNumberFormat="1" applyFont="1" applyFill="1" applyBorder="1" applyAlignment="1">
      <alignment horizontal="center"/>
    </xf>
    <xf numFmtId="0" fontId="19" fillId="0" borderId="0" xfId="0" applyFont="1" applyBorder="1" applyAlignment="1">
      <alignment horizontal="left"/>
    </xf>
    <xf numFmtId="0" fontId="18" fillId="0" borderId="0" xfId="0" applyFont="1" applyBorder="1" applyAlignment="1">
      <alignment horizontal="left"/>
    </xf>
    <xf numFmtId="0" fontId="29" fillId="0" borderId="0" xfId="0" applyFont="1" applyBorder="1" applyAlignment="1">
      <alignment/>
    </xf>
    <xf numFmtId="181" fontId="13" fillId="0" borderId="0" xfId="0" applyNumberFormat="1" applyFont="1" applyBorder="1" applyAlignment="1">
      <alignment horizontal="center"/>
    </xf>
    <xf numFmtId="0" fontId="37" fillId="0" borderId="0" xfId="0" applyFont="1" applyBorder="1" applyAlignment="1">
      <alignment/>
    </xf>
    <xf numFmtId="0" fontId="13" fillId="0" borderId="0" xfId="0" applyFont="1" applyBorder="1" applyAlignment="1">
      <alignment vertical="center" wrapText="1"/>
    </xf>
    <xf numFmtId="0" fontId="46" fillId="0" borderId="0" xfId="0" applyFont="1" applyBorder="1" applyAlignment="1">
      <alignment/>
    </xf>
    <xf numFmtId="0" fontId="47" fillId="0" borderId="0" xfId="0" applyFont="1" applyBorder="1" applyAlignment="1">
      <alignment/>
    </xf>
    <xf numFmtId="0" fontId="1" fillId="0" borderId="0" xfId="0" applyFont="1" applyBorder="1" applyAlignment="1">
      <alignment vertical="center" wrapText="1"/>
    </xf>
    <xf numFmtId="0" fontId="27" fillId="0" borderId="0" xfId="0" applyFont="1" applyBorder="1" applyAlignment="1">
      <alignment vertical="center" wrapText="1"/>
    </xf>
    <xf numFmtId="0" fontId="48" fillId="0" borderId="0" xfId="0" applyFont="1" applyBorder="1" applyAlignment="1">
      <alignment/>
    </xf>
    <xf numFmtId="0" fontId="6" fillId="0" borderId="0" xfId="0" applyFont="1" applyBorder="1" applyAlignment="1">
      <alignment horizontal="center"/>
    </xf>
    <xf numFmtId="0" fontId="10" fillId="0" borderId="0" xfId="0" applyFont="1" applyBorder="1" applyAlignment="1">
      <alignment/>
    </xf>
    <xf numFmtId="0" fontId="24" fillId="0" borderId="1" xfId="0" applyFont="1" applyBorder="1" applyAlignment="1">
      <alignment horizontal="center"/>
    </xf>
    <xf numFmtId="0" fontId="35" fillId="0" borderId="4" xfId="0" applyFont="1" applyBorder="1" applyAlignment="1">
      <alignment horizontal="center"/>
    </xf>
    <xf numFmtId="0" fontId="13" fillId="0" borderId="0" xfId="0" applyFont="1" applyBorder="1" applyAlignment="1">
      <alignment horizontal="center" vertical="center"/>
    </xf>
    <xf numFmtId="0" fontId="40" fillId="0" borderId="0" xfId="0" applyFont="1" applyAlignment="1">
      <alignment/>
    </xf>
    <xf numFmtId="0" fontId="35" fillId="0" borderId="4" xfId="0" applyFont="1" applyFill="1" applyBorder="1" applyAlignment="1">
      <alignment horizontal="center"/>
    </xf>
    <xf numFmtId="0" fontId="49"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4" fillId="0" borderId="0" xfId="0" applyFont="1" applyAlignment="1">
      <alignment horizontal="left"/>
    </xf>
    <xf numFmtId="0" fontId="1" fillId="0" borderId="5" xfId="0" applyFont="1" applyBorder="1" applyAlignment="1">
      <alignment/>
    </xf>
    <xf numFmtId="0" fontId="13" fillId="0" borderId="5" xfId="0" applyFont="1" applyBorder="1" applyAlignment="1">
      <alignment horizontal="center" vertical="center" wrapText="1"/>
    </xf>
    <xf numFmtId="0" fontId="1" fillId="0" borderId="6" xfId="0" applyFont="1" applyBorder="1" applyAlignment="1">
      <alignment/>
    </xf>
    <xf numFmtId="0" fontId="1" fillId="0" borderId="7" xfId="0" applyFont="1" applyFill="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8" fillId="0" borderId="0" xfId="0" applyFont="1" applyBorder="1" applyAlignment="1">
      <alignment/>
    </xf>
    <xf numFmtId="0" fontId="50" fillId="0" borderId="0" xfId="0" applyFont="1" applyBorder="1" applyAlignment="1">
      <alignment/>
    </xf>
    <xf numFmtId="41" fontId="1" fillId="0" borderId="0" xfId="0" applyNumberFormat="1" applyFont="1" applyBorder="1" applyAlignment="1">
      <alignment/>
    </xf>
    <xf numFmtId="41" fontId="1" fillId="0" borderId="0" xfId="0" applyNumberFormat="1" applyFont="1" applyBorder="1" applyAlignment="1">
      <alignment horizontal="right"/>
    </xf>
    <xf numFmtId="41" fontId="13" fillId="0" borderId="4" xfId="0" applyNumberFormat="1" applyFont="1" applyBorder="1" applyAlignment="1">
      <alignment horizontal="right"/>
    </xf>
    <xf numFmtId="41" fontId="13" fillId="0" borderId="8" xfId="0" applyNumberFormat="1" applyFont="1" applyBorder="1" applyAlignment="1">
      <alignment horizontal="right"/>
    </xf>
    <xf numFmtId="41" fontId="13" fillId="0" borderId="0" xfId="0" applyNumberFormat="1" applyFont="1" applyBorder="1" applyAlignment="1">
      <alignment horizontal="right"/>
    </xf>
    <xf numFmtId="41" fontId="18" fillId="0" borderId="0" xfId="0" applyNumberFormat="1" applyFont="1" applyBorder="1" applyAlignment="1">
      <alignment horizontal="right"/>
    </xf>
    <xf numFmtId="41" fontId="1" fillId="0" borderId="4" xfId="0" applyNumberFormat="1" applyFont="1" applyBorder="1" applyAlignment="1">
      <alignment/>
    </xf>
    <xf numFmtId="41" fontId="13" fillId="0" borderId="4" xfId="0" applyNumberFormat="1" applyFont="1" applyBorder="1" applyAlignment="1">
      <alignment/>
    </xf>
    <xf numFmtId="41" fontId="18" fillId="0" borderId="0" xfId="0" applyNumberFormat="1" applyFont="1" applyBorder="1" applyAlignment="1">
      <alignment/>
    </xf>
    <xf numFmtId="41" fontId="1" fillId="0" borderId="0" xfId="0" applyNumberFormat="1" applyFont="1" applyAlignment="1">
      <alignment horizontal="right"/>
    </xf>
    <xf numFmtId="41" fontId="18" fillId="0" borderId="0" xfId="0" applyNumberFormat="1" applyFont="1" applyAlignment="1">
      <alignment horizontal="right"/>
    </xf>
    <xf numFmtId="41" fontId="1" fillId="0" borderId="0" xfId="0" applyNumberFormat="1" applyFont="1" applyAlignment="1">
      <alignment/>
    </xf>
    <xf numFmtId="41" fontId="13" fillId="0" borderId="5" xfId="0" applyNumberFormat="1" applyFont="1" applyBorder="1" applyAlignment="1">
      <alignment horizontal="center" vertical="center" wrapText="1"/>
    </xf>
    <xf numFmtId="41" fontId="13" fillId="0" borderId="7" xfId="0" applyNumberFormat="1" applyFont="1" applyFill="1" applyBorder="1" applyAlignment="1">
      <alignment horizontal="center"/>
    </xf>
    <xf numFmtId="41" fontId="1" fillId="0" borderId="7" xfId="0" applyNumberFormat="1" applyFont="1" applyBorder="1" applyAlignment="1">
      <alignment/>
    </xf>
    <xf numFmtId="41" fontId="13" fillId="0" borderId="7" xfId="0" applyNumberFormat="1" applyFont="1" applyBorder="1" applyAlignment="1">
      <alignment/>
    </xf>
    <xf numFmtId="41" fontId="1" fillId="0" borderId="7" xfId="0" applyNumberFormat="1" applyFont="1" applyFill="1" applyBorder="1" applyAlignment="1">
      <alignment/>
    </xf>
    <xf numFmtId="41" fontId="15" fillId="0" borderId="7" xfId="0" applyNumberFormat="1" applyFont="1" applyBorder="1" applyAlignment="1">
      <alignment/>
    </xf>
    <xf numFmtId="41" fontId="19" fillId="0" borderId="4" xfId="0" applyNumberFormat="1" applyFont="1" applyBorder="1" applyAlignment="1">
      <alignment horizontal="right"/>
    </xf>
    <xf numFmtId="41" fontId="19" fillId="0" borderId="0" xfId="0" applyNumberFormat="1" applyFont="1" applyBorder="1" applyAlignment="1">
      <alignment horizontal="right"/>
    </xf>
    <xf numFmtId="0" fontId="13" fillId="0" borderId="0" xfId="0" applyFont="1" applyFill="1" applyAlignment="1">
      <alignment horizontal="center"/>
    </xf>
    <xf numFmtId="41" fontId="13" fillId="0" borderId="4" xfId="0" applyNumberFormat="1" applyFont="1" applyBorder="1" applyAlignment="1">
      <alignment/>
    </xf>
    <xf numFmtId="3" fontId="18" fillId="0" borderId="0" xfId="23" applyNumberFormat="1" applyFont="1" applyAlignment="1">
      <alignment vertical="center"/>
      <protection/>
    </xf>
    <xf numFmtId="3" fontId="54" fillId="0" borderId="0" xfId="23" applyNumberFormat="1" applyFont="1" applyAlignment="1">
      <alignment vertical="center"/>
      <protection/>
    </xf>
    <xf numFmtId="3" fontId="55" fillId="0" borderId="9" xfId="23" applyNumberFormat="1" applyFont="1" applyBorder="1" applyAlignment="1">
      <alignment horizontal="center" vertical="center"/>
      <protection/>
    </xf>
    <xf numFmtId="3" fontId="56" fillId="0" borderId="5" xfId="23" applyNumberFormat="1" applyFont="1" applyBorder="1" applyAlignment="1">
      <alignment horizontal="center" vertical="center"/>
      <protection/>
    </xf>
    <xf numFmtId="3" fontId="55" fillId="0" borderId="10" xfId="23" applyNumberFormat="1" applyFont="1" applyBorder="1" applyAlignment="1">
      <alignment horizontal="center" vertical="center"/>
      <protection/>
    </xf>
    <xf numFmtId="3" fontId="56" fillId="0" borderId="11" xfId="23" applyNumberFormat="1" applyFont="1" applyBorder="1" applyAlignment="1">
      <alignment horizontal="center" vertical="center"/>
      <protection/>
    </xf>
    <xf numFmtId="3" fontId="19" fillId="0" borderId="10" xfId="23" applyNumberFormat="1" applyFont="1" applyBorder="1" applyAlignment="1">
      <alignment vertical="center"/>
      <protection/>
    </xf>
    <xf numFmtId="3" fontId="19" fillId="0" borderId="11" xfId="23" applyNumberFormat="1" applyFont="1" applyBorder="1" applyAlignment="1">
      <alignment horizontal="center" vertical="center"/>
      <protection/>
    </xf>
    <xf numFmtId="43" fontId="18" fillId="0" borderId="11" xfId="23" applyNumberFormat="1" applyFont="1" applyBorder="1" applyAlignment="1">
      <alignment horizontal="center" vertical="center"/>
      <protection/>
    </xf>
    <xf numFmtId="43" fontId="19" fillId="0" borderId="11" xfId="23" applyNumberFormat="1" applyFont="1" applyBorder="1" applyAlignment="1">
      <alignment horizontal="center" vertical="center"/>
      <protection/>
    </xf>
    <xf numFmtId="3" fontId="18" fillId="0" borderId="10" xfId="23" applyNumberFormat="1" applyFont="1" applyBorder="1" applyAlignment="1">
      <alignment vertical="center"/>
      <protection/>
    </xf>
    <xf numFmtId="180" fontId="18" fillId="0" borderId="11" xfId="23" applyNumberFormat="1" applyFont="1" applyBorder="1" applyAlignment="1">
      <alignment horizontal="center" vertical="center"/>
      <protection/>
    </xf>
    <xf numFmtId="3" fontId="18" fillId="0" borderId="12" xfId="23" applyNumberFormat="1" applyFont="1" applyBorder="1" applyAlignment="1">
      <alignment vertical="center"/>
      <protection/>
    </xf>
    <xf numFmtId="43" fontId="18" fillId="0" borderId="13" xfId="23" applyNumberFormat="1" applyFont="1" applyBorder="1" applyAlignment="1">
      <alignment horizontal="center" vertical="center"/>
      <protection/>
    </xf>
    <xf numFmtId="43" fontId="19" fillId="0" borderId="13" xfId="23" applyNumberFormat="1" applyFont="1" applyBorder="1" applyAlignment="1">
      <alignment horizontal="center" vertical="center"/>
      <protection/>
    </xf>
    <xf numFmtId="3" fontId="19" fillId="0" borderId="12" xfId="23" applyNumberFormat="1" applyFont="1" applyBorder="1" applyAlignment="1">
      <alignment vertical="center"/>
      <protection/>
    </xf>
    <xf numFmtId="3" fontId="19" fillId="0" borderId="0" xfId="23" applyNumberFormat="1" applyFont="1" applyAlignment="1">
      <alignment vertical="center"/>
      <protection/>
    </xf>
    <xf numFmtId="3" fontId="19" fillId="0" borderId="9" xfId="23" applyNumberFormat="1" applyFont="1" applyBorder="1" applyAlignment="1">
      <alignment vertical="center"/>
      <protection/>
    </xf>
    <xf numFmtId="3" fontId="55" fillId="0" borderId="0" xfId="23" applyNumberFormat="1" applyFont="1" applyAlignment="1">
      <alignment horizontal="center" vertical="center"/>
      <protection/>
    </xf>
    <xf numFmtId="3" fontId="56" fillId="0" borderId="6" xfId="23" applyNumberFormat="1" applyFont="1" applyBorder="1" applyAlignment="1">
      <alignment horizontal="center" vertical="center"/>
      <protection/>
    </xf>
    <xf numFmtId="3" fontId="18" fillId="0" borderId="5" xfId="23" applyNumberFormat="1" applyFont="1" applyBorder="1" applyAlignment="1">
      <alignment vertical="center"/>
      <protection/>
    </xf>
    <xf numFmtId="3" fontId="18" fillId="0" borderId="14" xfId="23" applyNumberFormat="1" applyFont="1" applyBorder="1" applyAlignment="1">
      <alignment vertical="center"/>
      <protection/>
    </xf>
    <xf numFmtId="3" fontId="18" fillId="0" borderId="11" xfId="23" applyNumberFormat="1" applyFont="1" applyBorder="1" applyAlignment="1">
      <alignment vertical="center"/>
      <protection/>
    </xf>
    <xf numFmtId="178" fontId="18" fillId="0" borderId="0" xfId="23" applyNumberFormat="1" applyFont="1" applyAlignment="1">
      <alignment vertical="center"/>
      <protection/>
    </xf>
    <xf numFmtId="3" fontId="57" fillId="0" borderId="0" xfId="23" applyNumberFormat="1" applyFont="1" applyAlignment="1">
      <alignment vertical="center"/>
      <protection/>
    </xf>
    <xf numFmtId="3" fontId="18" fillId="0" borderId="7" xfId="23" applyNumberFormat="1" applyFont="1" applyBorder="1" applyAlignment="1">
      <alignment vertical="center"/>
      <protection/>
    </xf>
    <xf numFmtId="0" fontId="59" fillId="0" borderId="0" xfId="22" applyFont="1" applyBorder="1">
      <alignment/>
      <protection/>
    </xf>
    <xf numFmtId="0" fontId="59" fillId="0" borderId="0" xfId="22" applyFont="1">
      <alignment/>
      <protection/>
    </xf>
    <xf numFmtId="0" fontId="62" fillId="0" borderId="0" xfId="22" applyFont="1" applyAlignment="1">
      <alignment/>
      <protection/>
    </xf>
    <xf numFmtId="0" fontId="63" fillId="0" borderId="0" xfId="22" applyFont="1">
      <alignment/>
      <protection/>
    </xf>
    <xf numFmtId="0" fontId="63" fillId="0" borderId="0" xfId="22" applyFont="1">
      <alignment/>
      <protection/>
    </xf>
    <xf numFmtId="0" fontId="64" fillId="0" borderId="0" xfId="22" applyFont="1">
      <alignment/>
      <protection/>
    </xf>
    <xf numFmtId="49" fontId="59" fillId="0" borderId="0" xfId="22" applyNumberFormat="1" applyFont="1">
      <alignment/>
      <protection/>
    </xf>
    <xf numFmtId="0" fontId="59" fillId="0" borderId="0" xfId="22" applyFont="1">
      <alignment/>
      <protection/>
    </xf>
    <xf numFmtId="0" fontId="65" fillId="0" borderId="0" xfId="22" applyFont="1">
      <alignment/>
      <protection/>
    </xf>
    <xf numFmtId="0" fontId="66" fillId="0" borderId="0" xfId="22" applyFont="1">
      <alignment/>
      <protection/>
    </xf>
    <xf numFmtId="0" fontId="59" fillId="0" borderId="7" xfId="22" applyFont="1" applyBorder="1">
      <alignment/>
      <protection/>
    </xf>
    <xf numFmtId="14" fontId="64" fillId="0" borderId="7" xfId="22" applyNumberFormat="1" applyFont="1" applyBorder="1" applyAlignment="1">
      <alignment horizontal="center"/>
      <protection/>
    </xf>
    <xf numFmtId="14" fontId="64" fillId="0" borderId="7" xfId="22" applyNumberFormat="1" applyFont="1" applyBorder="1" applyAlignment="1">
      <alignment horizontal="center"/>
      <protection/>
    </xf>
    <xf numFmtId="0" fontId="59" fillId="0" borderId="7" xfId="22" applyFont="1" applyBorder="1" applyAlignment="1">
      <alignment horizontal="center"/>
      <protection/>
    </xf>
    <xf numFmtId="0" fontId="59" fillId="0" borderId="0" xfId="22" applyFont="1" applyBorder="1" applyAlignment="1">
      <alignment horizontal="center"/>
      <protection/>
    </xf>
    <xf numFmtId="0" fontId="67" fillId="0" borderId="0" xfId="22" applyFont="1">
      <alignment/>
      <protection/>
    </xf>
    <xf numFmtId="0" fontId="65" fillId="0" borderId="0" xfId="22" applyFont="1">
      <alignment/>
      <protection/>
    </xf>
    <xf numFmtId="0" fontId="59" fillId="0" borderId="15" xfId="22" applyFont="1" applyBorder="1">
      <alignment/>
      <protection/>
    </xf>
    <xf numFmtId="2" fontId="59" fillId="0" borderId="0" xfId="22" applyNumberFormat="1" applyFont="1" applyBorder="1" applyAlignment="1">
      <alignment/>
      <protection/>
    </xf>
    <xf numFmtId="1" fontId="59" fillId="0" borderId="0" xfId="22" applyNumberFormat="1" applyFont="1" applyBorder="1" applyAlignment="1">
      <alignment horizontal="center"/>
      <protection/>
    </xf>
    <xf numFmtId="0" fontId="59" fillId="0" borderId="0" xfId="22" applyFont="1" applyAlignment="1">
      <alignment horizontal="center"/>
      <protection/>
    </xf>
    <xf numFmtId="1" fontId="59" fillId="0" borderId="15" xfId="22" applyNumberFormat="1" applyFont="1" applyBorder="1" applyAlignment="1">
      <alignment horizontal="center"/>
      <protection/>
    </xf>
    <xf numFmtId="2" fontId="59" fillId="0" borderId="0" xfId="22" applyNumberFormat="1" applyFont="1" applyBorder="1" applyAlignment="1">
      <alignment/>
      <protection/>
    </xf>
    <xf numFmtId="1" fontId="59" fillId="0" borderId="0" xfId="22" applyNumberFormat="1" applyFont="1" applyBorder="1" applyAlignment="1">
      <alignment horizontal="center"/>
      <protection/>
    </xf>
    <xf numFmtId="0" fontId="59" fillId="0" borderId="0" xfId="22" applyFont="1" applyAlignment="1">
      <alignment horizontal="center"/>
      <protection/>
    </xf>
    <xf numFmtId="0" fontId="68" fillId="0" borderId="0" xfId="22" applyFont="1">
      <alignment/>
      <protection/>
    </xf>
    <xf numFmtId="2" fontId="59" fillId="0" borderId="0" xfId="22" applyNumberFormat="1" applyFont="1" applyBorder="1" applyAlignment="1">
      <alignment horizontal="center"/>
      <protection/>
    </xf>
    <xf numFmtId="2" fontId="59" fillId="0" borderId="15" xfId="22" applyNumberFormat="1" applyFont="1" applyBorder="1" applyAlignment="1">
      <alignment horizontal="center"/>
      <protection/>
    </xf>
    <xf numFmtId="1" fontId="59" fillId="0" borderId="16" xfId="22" applyNumberFormat="1" applyFont="1" applyBorder="1" applyAlignment="1">
      <alignment horizontal="center"/>
      <protection/>
    </xf>
    <xf numFmtId="0" fontId="59" fillId="0" borderId="17" xfId="22" applyFont="1" applyBorder="1">
      <alignment/>
      <protection/>
    </xf>
    <xf numFmtId="0" fontId="68" fillId="0" borderId="0" xfId="22" applyFont="1">
      <alignment/>
      <protection/>
    </xf>
    <xf numFmtId="0" fontId="69" fillId="0" borderId="0" xfId="22" applyFont="1">
      <alignment/>
      <protection/>
    </xf>
    <xf numFmtId="0" fontId="68" fillId="0" borderId="0" xfId="22" applyFont="1" applyBorder="1">
      <alignment/>
      <protection/>
    </xf>
    <xf numFmtId="0" fontId="59" fillId="0" borderId="0" xfId="22" applyNumberFormat="1" applyFont="1">
      <alignment/>
      <protection/>
    </xf>
    <xf numFmtId="0" fontId="18" fillId="0" borderId="0" xfId="23" applyFont="1">
      <alignment/>
      <protection/>
    </xf>
    <xf numFmtId="0" fontId="1" fillId="0" borderId="0" xfId="23" applyFont="1">
      <alignment/>
      <protection/>
    </xf>
    <xf numFmtId="0" fontId="1" fillId="0" borderId="0" xfId="23" applyFont="1">
      <alignment/>
      <protection/>
    </xf>
    <xf numFmtId="0" fontId="66" fillId="0" borderId="0" xfId="22" applyFont="1">
      <alignment/>
      <protection/>
    </xf>
    <xf numFmtId="0" fontId="64" fillId="0" borderId="0" xfId="22" applyFont="1">
      <alignment/>
      <protection/>
    </xf>
    <xf numFmtId="0" fontId="70" fillId="0" borderId="1" xfId="21" applyFont="1" applyBorder="1">
      <alignment/>
      <protection/>
    </xf>
    <xf numFmtId="0" fontId="0" fillId="0" borderId="0" xfId="21">
      <alignment/>
      <protection/>
    </xf>
    <xf numFmtId="0" fontId="71" fillId="0" borderId="0" xfId="21" applyFont="1" applyAlignment="1">
      <alignment/>
      <protection/>
    </xf>
    <xf numFmtId="0" fontId="72" fillId="0" borderId="0" xfId="21" applyFont="1">
      <alignment/>
      <protection/>
    </xf>
    <xf numFmtId="0" fontId="72" fillId="0" borderId="0" xfId="21" applyFont="1" applyAlignment="1">
      <alignment horizontal="left"/>
      <protection/>
    </xf>
    <xf numFmtId="0" fontId="73" fillId="0" borderId="0" xfId="21" applyFont="1" applyAlignment="1">
      <alignment horizontal="left"/>
      <protection/>
    </xf>
    <xf numFmtId="0" fontId="74" fillId="0" borderId="0" xfId="21" applyFont="1" applyAlignment="1">
      <alignment/>
      <protection/>
    </xf>
    <xf numFmtId="0" fontId="74" fillId="0" borderId="0" xfId="21" applyFont="1" applyAlignment="1">
      <alignment horizontal="left"/>
      <protection/>
    </xf>
    <xf numFmtId="0" fontId="75" fillId="0" borderId="0" xfId="21" applyFont="1" applyAlignment="1">
      <alignment horizontal="justify"/>
      <protection/>
    </xf>
    <xf numFmtId="0" fontId="76" fillId="0" borderId="0" xfId="21" applyFont="1" applyAlignment="1">
      <alignment/>
      <protection/>
    </xf>
    <xf numFmtId="0" fontId="78" fillId="0" borderId="0" xfId="21" applyFont="1">
      <alignment/>
      <protection/>
    </xf>
    <xf numFmtId="0" fontId="74" fillId="0" borderId="0" xfId="21" applyFont="1">
      <alignment/>
      <protection/>
    </xf>
    <xf numFmtId="0" fontId="79" fillId="0" borderId="0" xfId="21" applyFont="1">
      <alignment/>
      <protection/>
    </xf>
    <xf numFmtId="0" fontId="72" fillId="0" borderId="0" xfId="22" applyFont="1">
      <alignment/>
      <protection/>
    </xf>
    <xf numFmtId="0" fontId="81" fillId="0" borderId="0" xfId="22" applyFont="1" applyAlignment="1">
      <alignment horizontal="center"/>
      <protection/>
    </xf>
    <xf numFmtId="0" fontId="81" fillId="0" borderId="0" xfId="22" applyFont="1">
      <alignment/>
      <protection/>
    </xf>
    <xf numFmtId="0" fontId="64" fillId="0" borderId="0" xfId="22" applyFont="1" applyAlignment="1">
      <alignment horizontal="center"/>
      <protection/>
    </xf>
    <xf numFmtId="0" fontId="82" fillId="0" borderId="0" xfId="22" applyFont="1">
      <alignment/>
      <protection/>
    </xf>
    <xf numFmtId="0" fontId="1" fillId="0" borderId="0" xfId="22" applyFont="1">
      <alignment/>
      <protection/>
    </xf>
    <xf numFmtId="0" fontId="1" fillId="0" borderId="0" xfId="22" applyFont="1" applyBorder="1">
      <alignment/>
      <protection/>
    </xf>
    <xf numFmtId="0" fontId="84" fillId="0" borderId="0" xfId="22" applyFont="1" applyAlignment="1">
      <alignment/>
      <protection/>
    </xf>
    <xf numFmtId="0" fontId="3" fillId="0" borderId="0" xfId="22" applyFont="1" applyAlignment="1">
      <alignment/>
      <protection/>
    </xf>
    <xf numFmtId="0" fontId="26" fillId="0" borderId="0" xfId="22" applyFont="1">
      <alignment/>
      <protection/>
    </xf>
    <xf numFmtId="0" fontId="25" fillId="0" borderId="0" xfId="22" applyFont="1">
      <alignment/>
      <protection/>
    </xf>
    <xf numFmtId="0" fontId="24" fillId="0" borderId="0" xfId="22" applyFont="1">
      <alignment/>
      <protection/>
    </xf>
    <xf numFmtId="0" fontId="31" fillId="0" borderId="0" xfId="22" applyFont="1">
      <alignment/>
      <protection/>
    </xf>
    <xf numFmtId="0" fontId="32" fillId="0" borderId="0" xfId="22" applyFont="1">
      <alignment/>
      <protection/>
    </xf>
    <xf numFmtId="0" fontId="32" fillId="0" borderId="0" xfId="22" applyFont="1" applyBorder="1">
      <alignment/>
      <protection/>
    </xf>
    <xf numFmtId="0" fontId="13" fillId="0" borderId="0" xfId="22" applyFont="1">
      <alignment/>
      <protection/>
    </xf>
    <xf numFmtId="0" fontId="1" fillId="0" borderId="0" xfId="22" applyFont="1" applyAlignment="1">
      <alignment horizontal="center"/>
      <protection/>
    </xf>
    <xf numFmtId="0" fontId="85" fillId="0" borderId="0" xfId="22" applyFont="1" applyAlignment="1">
      <alignment horizontal="center"/>
      <protection/>
    </xf>
    <xf numFmtId="14" fontId="45" fillId="0" borderId="0" xfId="22" applyNumberFormat="1" applyFont="1">
      <alignment/>
      <protection/>
    </xf>
    <xf numFmtId="0" fontId="30" fillId="0" borderId="0" xfId="22" applyFont="1">
      <alignment/>
      <protection/>
    </xf>
    <xf numFmtId="0" fontId="8" fillId="0" borderId="0" xfId="22" applyFont="1">
      <alignment/>
      <protection/>
    </xf>
    <xf numFmtId="1" fontId="1" fillId="0" borderId="0" xfId="22" applyNumberFormat="1" applyFont="1">
      <alignment/>
      <protection/>
    </xf>
    <xf numFmtId="0" fontId="4" fillId="0" borderId="0" xfId="22" applyFont="1" applyBorder="1" applyAlignment="1">
      <alignment/>
      <protection/>
    </xf>
    <xf numFmtId="0" fontId="2" fillId="0" borderId="0" xfId="22" applyFont="1" applyBorder="1" applyAlignment="1">
      <alignment/>
      <protection/>
    </xf>
    <xf numFmtId="0" fontId="39" fillId="0" borderId="0" xfId="22" applyFont="1" applyBorder="1" applyAlignment="1">
      <alignment/>
      <protection/>
    </xf>
    <xf numFmtId="0" fontId="36" fillId="0" borderId="0" xfId="22" applyFont="1" applyBorder="1">
      <alignment/>
      <protection/>
    </xf>
    <xf numFmtId="0" fontId="35" fillId="0" borderId="0" xfId="22" applyFont="1" applyBorder="1" applyAlignment="1">
      <alignment horizontal="center"/>
      <protection/>
    </xf>
    <xf numFmtId="0" fontId="26" fillId="0" borderId="0" xfId="22" applyFont="1" applyBorder="1">
      <alignment/>
      <protection/>
    </xf>
    <xf numFmtId="0" fontId="26" fillId="0" borderId="0" xfId="22" applyFont="1" applyBorder="1" applyAlignment="1">
      <alignment horizontal="center"/>
      <protection/>
    </xf>
    <xf numFmtId="0" fontId="1" fillId="0" borderId="0" xfId="22" applyFont="1" applyBorder="1" applyAlignment="1">
      <alignment horizontal="center"/>
      <protection/>
    </xf>
    <xf numFmtId="0" fontId="25" fillId="0" borderId="0" xfId="22" applyFont="1" applyBorder="1">
      <alignment/>
      <protection/>
    </xf>
    <xf numFmtId="0" fontId="13" fillId="0" borderId="0" xfId="22" applyFont="1" applyBorder="1">
      <alignment/>
      <protection/>
    </xf>
    <xf numFmtId="0" fontId="13" fillId="0" borderId="0" xfId="22" applyFont="1" applyAlignment="1">
      <alignment horizontal="center"/>
      <protection/>
    </xf>
    <xf numFmtId="1" fontId="1" fillId="0" borderId="0" xfId="22" applyNumberFormat="1" applyFont="1" applyAlignment="1">
      <alignment horizontal="right"/>
      <protection/>
    </xf>
    <xf numFmtId="0" fontId="13" fillId="0" borderId="0" xfId="22" applyFont="1" applyAlignment="1">
      <alignment horizontal="center" vertical="center"/>
      <protection/>
    </xf>
    <xf numFmtId="1" fontId="1" fillId="0" borderId="0" xfId="22" applyNumberFormat="1" applyFont="1" applyBorder="1" applyAlignment="1">
      <alignment horizontal="right"/>
      <protection/>
    </xf>
    <xf numFmtId="0" fontId="13" fillId="0" borderId="0" xfId="22" applyFont="1" applyBorder="1" applyAlignment="1">
      <alignment horizontal="center"/>
      <protection/>
    </xf>
    <xf numFmtId="1" fontId="13" fillId="0" borderId="0" xfId="22" applyNumberFormat="1" applyFont="1" applyBorder="1" applyAlignment="1">
      <alignment horizontal="right"/>
      <protection/>
    </xf>
    <xf numFmtId="0" fontId="1" fillId="0" borderId="0" xfId="22" applyFont="1" applyAlignment="1">
      <alignment/>
      <protection/>
    </xf>
    <xf numFmtId="0" fontId="19" fillId="0" borderId="0" xfId="22" applyFont="1" applyAlignment="1">
      <alignment horizontal="center"/>
      <protection/>
    </xf>
    <xf numFmtId="1" fontId="18" fillId="0" borderId="0" xfId="22" applyNumberFormat="1" applyFont="1" applyAlignment="1">
      <alignment horizontal="right"/>
      <protection/>
    </xf>
    <xf numFmtId="0" fontId="19" fillId="0" borderId="0" xfId="22" applyFont="1" applyBorder="1" applyAlignment="1">
      <alignment horizontal="center"/>
      <protection/>
    </xf>
    <xf numFmtId="0" fontId="39" fillId="0" borderId="0" xfId="22" applyFont="1" applyBorder="1">
      <alignment/>
      <protection/>
    </xf>
    <xf numFmtId="0" fontId="39" fillId="0" borderId="0" xfId="22" applyFont="1" applyBorder="1" applyAlignment="1">
      <alignment horizontal="center"/>
      <protection/>
    </xf>
    <xf numFmtId="1" fontId="39" fillId="0" borderId="0" xfId="22" applyNumberFormat="1" applyFont="1" applyBorder="1" applyAlignment="1">
      <alignment horizontal="right"/>
      <protection/>
    </xf>
    <xf numFmtId="0" fontId="20" fillId="0" borderId="0" xfId="22" applyFont="1">
      <alignment/>
      <protection/>
    </xf>
    <xf numFmtId="0" fontId="40" fillId="0" borderId="0" xfId="22" applyFont="1" applyBorder="1">
      <alignment/>
      <protection/>
    </xf>
    <xf numFmtId="0" fontId="4" fillId="0" borderId="0" xfId="22" applyFont="1" applyBorder="1">
      <alignment/>
      <protection/>
    </xf>
    <xf numFmtId="0" fontId="39" fillId="0" borderId="0" xfId="22" applyFont="1" applyFill="1" applyBorder="1" applyAlignment="1">
      <alignment/>
      <protection/>
    </xf>
    <xf numFmtId="0" fontId="36" fillId="0" borderId="0" xfId="22" applyFont="1" applyFill="1" applyBorder="1" applyAlignment="1">
      <alignment horizontal="left"/>
      <protection/>
    </xf>
    <xf numFmtId="0" fontId="35" fillId="0" borderId="0" xfId="22" applyFont="1" applyFill="1" applyBorder="1" applyAlignment="1">
      <alignment horizontal="center"/>
      <protection/>
    </xf>
    <xf numFmtId="0" fontId="13" fillId="0" borderId="0" xfId="22" applyFont="1" applyFill="1" applyBorder="1" applyAlignment="1">
      <alignment horizontal="center"/>
      <protection/>
    </xf>
    <xf numFmtId="0" fontId="1" fillId="0" borderId="0" xfId="22" applyFont="1" applyFill="1" applyBorder="1">
      <alignment/>
      <protection/>
    </xf>
    <xf numFmtId="0" fontId="1" fillId="0" borderId="0" xfId="22" applyFont="1" applyFill="1" applyBorder="1" applyAlignment="1">
      <alignment/>
      <protection/>
    </xf>
    <xf numFmtId="0" fontId="1" fillId="0" borderId="0" xfId="22" applyFont="1" applyFill="1" applyBorder="1" applyAlignment="1">
      <alignment horizontal="center"/>
      <protection/>
    </xf>
    <xf numFmtId="0" fontId="30" fillId="0" borderId="0" xfId="22" applyFont="1" applyBorder="1">
      <alignment/>
      <protection/>
    </xf>
    <xf numFmtId="1" fontId="1" fillId="0" borderId="0" xfId="22" applyNumberFormat="1" applyFont="1" applyBorder="1">
      <alignment/>
      <protection/>
    </xf>
    <xf numFmtId="1" fontId="15" fillId="0" borderId="0" xfId="22" applyNumberFormat="1" applyFont="1">
      <alignment/>
      <protection/>
    </xf>
    <xf numFmtId="1" fontId="13" fillId="0" borderId="0" xfId="22" applyNumberFormat="1" applyFont="1" applyBorder="1">
      <alignment/>
      <protection/>
    </xf>
    <xf numFmtId="1" fontId="18" fillId="0" borderId="0" xfId="22" applyNumberFormat="1" applyFont="1">
      <alignment/>
      <protection/>
    </xf>
    <xf numFmtId="0" fontId="20" fillId="0" borderId="0" xfId="22" applyFont="1" applyBorder="1">
      <alignment/>
      <protection/>
    </xf>
    <xf numFmtId="0" fontId="9" fillId="0" borderId="0" xfId="22" applyFont="1">
      <alignment/>
      <protection/>
    </xf>
    <xf numFmtId="0" fontId="1" fillId="0" borderId="0" xfId="22" applyFont="1" applyBorder="1" applyAlignment="1">
      <alignment/>
      <protection/>
    </xf>
    <xf numFmtId="0" fontId="26" fillId="0" borderId="0" xfId="22" applyFont="1" applyBorder="1" applyAlignment="1">
      <alignment/>
      <protection/>
    </xf>
    <xf numFmtId="0" fontId="41" fillId="0" borderId="0" xfId="22" applyFont="1" applyBorder="1" applyAlignment="1">
      <alignment/>
      <protection/>
    </xf>
    <xf numFmtId="0" fontId="2" fillId="0" borderId="0" xfId="22" applyFont="1" applyAlignment="1">
      <alignment/>
      <protection/>
    </xf>
    <xf numFmtId="0" fontId="34" fillId="0" borderId="0" xfId="22" applyFont="1" applyAlignment="1">
      <alignment/>
      <protection/>
    </xf>
    <xf numFmtId="0" fontId="36" fillId="0" borderId="0" xfId="22" applyFont="1">
      <alignment/>
      <protection/>
    </xf>
    <xf numFmtId="0" fontId="35" fillId="0" borderId="0" xfId="22" applyFont="1" applyAlignment="1">
      <alignment horizontal="center"/>
      <protection/>
    </xf>
    <xf numFmtId="0" fontId="35" fillId="0" borderId="0" xfId="22" applyFont="1">
      <alignment/>
      <protection/>
    </xf>
    <xf numFmtId="0" fontId="42" fillId="0" borderId="0" xfId="22" applyFont="1">
      <alignment/>
      <protection/>
    </xf>
    <xf numFmtId="1" fontId="26" fillId="0" borderId="0" xfId="22" applyNumberFormat="1" applyFont="1" applyAlignment="1">
      <alignment horizontal="right"/>
      <protection/>
    </xf>
    <xf numFmtId="2" fontId="26" fillId="0" borderId="0" xfId="22" applyNumberFormat="1" applyFont="1" applyAlignment="1">
      <alignment horizontal="right"/>
      <protection/>
    </xf>
    <xf numFmtId="0" fontId="28" fillId="0" borderId="0" xfId="22" applyFont="1">
      <alignment/>
      <protection/>
    </xf>
    <xf numFmtId="2" fontId="1" fillId="0" borderId="0" xfId="22" applyNumberFormat="1" applyFont="1" applyAlignment="1">
      <alignment horizontal="right"/>
      <protection/>
    </xf>
    <xf numFmtId="0" fontId="37" fillId="0" borderId="0" xfId="22" applyFont="1">
      <alignment/>
      <protection/>
    </xf>
    <xf numFmtId="0" fontId="6" fillId="0" borderId="0" xfId="22" applyFont="1">
      <alignment/>
      <protection/>
    </xf>
    <xf numFmtId="1" fontId="18" fillId="0" borderId="0" xfId="22" applyNumberFormat="1" applyFont="1" applyBorder="1" applyAlignment="1">
      <alignment horizontal="right"/>
      <protection/>
    </xf>
    <xf numFmtId="2" fontId="18" fillId="0" borderId="0" xfId="22" applyNumberFormat="1" applyFont="1" applyAlignment="1">
      <alignment horizontal="right"/>
      <protection/>
    </xf>
    <xf numFmtId="0" fontId="15" fillId="0" borderId="0" xfId="22" applyFont="1">
      <alignment/>
      <protection/>
    </xf>
    <xf numFmtId="2" fontId="18" fillId="0" borderId="0" xfId="22" applyNumberFormat="1" applyFont="1" applyBorder="1" applyAlignment="1">
      <alignment horizontal="right"/>
      <protection/>
    </xf>
    <xf numFmtId="0" fontId="43" fillId="0" borderId="0" xfId="22" applyFont="1">
      <alignment/>
      <protection/>
    </xf>
    <xf numFmtId="2" fontId="1" fillId="0" borderId="0" xfId="22" applyNumberFormat="1" applyFont="1" applyBorder="1" applyAlignment="1">
      <alignment horizontal="right"/>
      <protection/>
    </xf>
    <xf numFmtId="2" fontId="13" fillId="0" borderId="0" xfId="22" applyNumberFormat="1" applyFont="1" applyBorder="1" applyAlignment="1">
      <alignment horizontal="right"/>
      <protection/>
    </xf>
    <xf numFmtId="2" fontId="1" fillId="0" borderId="0" xfId="22" applyNumberFormat="1" applyFont="1" applyBorder="1">
      <alignment/>
      <protection/>
    </xf>
    <xf numFmtId="2" fontId="13" fillId="0" borderId="0" xfId="22" applyNumberFormat="1" applyFont="1" applyBorder="1">
      <alignment/>
      <protection/>
    </xf>
    <xf numFmtId="0" fontId="44" fillId="0" borderId="0" xfId="22" applyFont="1">
      <alignment/>
      <protection/>
    </xf>
    <xf numFmtId="2" fontId="1" fillId="0" borderId="0" xfId="22" applyNumberFormat="1" applyFont="1">
      <alignment/>
      <protection/>
    </xf>
    <xf numFmtId="0" fontId="18" fillId="0" borderId="0" xfId="22" applyFont="1">
      <alignment/>
      <protection/>
    </xf>
    <xf numFmtId="0" fontId="45" fillId="0" borderId="0" xfId="22" applyFont="1">
      <alignment/>
      <protection/>
    </xf>
    <xf numFmtId="0" fontId="26" fillId="0" borderId="0" xfId="22" applyFont="1" applyAlignment="1">
      <alignment/>
      <protection/>
    </xf>
    <xf numFmtId="0" fontId="41" fillId="0" borderId="0" xfId="22" applyFont="1" applyBorder="1" applyAlignment="1">
      <alignment horizontal="center"/>
      <protection/>
    </xf>
    <xf numFmtId="0" fontId="4" fillId="0" borderId="0" xfId="22" applyFont="1" applyBorder="1" applyAlignment="1">
      <alignment horizontal="right"/>
      <protection/>
    </xf>
    <xf numFmtId="0" fontId="4" fillId="0" borderId="0" xfId="22" applyFont="1" applyBorder="1" applyAlignment="1">
      <alignment horizontal="center"/>
      <protection/>
    </xf>
    <xf numFmtId="1" fontId="4" fillId="0" borderId="0" xfId="22" applyNumberFormat="1" applyFont="1" applyBorder="1" applyAlignment="1">
      <alignment horizontal="left"/>
      <protection/>
    </xf>
    <xf numFmtId="0" fontId="4" fillId="0" borderId="0" xfId="22" applyFont="1" applyBorder="1" applyAlignment="1">
      <alignment horizontal="left"/>
      <protection/>
    </xf>
    <xf numFmtId="0" fontId="9" fillId="0" borderId="0" xfId="22" applyFont="1" applyBorder="1" applyAlignment="1">
      <alignment horizontal="center"/>
      <protection/>
    </xf>
    <xf numFmtId="1" fontId="9" fillId="0" borderId="0" xfId="22" applyNumberFormat="1" applyFont="1" applyBorder="1" applyAlignment="1">
      <alignment horizontal="center"/>
      <protection/>
    </xf>
    <xf numFmtId="0" fontId="9" fillId="0" borderId="0" xfId="22" applyFont="1" applyBorder="1">
      <alignment/>
      <protection/>
    </xf>
    <xf numFmtId="1" fontId="13" fillId="0" borderId="0" xfId="22" applyNumberFormat="1" applyFont="1" applyBorder="1" applyAlignment="1">
      <alignment horizontal="center"/>
      <protection/>
    </xf>
    <xf numFmtId="1" fontId="1" fillId="0" borderId="0" xfId="22" applyNumberFormat="1" applyFont="1" applyFill="1" applyBorder="1">
      <alignment/>
      <protection/>
    </xf>
    <xf numFmtId="14" fontId="13" fillId="0" borderId="0" xfId="22" applyNumberFormat="1" applyFont="1" applyBorder="1">
      <alignment/>
      <protection/>
    </xf>
    <xf numFmtId="1" fontId="1" fillId="0" borderId="0" xfId="22" applyNumberFormat="1" applyFont="1" applyBorder="1" applyAlignment="1">
      <alignment horizontal="center"/>
      <protection/>
    </xf>
    <xf numFmtId="1" fontId="15" fillId="0" borderId="0" xfId="22" applyNumberFormat="1" applyFont="1" applyBorder="1" applyAlignment="1">
      <alignment horizontal="center"/>
      <protection/>
    </xf>
    <xf numFmtId="1" fontId="15" fillId="0" borderId="0" xfId="22" applyNumberFormat="1" applyFont="1" applyBorder="1">
      <alignment/>
      <protection/>
    </xf>
    <xf numFmtId="14" fontId="1" fillId="0" borderId="0" xfId="22" applyNumberFormat="1" applyFont="1" applyBorder="1">
      <alignment/>
      <protection/>
    </xf>
    <xf numFmtId="0" fontId="5" fillId="0" borderId="0" xfId="22" applyFont="1" applyBorder="1">
      <alignment/>
      <protection/>
    </xf>
    <xf numFmtId="0" fontId="6" fillId="0" borderId="0" xfId="22" applyFont="1" applyBorder="1">
      <alignment/>
      <protection/>
    </xf>
    <xf numFmtId="49" fontId="6" fillId="0" borderId="0" xfId="22" applyNumberFormat="1" applyFont="1" applyBorder="1">
      <alignment/>
      <protection/>
    </xf>
    <xf numFmtId="0" fontId="11" fillId="0" borderId="0" xfId="22" applyFont="1" applyBorder="1">
      <alignment/>
      <protection/>
    </xf>
    <xf numFmtId="14" fontId="13" fillId="0" borderId="0" xfId="22" applyNumberFormat="1" applyFont="1" applyBorder="1" applyAlignment="1">
      <alignment/>
      <protection/>
    </xf>
    <xf numFmtId="0" fontId="13" fillId="0" borderId="0" xfId="22" applyFont="1" applyBorder="1" applyAlignment="1">
      <alignment/>
      <protection/>
    </xf>
    <xf numFmtId="0" fontId="14" fillId="0" borderId="0" xfId="22" applyFont="1" applyBorder="1" applyAlignment="1">
      <alignment horizontal="left"/>
      <protection/>
    </xf>
    <xf numFmtId="0" fontId="1" fillId="0" borderId="0" xfId="22" applyFont="1" applyBorder="1" applyAlignment="1">
      <alignment horizontal="left"/>
      <protection/>
    </xf>
    <xf numFmtId="0" fontId="8" fillId="0" borderId="0" xfId="22" applyFont="1" applyBorder="1">
      <alignment/>
      <protection/>
    </xf>
    <xf numFmtId="2" fontId="15" fillId="0" borderId="0" xfId="22" applyNumberFormat="1" applyFont="1" applyBorder="1" applyAlignment="1">
      <alignment/>
      <protection/>
    </xf>
    <xf numFmtId="2" fontId="1" fillId="0" borderId="0" xfId="22" applyNumberFormat="1" applyFont="1" applyBorder="1" applyAlignment="1">
      <alignment horizontal="center"/>
      <protection/>
    </xf>
    <xf numFmtId="2" fontId="15" fillId="0" borderId="0" xfId="22" applyNumberFormat="1" applyFont="1" applyBorder="1" applyAlignment="1">
      <alignment horizontal="center"/>
      <protection/>
    </xf>
    <xf numFmtId="0" fontId="16" fillId="0" borderId="0" xfId="22" applyFont="1" applyBorder="1">
      <alignment/>
      <protection/>
    </xf>
    <xf numFmtId="0" fontId="17" fillId="0" borderId="0" xfId="22" applyFont="1" applyBorder="1">
      <alignment/>
      <protection/>
    </xf>
    <xf numFmtId="0" fontId="22" fillId="0" borderId="0" xfId="22" applyFont="1" applyBorder="1">
      <alignment/>
      <protection/>
    </xf>
    <xf numFmtId="0" fontId="15" fillId="0" borderId="0" xfId="22" applyFont="1" applyBorder="1">
      <alignment/>
      <protection/>
    </xf>
    <xf numFmtId="0" fontId="1" fillId="0" borderId="0" xfId="22" applyFont="1" applyBorder="1" applyAlignment="1">
      <alignment horizontal="right"/>
      <protection/>
    </xf>
    <xf numFmtId="0" fontId="18" fillId="0" borderId="0" xfId="22" applyFont="1" applyBorder="1" applyAlignment="1">
      <alignment horizontal="right"/>
      <protection/>
    </xf>
    <xf numFmtId="1" fontId="19" fillId="0" borderId="0" xfId="22" applyNumberFormat="1" applyFont="1" applyBorder="1" applyAlignment="1">
      <alignment horizontal="right"/>
      <protection/>
    </xf>
    <xf numFmtId="0" fontId="13" fillId="0" borderId="0" xfId="22" applyFont="1" applyBorder="1" applyAlignment="1">
      <alignment horizontal="right"/>
      <protection/>
    </xf>
    <xf numFmtId="0" fontId="21" fillId="0" borderId="0" xfId="22" applyFont="1" applyBorder="1">
      <alignment/>
      <protection/>
    </xf>
    <xf numFmtId="0" fontId="18" fillId="0" borderId="0" xfId="22" applyFont="1" applyBorder="1">
      <alignment/>
      <protection/>
    </xf>
    <xf numFmtId="1" fontId="22" fillId="0" borderId="0" xfId="22" applyNumberFormat="1" applyFont="1" applyBorder="1" applyAlignment="1">
      <alignment horizontal="right"/>
      <protection/>
    </xf>
    <xf numFmtId="1" fontId="23" fillId="0" borderId="0" xfId="22" applyNumberFormat="1" applyFont="1" applyBorder="1" applyAlignment="1">
      <alignment horizontal="right"/>
      <protection/>
    </xf>
    <xf numFmtId="1" fontId="20" fillId="0" borderId="0" xfId="22" applyNumberFormat="1" applyFont="1" applyBorder="1" applyAlignment="1">
      <alignment horizontal="right"/>
      <protection/>
    </xf>
    <xf numFmtId="0" fontId="37" fillId="0" borderId="0" xfId="22" applyFont="1" applyBorder="1" applyAlignment="1">
      <alignment horizontal="right"/>
      <protection/>
    </xf>
    <xf numFmtId="0" fontId="6" fillId="0" borderId="0" xfId="22" applyFont="1" applyBorder="1" applyAlignment="1">
      <alignment horizontal="right"/>
      <protection/>
    </xf>
    <xf numFmtId="0" fontId="24" fillId="0" borderId="0" xfId="22" applyFont="1" applyBorder="1">
      <alignment/>
      <protection/>
    </xf>
    <xf numFmtId="1" fontId="13" fillId="0" borderId="0" xfId="22" applyNumberFormat="1" applyFont="1" applyBorder="1" applyAlignment="1">
      <alignment/>
      <protection/>
    </xf>
    <xf numFmtId="2" fontId="13" fillId="0" borderId="0" xfId="22" applyNumberFormat="1" applyFont="1" applyBorder="1" applyAlignment="1">
      <alignment/>
      <protection/>
    </xf>
    <xf numFmtId="0" fontId="22" fillId="0" borderId="0" xfId="22" applyFont="1" applyBorder="1" applyAlignment="1">
      <alignment/>
      <protection/>
    </xf>
    <xf numFmtId="2" fontId="6" fillId="0" borderId="0" xfId="22" applyNumberFormat="1" applyFont="1" applyBorder="1">
      <alignment/>
      <protection/>
    </xf>
    <xf numFmtId="1" fontId="6" fillId="0" borderId="0" xfId="22" applyNumberFormat="1" applyFont="1" applyBorder="1">
      <alignment/>
      <protection/>
    </xf>
    <xf numFmtId="0" fontId="9" fillId="0" borderId="0" xfId="22" applyFont="1" applyFill="1" applyBorder="1" applyAlignment="1">
      <alignment wrapText="1"/>
      <protection/>
    </xf>
    <xf numFmtId="1" fontId="9" fillId="0" borderId="0" xfId="22" applyNumberFormat="1" applyFont="1" applyFill="1" applyBorder="1" applyAlignment="1">
      <alignment wrapText="1"/>
      <protection/>
    </xf>
    <xf numFmtId="0" fontId="13" fillId="0" borderId="0" xfId="22" applyFont="1" applyFill="1" applyBorder="1" applyAlignment="1">
      <alignment/>
      <protection/>
    </xf>
    <xf numFmtId="1" fontId="1" fillId="0" borderId="0" xfId="22" applyNumberFormat="1" applyFont="1" applyFill="1" applyBorder="1" applyAlignment="1">
      <alignment/>
      <protection/>
    </xf>
    <xf numFmtId="0" fontId="27" fillId="0" borderId="0" xfId="22" applyFont="1" applyBorder="1">
      <alignment/>
      <protection/>
    </xf>
    <xf numFmtId="2" fontId="27" fillId="0" borderId="0" xfId="22" applyNumberFormat="1" applyFont="1" applyBorder="1">
      <alignment/>
      <protection/>
    </xf>
    <xf numFmtId="1" fontId="27" fillId="0" borderId="0" xfId="22" applyNumberFormat="1" applyFont="1" applyBorder="1">
      <alignment/>
      <protection/>
    </xf>
    <xf numFmtId="0" fontId="27" fillId="0" borderId="0" xfId="22" applyFont="1">
      <alignment/>
      <protection/>
    </xf>
    <xf numFmtId="0" fontId="28" fillId="0" borderId="0" xfId="22" applyFont="1" applyBorder="1">
      <alignment/>
      <protection/>
    </xf>
    <xf numFmtId="2" fontId="1" fillId="0" borderId="0" xfId="22" applyNumberFormat="1" applyFont="1" applyFill="1" applyBorder="1">
      <alignment/>
      <protection/>
    </xf>
    <xf numFmtId="0" fontId="13" fillId="0" borderId="0" xfId="22" applyFont="1" applyFill="1" applyBorder="1">
      <alignment/>
      <protection/>
    </xf>
    <xf numFmtId="2" fontId="13" fillId="0" borderId="0" xfId="22" applyNumberFormat="1" applyFont="1" applyFill="1" applyBorder="1">
      <alignment/>
      <protection/>
    </xf>
    <xf numFmtId="1" fontId="13" fillId="0" borderId="0" xfId="22" applyNumberFormat="1" applyFont="1" applyFill="1" applyBorder="1" applyAlignment="1">
      <alignment/>
      <protection/>
    </xf>
    <xf numFmtId="0" fontId="27" fillId="0" borderId="0" xfId="22" applyFont="1" applyFill="1" applyBorder="1">
      <alignment/>
      <protection/>
    </xf>
    <xf numFmtId="0" fontId="13" fillId="0" borderId="0" xfId="22" applyFont="1" applyBorder="1" applyAlignment="1">
      <alignment vertical="center"/>
      <protection/>
    </xf>
    <xf numFmtId="0" fontId="9" fillId="0" borderId="0" xfId="22" applyFont="1" applyBorder="1" applyAlignment="1">
      <alignment horizontal="center" vertical="center" wrapText="1"/>
      <protection/>
    </xf>
    <xf numFmtId="2" fontId="9" fillId="0" borderId="0" xfId="22" applyNumberFormat="1" applyFont="1" applyBorder="1" applyAlignment="1">
      <alignment horizontal="center" vertical="center" wrapText="1"/>
      <protection/>
    </xf>
    <xf numFmtId="1" fontId="1" fillId="0" borderId="0" xfId="22" applyNumberFormat="1" applyFont="1" applyBorder="1" applyAlignment="1">
      <alignment/>
      <protection/>
    </xf>
    <xf numFmtId="1" fontId="1" fillId="0" borderId="0" xfId="22" applyNumberFormat="1" applyFont="1" applyFill="1" applyBorder="1" applyAlignment="1">
      <alignment horizontal="center"/>
      <protection/>
    </xf>
    <xf numFmtId="181" fontId="13" fillId="0" borderId="0" xfId="22" applyNumberFormat="1" applyFont="1" applyBorder="1">
      <alignment/>
      <protection/>
    </xf>
    <xf numFmtId="0" fontId="19" fillId="0" borderId="0" xfId="22" applyFont="1" applyBorder="1" applyAlignment="1">
      <alignment horizontal="left"/>
      <protection/>
    </xf>
    <xf numFmtId="0" fontId="19" fillId="0" borderId="0" xfId="22" applyFont="1" applyBorder="1">
      <alignment/>
      <protection/>
    </xf>
    <xf numFmtId="181" fontId="19" fillId="0" borderId="0" xfId="22" applyNumberFormat="1" applyFont="1" applyBorder="1">
      <alignment/>
      <protection/>
    </xf>
    <xf numFmtId="0" fontId="18" fillId="0" borderId="0" xfId="22" applyFont="1" applyBorder="1" applyAlignment="1">
      <alignment horizontal="left"/>
      <protection/>
    </xf>
    <xf numFmtId="0" fontId="29" fillId="0" borderId="0" xfId="22" applyFont="1" applyBorder="1">
      <alignment/>
      <protection/>
    </xf>
    <xf numFmtId="1" fontId="19" fillId="0" borderId="0" xfId="22" applyNumberFormat="1" applyFont="1" applyBorder="1" applyAlignment="1">
      <alignment horizontal="center"/>
      <protection/>
    </xf>
    <xf numFmtId="1" fontId="19" fillId="0" borderId="0" xfId="22" applyNumberFormat="1" applyFont="1" applyBorder="1">
      <alignment/>
      <protection/>
    </xf>
    <xf numFmtId="0" fontId="37" fillId="0" borderId="0" xfId="22" applyFont="1" applyBorder="1">
      <alignment/>
      <protection/>
    </xf>
    <xf numFmtId="0" fontId="13" fillId="0" borderId="0" xfId="22" applyFont="1" applyBorder="1" applyAlignment="1">
      <alignment vertical="center" wrapText="1"/>
      <protection/>
    </xf>
    <xf numFmtId="0" fontId="46" fillId="0" borderId="0" xfId="22" applyFont="1" applyBorder="1">
      <alignment/>
      <protection/>
    </xf>
    <xf numFmtId="0" fontId="47" fillId="0" borderId="0" xfId="22" applyFont="1" applyBorder="1">
      <alignment/>
      <protection/>
    </xf>
    <xf numFmtId="0" fontId="15" fillId="0" borderId="0" xfId="22" applyFont="1" applyBorder="1" applyAlignment="1">
      <alignment/>
      <protection/>
    </xf>
    <xf numFmtId="0" fontId="1" fillId="0" borderId="0" xfId="22" applyFont="1" applyBorder="1" applyAlignment="1">
      <alignment vertical="center" wrapText="1"/>
      <protection/>
    </xf>
    <xf numFmtId="0" fontId="27" fillId="0" borderId="0" xfId="22" applyFont="1" applyBorder="1" applyAlignment="1">
      <alignment vertical="center" wrapText="1"/>
      <protection/>
    </xf>
    <xf numFmtId="0" fontId="48" fillId="0" borderId="0" xfId="22" applyFont="1" applyBorder="1">
      <alignment/>
      <protection/>
    </xf>
    <xf numFmtId="1" fontId="18" fillId="0" borderId="0" xfId="22" applyNumberFormat="1" applyFont="1" applyBorder="1">
      <alignment/>
      <protection/>
    </xf>
    <xf numFmtId="0" fontId="6" fillId="0" borderId="0" xfId="22" applyFont="1" applyBorder="1" applyAlignment="1">
      <alignment horizontal="center"/>
      <protection/>
    </xf>
    <xf numFmtId="14" fontId="6" fillId="0" borderId="0" xfId="22" applyNumberFormat="1" applyFont="1" applyBorder="1" applyAlignment="1">
      <alignment horizontal="center"/>
      <protection/>
    </xf>
    <xf numFmtId="0" fontId="10" fillId="0" borderId="0" xfId="22" applyFont="1" applyBorder="1" applyAlignment="1">
      <alignment/>
      <protection/>
    </xf>
    <xf numFmtId="0" fontId="18" fillId="0" borderId="0" xfId="22" applyFont="1" applyAlignment="1">
      <alignment horizontal="right"/>
      <protection/>
    </xf>
    <xf numFmtId="0" fontId="1" fillId="0" borderId="0" xfId="22" applyFont="1" applyAlignment="1">
      <alignment horizontal="right"/>
      <protection/>
    </xf>
    <xf numFmtId="0" fontId="32" fillId="0" borderId="0" xfId="22" applyFont="1" applyAlignment="1">
      <alignment/>
      <protection/>
    </xf>
    <xf numFmtId="0" fontId="86" fillId="0" borderId="0" xfId="21" applyFont="1">
      <alignment/>
      <protection/>
    </xf>
    <xf numFmtId="0" fontId="0" fillId="0" borderId="1" xfId="21" applyBorder="1">
      <alignment/>
      <protection/>
    </xf>
    <xf numFmtId="0" fontId="70" fillId="0" borderId="0" xfId="21" applyFont="1" applyBorder="1">
      <alignment/>
      <protection/>
    </xf>
    <xf numFmtId="0" fontId="0" fillId="0" borderId="0" xfId="21" applyBorder="1">
      <alignment/>
      <protection/>
    </xf>
    <xf numFmtId="0" fontId="30" fillId="0" borderId="0" xfId="21" applyFont="1" applyAlignment="1">
      <alignment horizontal="justify" wrapText="1"/>
      <protection/>
    </xf>
    <xf numFmtId="0" fontId="0" fillId="0" borderId="0" xfId="21" applyAlignment="1">
      <alignment horizontal="justify" wrapText="1"/>
      <protection/>
    </xf>
    <xf numFmtId="0" fontId="25" fillId="0" borderId="0" xfId="22" applyFont="1" applyBorder="1" applyAlignment="1">
      <alignment horizontal="center"/>
      <protection/>
    </xf>
    <xf numFmtId="3" fontId="19" fillId="0" borderId="12" xfId="23" applyNumberFormat="1" applyFont="1" applyBorder="1" applyAlignment="1">
      <alignment horizontal="left" vertical="center"/>
      <protection/>
    </xf>
    <xf numFmtId="0" fontId="72" fillId="0" borderId="0" xfId="24" applyFont="1">
      <alignment/>
      <protection/>
    </xf>
    <xf numFmtId="0" fontId="89" fillId="0" borderId="0" xfId="24" applyFont="1">
      <alignment/>
      <protection/>
    </xf>
    <xf numFmtId="0" fontId="90" fillId="0" borderId="0" xfId="24" applyFont="1" applyAlignment="1">
      <alignment/>
      <protection/>
    </xf>
    <xf numFmtId="0" fontId="91" fillId="0" borderId="0" xfId="24" applyFont="1" applyAlignment="1">
      <alignment/>
      <protection/>
    </xf>
    <xf numFmtId="0" fontId="92" fillId="0" borderId="0" xfId="24" applyFont="1" applyAlignment="1">
      <alignment/>
      <protection/>
    </xf>
    <xf numFmtId="0" fontId="93" fillId="0" borderId="0" xfId="24" applyFont="1" applyAlignment="1">
      <alignment/>
      <protection/>
    </xf>
    <xf numFmtId="0" fontId="94" fillId="0" borderId="0" xfId="24" applyFont="1" applyAlignment="1">
      <alignment/>
      <protection/>
    </xf>
    <xf numFmtId="0" fontId="72" fillId="0" borderId="18" xfId="24" applyFont="1" applyBorder="1">
      <alignment/>
      <protection/>
    </xf>
    <xf numFmtId="0" fontId="72" fillId="0" borderId="17" xfId="24" applyFont="1" applyBorder="1">
      <alignment/>
      <protection/>
    </xf>
    <xf numFmtId="0" fontId="72" fillId="0" borderId="19" xfId="24" applyFont="1" applyBorder="1">
      <alignment/>
      <protection/>
    </xf>
    <xf numFmtId="0" fontId="72" fillId="0" borderId="20" xfId="24" applyFont="1" applyBorder="1">
      <alignment/>
      <protection/>
    </xf>
    <xf numFmtId="0" fontId="72" fillId="0" borderId="0" xfId="24" applyFont="1" applyBorder="1">
      <alignment/>
      <protection/>
    </xf>
    <xf numFmtId="0" fontId="72" fillId="0" borderId="21" xfId="24" applyFont="1" applyBorder="1">
      <alignment/>
      <protection/>
    </xf>
    <xf numFmtId="0" fontId="72" fillId="0" borderId="22" xfId="24" applyFont="1" applyBorder="1">
      <alignment/>
      <protection/>
    </xf>
    <xf numFmtId="0" fontId="72" fillId="0" borderId="15" xfId="24" applyFont="1" applyBorder="1">
      <alignment/>
      <protection/>
    </xf>
    <xf numFmtId="0" fontId="72" fillId="0" borderId="23" xfId="24" applyFont="1" applyBorder="1">
      <alignment/>
      <protection/>
    </xf>
    <xf numFmtId="0" fontId="81" fillId="0" borderId="24" xfId="24" applyFont="1" applyBorder="1" applyAlignment="1">
      <alignment horizontal="center" wrapText="1"/>
      <protection/>
    </xf>
    <xf numFmtId="0" fontId="81" fillId="0" borderId="25" xfId="24" applyFont="1" applyBorder="1" applyAlignment="1">
      <alignment horizontal="center" wrapText="1"/>
      <protection/>
    </xf>
    <xf numFmtId="178" fontId="81" fillId="0" borderId="24" xfId="24" applyNumberFormat="1" applyFont="1" applyBorder="1" applyAlignment="1">
      <alignment horizontal="center" wrapText="1"/>
      <protection/>
    </xf>
    <xf numFmtId="0" fontId="81" fillId="0" borderId="26" xfId="24" applyFont="1" applyBorder="1" applyAlignment="1">
      <alignment horizontal="center" wrapText="1"/>
      <protection/>
    </xf>
    <xf numFmtId="0" fontId="81" fillId="0" borderId="27" xfId="24" applyFont="1" applyBorder="1" applyAlignment="1">
      <alignment horizontal="center" wrapText="1"/>
      <protection/>
    </xf>
    <xf numFmtId="0" fontId="81" fillId="0" borderId="28" xfId="24" applyFont="1" applyBorder="1" applyAlignment="1">
      <alignment horizontal="center" wrapText="1"/>
      <protection/>
    </xf>
    <xf numFmtId="0" fontId="72" fillId="0" borderId="29" xfId="24" applyFont="1" applyBorder="1">
      <alignment/>
      <protection/>
    </xf>
    <xf numFmtId="0" fontId="72" fillId="0" borderId="30" xfId="24" applyFont="1" applyBorder="1">
      <alignment/>
      <protection/>
    </xf>
    <xf numFmtId="0" fontId="72" fillId="0" borderId="31" xfId="24" applyFont="1" applyBorder="1">
      <alignment/>
      <protection/>
    </xf>
    <xf numFmtId="0" fontId="81" fillId="0" borderId="32" xfId="24" applyFont="1" applyBorder="1" applyAlignment="1">
      <alignment horizontal="center" wrapText="1"/>
      <protection/>
    </xf>
    <xf numFmtId="0" fontId="81" fillId="0" borderId="33" xfId="24" applyFont="1" applyBorder="1" applyAlignment="1">
      <alignment horizontal="center" wrapText="1"/>
      <protection/>
    </xf>
    <xf numFmtId="178" fontId="81" fillId="0" borderId="32" xfId="24" applyNumberFormat="1" applyFont="1" applyBorder="1" applyAlignment="1">
      <alignment horizontal="center" wrapText="1"/>
      <protection/>
    </xf>
    <xf numFmtId="0" fontId="81" fillId="0" borderId="34" xfId="24" applyFont="1" applyBorder="1" applyAlignment="1">
      <alignment horizontal="center" wrapText="1"/>
      <protection/>
    </xf>
    <xf numFmtId="178" fontId="81" fillId="0" borderId="33" xfId="24" applyNumberFormat="1" applyFont="1" applyBorder="1" applyAlignment="1">
      <alignment horizontal="center" wrapText="1"/>
      <protection/>
    </xf>
    <xf numFmtId="0" fontId="95" fillId="0" borderId="35" xfId="24" applyFont="1" applyBorder="1">
      <alignment/>
      <protection/>
    </xf>
    <xf numFmtId="0" fontId="95" fillId="0" borderId="2" xfId="24" applyFont="1" applyBorder="1">
      <alignment/>
      <protection/>
    </xf>
    <xf numFmtId="0" fontId="95" fillId="0" borderId="36" xfId="24" applyFont="1" applyBorder="1">
      <alignment/>
      <protection/>
    </xf>
    <xf numFmtId="178" fontId="81" fillId="0" borderId="37" xfId="24" applyNumberFormat="1" applyFont="1" applyBorder="1" applyAlignment="1">
      <alignment horizontal="center"/>
      <protection/>
    </xf>
    <xf numFmtId="178" fontId="81" fillId="0" borderId="38" xfId="24" applyNumberFormat="1" applyFont="1" applyBorder="1" applyAlignment="1">
      <alignment horizontal="center"/>
      <protection/>
    </xf>
    <xf numFmtId="178" fontId="81" fillId="0" borderId="39" xfId="24" applyNumberFormat="1" applyFont="1" applyBorder="1">
      <alignment/>
      <protection/>
    </xf>
    <xf numFmtId="186" fontId="81" fillId="0" borderId="40" xfId="24" applyNumberFormat="1" applyFont="1" applyBorder="1" applyAlignment="1">
      <alignment horizontal="right"/>
      <protection/>
    </xf>
    <xf numFmtId="186" fontId="81" fillId="0" borderId="38" xfId="24" applyNumberFormat="1" applyFont="1" applyBorder="1" applyAlignment="1">
      <alignment horizontal="right"/>
      <protection/>
    </xf>
    <xf numFmtId="178" fontId="72" fillId="0" borderId="37" xfId="24" applyNumberFormat="1" applyFont="1" applyBorder="1" applyAlignment="1">
      <alignment horizontal="center"/>
      <protection/>
    </xf>
    <xf numFmtId="178" fontId="72" fillId="0" borderId="38" xfId="24" applyNumberFormat="1" applyFont="1" applyBorder="1" applyAlignment="1">
      <alignment horizontal="center"/>
      <protection/>
    </xf>
    <xf numFmtId="178" fontId="72" fillId="0" borderId="39" xfId="24" applyNumberFormat="1" applyFont="1" applyBorder="1">
      <alignment/>
      <protection/>
    </xf>
    <xf numFmtId="186" fontId="72" fillId="0" borderId="40" xfId="24" applyNumberFormat="1" applyFont="1" applyBorder="1" applyAlignment="1">
      <alignment horizontal="right"/>
      <protection/>
    </xf>
    <xf numFmtId="186" fontId="72" fillId="0" borderId="38" xfId="24" applyNumberFormat="1" applyFont="1" applyBorder="1" applyAlignment="1">
      <alignment horizontal="right"/>
      <protection/>
    </xf>
    <xf numFmtId="178" fontId="96" fillId="0" borderId="37" xfId="24" applyNumberFormat="1" applyFont="1" applyBorder="1" applyAlignment="1">
      <alignment horizontal="center"/>
      <protection/>
    </xf>
    <xf numFmtId="178" fontId="96" fillId="0" borderId="38" xfId="24" applyNumberFormat="1" applyFont="1" applyBorder="1" applyAlignment="1">
      <alignment horizontal="center"/>
      <protection/>
    </xf>
    <xf numFmtId="178" fontId="96" fillId="0" borderId="39" xfId="24" applyNumberFormat="1" applyFont="1" applyBorder="1">
      <alignment/>
      <protection/>
    </xf>
    <xf numFmtId="186" fontId="96" fillId="0" borderId="40" xfId="24" applyNumberFormat="1" applyFont="1" applyBorder="1" applyAlignment="1">
      <alignment horizontal="right"/>
      <protection/>
    </xf>
    <xf numFmtId="186" fontId="96" fillId="0" borderId="38" xfId="24" applyNumberFormat="1" applyFont="1" applyBorder="1" applyAlignment="1">
      <alignment horizontal="right"/>
      <protection/>
    </xf>
    <xf numFmtId="178" fontId="72" fillId="0" borderId="35" xfId="24" applyNumberFormat="1" applyFont="1" applyBorder="1" applyAlignment="1">
      <alignment horizontal="center"/>
      <protection/>
    </xf>
    <xf numFmtId="178" fontId="72" fillId="0" borderId="41" xfId="24" applyNumberFormat="1" applyFont="1" applyBorder="1" applyAlignment="1">
      <alignment horizontal="center"/>
      <protection/>
    </xf>
    <xf numFmtId="178" fontId="72" fillId="0" borderId="42" xfId="24" applyNumberFormat="1" applyFont="1" applyBorder="1">
      <alignment/>
      <protection/>
    </xf>
    <xf numFmtId="186" fontId="72" fillId="0" borderId="43" xfId="24" applyNumberFormat="1" applyFont="1" applyBorder="1" applyAlignment="1">
      <alignment horizontal="right"/>
      <protection/>
    </xf>
    <xf numFmtId="186" fontId="72" fillId="0" borderId="41" xfId="24" applyNumberFormat="1" applyFont="1" applyBorder="1" applyAlignment="1">
      <alignment horizontal="right"/>
      <protection/>
    </xf>
    <xf numFmtId="0" fontId="66" fillId="0" borderId="35" xfId="24" applyFont="1" applyBorder="1">
      <alignment/>
      <protection/>
    </xf>
    <xf numFmtId="0" fontId="97" fillId="0" borderId="35" xfId="24" applyFont="1" applyBorder="1">
      <alignment/>
      <protection/>
    </xf>
    <xf numFmtId="0" fontId="97" fillId="0" borderId="2" xfId="24" applyFont="1" applyBorder="1">
      <alignment/>
      <protection/>
    </xf>
    <xf numFmtId="0" fontId="97" fillId="0" borderId="36" xfId="24" applyFont="1" applyBorder="1">
      <alignment/>
      <protection/>
    </xf>
    <xf numFmtId="178" fontId="81" fillId="0" borderId="35" xfId="24" applyNumberFormat="1" applyFont="1" applyBorder="1" applyAlignment="1">
      <alignment horizontal="center"/>
      <protection/>
    </xf>
    <xf numFmtId="178" fontId="81" fillId="0" borderId="41" xfId="24" applyNumberFormat="1" applyFont="1" applyBorder="1" applyAlignment="1">
      <alignment horizontal="center"/>
      <protection/>
    </xf>
    <xf numFmtId="178" fontId="81" fillId="0" borderId="42" xfId="24" applyNumberFormat="1" applyFont="1" applyBorder="1">
      <alignment/>
      <protection/>
    </xf>
    <xf numFmtId="186" fontId="81" fillId="0" borderId="43" xfId="24" applyNumberFormat="1" applyFont="1" applyBorder="1" applyAlignment="1" quotePrefix="1">
      <alignment horizontal="right"/>
      <protection/>
    </xf>
    <xf numFmtId="186" fontId="81" fillId="0" borderId="41" xfId="24" applyNumberFormat="1" applyFont="1" applyBorder="1" applyAlignment="1" quotePrefix="1">
      <alignment horizontal="right"/>
      <protection/>
    </xf>
    <xf numFmtId="0" fontId="81" fillId="0" borderId="0" xfId="24" applyFont="1">
      <alignment/>
      <protection/>
    </xf>
    <xf numFmtId="178" fontId="72" fillId="0" borderId="42" xfId="24" applyNumberFormat="1" applyFont="1" applyBorder="1" applyAlignment="1">
      <alignment horizontal="right"/>
      <protection/>
    </xf>
    <xf numFmtId="178" fontId="81" fillId="0" borderId="42" xfId="24" applyNumberFormat="1" applyFont="1" applyBorder="1" applyAlignment="1">
      <alignment horizontal="right"/>
      <protection/>
    </xf>
    <xf numFmtId="186" fontId="72" fillId="0" borderId="44" xfId="24" applyNumberFormat="1" applyFont="1" applyBorder="1" applyAlignment="1">
      <alignment horizontal="right"/>
      <protection/>
    </xf>
    <xf numFmtId="0" fontId="95" fillId="0" borderId="20" xfId="24" applyFont="1" applyBorder="1">
      <alignment/>
      <protection/>
    </xf>
    <xf numFmtId="0" fontId="95" fillId="0" borderId="0" xfId="24" applyFont="1" applyBorder="1">
      <alignment/>
      <protection/>
    </xf>
    <xf numFmtId="0" fontId="95" fillId="0" borderId="21" xfId="24" applyFont="1" applyBorder="1">
      <alignment/>
      <protection/>
    </xf>
    <xf numFmtId="0" fontId="97" fillId="0" borderId="22" xfId="24" applyFont="1" applyBorder="1">
      <alignment/>
      <protection/>
    </xf>
    <xf numFmtId="0" fontId="97" fillId="0" borderId="15" xfId="24" applyFont="1" applyBorder="1">
      <alignment/>
      <protection/>
    </xf>
    <xf numFmtId="0" fontId="97" fillId="0" borderId="23" xfId="24" applyFont="1" applyBorder="1">
      <alignment/>
      <protection/>
    </xf>
    <xf numFmtId="178" fontId="81" fillId="0" borderId="45" xfId="24" applyNumberFormat="1" applyFont="1" applyBorder="1" applyAlignment="1">
      <alignment horizontal="center"/>
      <protection/>
    </xf>
    <xf numFmtId="178" fontId="81" fillId="0" borderId="28" xfId="24" applyNumberFormat="1" applyFont="1" applyBorder="1" applyAlignment="1">
      <alignment horizontal="center"/>
      <protection/>
    </xf>
    <xf numFmtId="178" fontId="81" fillId="0" borderId="26" xfId="24" applyNumberFormat="1" applyFont="1" applyBorder="1" applyAlignment="1">
      <alignment horizontal="right"/>
      <protection/>
    </xf>
    <xf numFmtId="186" fontId="81" fillId="0" borderId="46" xfId="24" applyNumberFormat="1" applyFont="1" applyBorder="1" applyAlignment="1">
      <alignment horizontal="right"/>
      <protection/>
    </xf>
    <xf numFmtId="186" fontId="81" fillId="0" borderId="28" xfId="24" applyNumberFormat="1" applyFont="1" applyBorder="1" applyAlignment="1">
      <alignment horizontal="right"/>
      <protection/>
    </xf>
    <xf numFmtId="178" fontId="81" fillId="0" borderId="26" xfId="24" applyNumberFormat="1" applyFont="1" applyBorder="1">
      <alignment/>
      <protection/>
    </xf>
    <xf numFmtId="0" fontId="74" fillId="0" borderId="0" xfId="25" applyFont="1">
      <alignment/>
      <protection/>
    </xf>
    <xf numFmtId="0" fontId="72" fillId="0" borderId="0" xfId="25" applyFont="1">
      <alignment/>
      <protection/>
    </xf>
    <xf numFmtId="0" fontId="72" fillId="0" borderId="0" xfId="25" applyFont="1" applyBorder="1" applyAlignment="1">
      <alignment horizontal="center"/>
      <protection/>
    </xf>
    <xf numFmtId="176" fontId="72" fillId="0" borderId="0" xfId="25" applyNumberFormat="1" applyFont="1" applyBorder="1">
      <alignment/>
      <protection/>
    </xf>
    <xf numFmtId="176" fontId="72" fillId="0" borderId="0" xfId="25" applyNumberFormat="1" applyFont="1" applyBorder="1" applyAlignment="1">
      <alignment horizontal="center"/>
      <protection/>
    </xf>
    <xf numFmtId="176" fontId="72" fillId="0" borderId="0" xfId="25" applyNumberFormat="1" applyFont="1" applyAlignment="1">
      <alignment horizontal="center"/>
      <protection/>
    </xf>
    <xf numFmtId="176" fontId="72" fillId="0" borderId="0" xfId="25" applyNumberFormat="1" applyFont="1">
      <alignment/>
      <protection/>
    </xf>
    <xf numFmtId="0" fontId="91" fillId="0" borderId="0" xfId="25" applyFont="1" applyAlignment="1">
      <alignment/>
      <protection/>
    </xf>
    <xf numFmtId="0" fontId="90" fillId="0" borderId="0" xfId="25" applyFont="1" applyAlignment="1">
      <alignment/>
      <protection/>
    </xf>
    <xf numFmtId="0" fontId="90" fillId="0" borderId="0" xfId="25" applyFont="1" applyBorder="1" applyAlignment="1">
      <alignment horizontal="center"/>
      <protection/>
    </xf>
    <xf numFmtId="176" fontId="90" fillId="0" borderId="0" xfId="25" applyNumberFormat="1" applyFont="1" applyBorder="1" applyAlignment="1">
      <alignment/>
      <protection/>
    </xf>
    <xf numFmtId="0" fontId="72" fillId="0" borderId="0" xfId="25" applyFont="1" applyBorder="1">
      <alignment/>
      <protection/>
    </xf>
    <xf numFmtId="0" fontId="81" fillId="0" borderId="26" xfId="25" applyFont="1" applyBorder="1" applyAlignment="1">
      <alignment horizontal="center" wrapText="1"/>
      <protection/>
    </xf>
    <xf numFmtId="0" fontId="81" fillId="0" borderId="28" xfId="25" applyFont="1" applyBorder="1" applyAlignment="1">
      <alignment horizontal="center" wrapText="1"/>
      <protection/>
    </xf>
    <xf numFmtId="176" fontId="81" fillId="0" borderId="26" xfId="25" applyNumberFormat="1" applyFont="1" applyBorder="1" applyAlignment="1">
      <alignment horizontal="center" wrapText="1"/>
      <protection/>
    </xf>
    <xf numFmtId="176" fontId="81" fillId="0" borderId="27" xfId="25" applyNumberFormat="1" applyFont="1" applyBorder="1" applyAlignment="1">
      <alignment horizontal="center" wrapText="1"/>
      <protection/>
    </xf>
    <xf numFmtId="176" fontId="81" fillId="0" borderId="26" xfId="25" applyNumberFormat="1" applyFont="1" applyBorder="1" applyAlignment="1">
      <alignment wrapText="1"/>
      <protection/>
    </xf>
    <xf numFmtId="176" fontId="81" fillId="0" borderId="28" xfId="25" applyNumberFormat="1" applyFont="1" applyBorder="1" applyAlignment="1">
      <alignment horizontal="center" wrapText="1"/>
      <protection/>
    </xf>
    <xf numFmtId="185" fontId="72" fillId="0" borderId="37" xfId="25" applyNumberFormat="1" applyFont="1" applyBorder="1" applyAlignment="1">
      <alignment horizontal="center"/>
      <protection/>
    </xf>
    <xf numFmtId="185" fontId="72" fillId="0" borderId="33" xfId="25" applyNumberFormat="1" applyFont="1" applyBorder="1" applyAlignment="1">
      <alignment horizontal="center"/>
      <protection/>
    </xf>
    <xf numFmtId="176" fontId="72" fillId="0" borderId="40" xfId="25" applyNumberFormat="1" applyFont="1" applyBorder="1" applyAlignment="1">
      <alignment horizontal="center"/>
      <protection/>
    </xf>
    <xf numFmtId="176" fontId="72" fillId="0" borderId="33" xfId="25" applyNumberFormat="1" applyFont="1" applyBorder="1" applyAlignment="1">
      <alignment horizontal="center"/>
      <protection/>
    </xf>
    <xf numFmtId="176" fontId="72" fillId="0" borderId="32" xfId="25" applyNumberFormat="1" applyFont="1" applyBorder="1">
      <alignment/>
      <protection/>
    </xf>
    <xf numFmtId="185" fontId="72" fillId="0" borderId="35" xfId="25" applyNumberFormat="1" applyFont="1" applyBorder="1" applyAlignment="1">
      <alignment horizontal="center"/>
      <protection/>
    </xf>
    <xf numFmtId="185" fontId="72" fillId="0" borderId="41" xfId="25" applyNumberFormat="1" applyFont="1" applyBorder="1" applyAlignment="1">
      <alignment horizontal="center"/>
      <protection/>
    </xf>
    <xf numFmtId="176" fontId="72" fillId="0" borderId="43" xfId="25" applyNumberFormat="1" applyFont="1" applyBorder="1" applyAlignment="1">
      <alignment horizontal="center"/>
      <protection/>
    </xf>
    <xf numFmtId="176" fontId="72" fillId="0" borderId="41" xfId="25" applyNumberFormat="1" applyFont="1" applyBorder="1" applyAlignment="1">
      <alignment horizontal="center"/>
      <protection/>
    </xf>
    <xf numFmtId="176" fontId="72" fillId="0" borderId="42" xfId="25" applyNumberFormat="1" applyFont="1" applyBorder="1">
      <alignment/>
      <protection/>
    </xf>
    <xf numFmtId="0" fontId="99" fillId="0" borderId="42" xfId="25" applyFont="1" applyBorder="1">
      <alignment/>
      <protection/>
    </xf>
    <xf numFmtId="0" fontId="99" fillId="0" borderId="7" xfId="25" applyFont="1" applyBorder="1">
      <alignment/>
      <protection/>
    </xf>
    <xf numFmtId="0" fontId="99" fillId="0" borderId="43" xfId="25" applyFont="1" applyBorder="1">
      <alignment/>
      <protection/>
    </xf>
    <xf numFmtId="176" fontId="72" fillId="0" borderId="35" xfId="25" applyNumberFormat="1" applyFont="1" applyBorder="1" applyAlignment="1">
      <alignment horizontal="center"/>
      <protection/>
    </xf>
    <xf numFmtId="185" fontId="81" fillId="0" borderId="35" xfId="25" applyNumberFormat="1" applyFont="1" applyBorder="1" applyAlignment="1">
      <alignment horizontal="center"/>
      <protection/>
    </xf>
    <xf numFmtId="185" fontId="81" fillId="0" borderId="41" xfId="25" applyNumberFormat="1" applyFont="1" applyBorder="1" applyAlignment="1">
      <alignment horizontal="center"/>
      <protection/>
    </xf>
    <xf numFmtId="176" fontId="81" fillId="0" borderId="43" xfId="25" applyNumberFormat="1" applyFont="1" applyBorder="1" applyAlignment="1">
      <alignment horizontal="center"/>
      <protection/>
    </xf>
    <xf numFmtId="176" fontId="81" fillId="0" borderId="41" xfId="25" applyNumberFormat="1" applyFont="1" applyBorder="1" applyAlignment="1">
      <alignment horizontal="center"/>
      <protection/>
    </xf>
    <xf numFmtId="176" fontId="81" fillId="0" borderId="35" xfId="25" applyNumberFormat="1" applyFont="1" applyBorder="1" applyAlignment="1">
      <alignment horizontal="center"/>
      <protection/>
    </xf>
    <xf numFmtId="0" fontId="81" fillId="0" borderId="0" xfId="25" applyFont="1">
      <alignment/>
      <protection/>
    </xf>
    <xf numFmtId="0" fontId="72" fillId="0" borderId="7" xfId="25" applyFont="1" applyBorder="1">
      <alignment/>
      <protection/>
    </xf>
    <xf numFmtId="0" fontId="72" fillId="0" borderId="43" xfId="25" applyFont="1" applyBorder="1">
      <alignment/>
      <protection/>
    </xf>
    <xf numFmtId="176" fontId="59" fillId="0" borderId="43" xfId="25" applyNumberFormat="1" applyFont="1" applyBorder="1" applyAlignment="1">
      <alignment horizontal="center"/>
      <protection/>
    </xf>
    <xf numFmtId="176" fontId="59" fillId="0" borderId="41" xfId="25" applyNumberFormat="1" applyFont="1" applyBorder="1" applyAlignment="1">
      <alignment horizontal="center"/>
      <protection/>
    </xf>
    <xf numFmtId="185" fontId="72" fillId="0" borderId="45" xfId="25" applyNumberFormat="1" applyFont="1" applyBorder="1" applyAlignment="1">
      <alignment horizontal="center"/>
      <protection/>
    </xf>
    <xf numFmtId="185" fontId="72" fillId="0" borderId="28" xfId="25" applyNumberFormat="1" applyFont="1" applyBorder="1" applyAlignment="1">
      <alignment horizontal="center"/>
      <protection/>
    </xf>
    <xf numFmtId="176" fontId="72" fillId="0" borderId="27" xfId="25" applyNumberFormat="1" applyFont="1" applyBorder="1" applyAlignment="1">
      <alignment horizontal="center"/>
      <protection/>
    </xf>
    <xf numFmtId="176" fontId="72" fillId="0" borderId="28" xfId="25" applyNumberFormat="1" applyFont="1" applyBorder="1" applyAlignment="1">
      <alignment horizontal="center"/>
      <protection/>
    </xf>
    <xf numFmtId="176" fontId="72" fillId="0" borderId="26" xfId="25" applyNumberFormat="1" applyFont="1" applyBorder="1">
      <alignment/>
      <protection/>
    </xf>
    <xf numFmtId="0" fontId="81" fillId="0" borderId="0" xfId="25" applyFont="1" applyBorder="1" applyAlignment="1">
      <alignment horizontal="center"/>
      <protection/>
    </xf>
    <xf numFmtId="1" fontId="72" fillId="0" borderId="0" xfId="25" applyNumberFormat="1" applyFont="1" applyBorder="1" applyAlignment="1">
      <alignment horizontal="center"/>
      <protection/>
    </xf>
    <xf numFmtId="0" fontId="81" fillId="0" borderId="0" xfId="25" applyFont="1" applyBorder="1">
      <alignment/>
      <protection/>
    </xf>
    <xf numFmtId="1" fontId="83" fillId="0" borderId="0" xfId="25" applyNumberFormat="1" applyFont="1" applyBorder="1" applyAlignment="1">
      <alignment horizontal="center"/>
      <protection/>
    </xf>
    <xf numFmtId="176" fontId="83" fillId="0" borderId="0" xfId="25" applyNumberFormat="1" applyFont="1" applyBorder="1">
      <alignment/>
      <protection/>
    </xf>
    <xf numFmtId="1" fontId="81" fillId="0" borderId="0" xfId="25" applyNumberFormat="1" applyFont="1" applyBorder="1" applyAlignment="1">
      <alignment horizontal="center"/>
      <protection/>
    </xf>
    <xf numFmtId="176" fontId="81" fillId="0" borderId="0" xfId="25" applyNumberFormat="1" applyFont="1" applyBorder="1">
      <alignment/>
      <protection/>
    </xf>
    <xf numFmtId="176" fontId="81" fillId="0" borderId="0" xfId="25" applyNumberFormat="1" applyFont="1" applyBorder="1" applyAlignment="1">
      <alignment horizontal="center"/>
      <protection/>
    </xf>
    <xf numFmtId="0" fontId="79" fillId="0" borderId="0" xfId="25" applyFont="1" applyBorder="1">
      <alignment/>
      <protection/>
    </xf>
    <xf numFmtId="1" fontId="59" fillId="0" borderId="0" xfId="25" applyNumberFormat="1" applyFont="1" applyBorder="1" applyAlignment="1">
      <alignment horizontal="center"/>
      <protection/>
    </xf>
    <xf numFmtId="176" fontId="59" fillId="0" borderId="0" xfId="25" applyNumberFormat="1" applyFont="1" applyBorder="1">
      <alignment/>
      <protection/>
    </xf>
    <xf numFmtId="0" fontId="74" fillId="0" borderId="0" xfId="25" applyFont="1" applyBorder="1">
      <alignment/>
      <protection/>
    </xf>
    <xf numFmtId="0" fontId="74" fillId="0" borderId="0" xfId="25" applyFont="1" applyBorder="1" applyAlignment="1">
      <alignment horizontal="center"/>
      <protection/>
    </xf>
    <xf numFmtId="1" fontId="74" fillId="0" borderId="0" xfId="25" applyNumberFormat="1" applyFont="1" applyBorder="1" applyAlignment="1">
      <alignment horizontal="center"/>
      <protection/>
    </xf>
    <xf numFmtId="176" fontId="74" fillId="0" borderId="0" xfId="25" applyNumberFormat="1" applyFont="1" applyBorder="1" applyAlignment="1">
      <alignment horizontal="right"/>
      <protection/>
    </xf>
    <xf numFmtId="176" fontId="74" fillId="0" borderId="0" xfId="25" applyNumberFormat="1" applyFont="1" applyBorder="1" applyAlignment="1">
      <alignment horizontal="center"/>
      <protection/>
    </xf>
    <xf numFmtId="0" fontId="101" fillId="0" borderId="0" xfId="25" applyFont="1" applyBorder="1">
      <alignment/>
      <protection/>
    </xf>
    <xf numFmtId="0" fontId="97" fillId="0" borderId="0" xfId="25" applyFont="1" applyBorder="1">
      <alignment/>
      <protection/>
    </xf>
    <xf numFmtId="0" fontId="72" fillId="0" borderId="0" xfId="25" applyFont="1" applyBorder="1" applyAlignment="1">
      <alignment/>
      <protection/>
    </xf>
    <xf numFmtId="0" fontId="68" fillId="0" borderId="0" xfId="25" applyFont="1" applyBorder="1" applyAlignment="1">
      <alignment/>
      <protection/>
    </xf>
    <xf numFmtId="0" fontId="102" fillId="0" borderId="0" xfId="25" applyFont="1" applyBorder="1" applyAlignment="1">
      <alignment/>
      <protection/>
    </xf>
    <xf numFmtId="176" fontId="72" fillId="0" borderId="0" xfId="25" applyNumberFormat="1" applyFont="1" applyBorder="1" applyAlignment="1">
      <alignment/>
      <protection/>
    </xf>
    <xf numFmtId="0" fontId="103" fillId="0" borderId="0" xfId="25" applyFont="1" applyAlignment="1">
      <alignment/>
      <protection/>
    </xf>
    <xf numFmtId="0" fontId="81" fillId="0" borderId="27" xfId="25" applyFont="1" applyBorder="1" applyAlignment="1">
      <alignment horizontal="center" wrapText="1"/>
      <protection/>
    </xf>
    <xf numFmtId="0" fontId="72" fillId="0" borderId="32" xfId="25" applyFont="1" applyBorder="1" applyAlignment="1">
      <alignment horizontal="center"/>
      <protection/>
    </xf>
    <xf numFmtId="0" fontId="72" fillId="0" borderId="33" xfId="25" applyFont="1" applyBorder="1" applyAlignment="1">
      <alignment horizontal="center"/>
      <protection/>
    </xf>
    <xf numFmtId="0" fontId="72" fillId="0" borderId="32" xfId="25" applyFont="1" applyBorder="1">
      <alignment/>
      <protection/>
    </xf>
    <xf numFmtId="0" fontId="72" fillId="0" borderId="42" xfId="25" applyFont="1" applyBorder="1">
      <alignment/>
      <protection/>
    </xf>
    <xf numFmtId="0" fontId="72" fillId="0" borderId="41" xfId="25" applyFont="1" applyBorder="1" applyAlignment="1">
      <alignment horizontal="center"/>
      <protection/>
    </xf>
    <xf numFmtId="0" fontId="72" fillId="0" borderId="35" xfId="25" applyFont="1" applyBorder="1" applyAlignment="1">
      <alignment horizontal="left"/>
      <protection/>
    </xf>
    <xf numFmtId="0" fontId="72" fillId="0" borderId="2" xfId="25" applyFont="1" applyBorder="1" applyAlignment="1">
      <alignment horizontal="left"/>
      <protection/>
    </xf>
    <xf numFmtId="176" fontId="72" fillId="0" borderId="42" xfId="25" applyNumberFormat="1" applyFont="1" applyBorder="1" applyAlignment="1">
      <alignment horizontal="center"/>
      <protection/>
    </xf>
    <xf numFmtId="176" fontId="81" fillId="0" borderId="42" xfId="25" applyNumberFormat="1" applyFont="1" applyBorder="1" applyAlignment="1">
      <alignment horizontal="center"/>
      <protection/>
    </xf>
    <xf numFmtId="176" fontId="72" fillId="0" borderId="42" xfId="25" applyNumberFormat="1" applyFont="1" applyBorder="1" applyAlignment="1">
      <alignment horizontal="right"/>
      <protection/>
    </xf>
    <xf numFmtId="176" fontId="81" fillId="0" borderId="42" xfId="25" applyNumberFormat="1" applyFont="1" applyBorder="1" applyAlignment="1">
      <alignment horizontal="right"/>
      <protection/>
    </xf>
    <xf numFmtId="176" fontId="81" fillId="0" borderId="42" xfId="25" applyNumberFormat="1" applyFont="1" applyBorder="1">
      <alignment/>
      <protection/>
    </xf>
    <xf numFmtId="176" fontId="96" fillId="0" borderId="42" xfId="25" applyNumberFormat="1" applyFont="1" applyBorder="1" applyAlignment="1">
      <alignment horizontal="center"/>
      <protection/>
    </xf>
    <xf numFmtId="176" fontId="96" fillId="0" borderId="41" xfId="25" applyNumberFormat="1" applyFont="1" applyBorder="1" applyAlignment="1">
      <alignment horizontal="center"/>
      <protection/>
    </xf>
    <xf numFmtId="176" fontId="96" fillId="0" borderId="42" xfId="25" applyNumberFormat="1" applyFont="1" applyBorder="1">
      <alignment/>
      <protection/>
    </xf>
    <xf numFmtId="176" fontId="72" fillId="0" borderId="42" xfId="25" applyNumberFormat="1" applyFont="1" applyBorder="1" applyAlignment="1" quotePrefix="1">
      <alignment horizontal="center" vertical="center"/>
      <protection/>
    </xf>
    <xf numFmtId="176" fontId="72" fillId="0" borderId="41" xfId="25" applyNumberFormat="1" applyFont="1" applyBorder="1" applyAlignment="1" quotePrefix="1">
      <alignment horizontal="center"/>
      <protection/>
    </xf>
    <xf numFmtId="176" fontId="72" fillId="0" borderId="42" xfId="25" applyNumberFormat="1" applyFont="1" applyBorder="1" quotePrefix="1">
      <alignment/>
      <protection/>
    </xf>
    <xf numFmtId="176" fontId="72" fillId="0" borderId="42" xfId="25" applyNumberFormat="1" applyFont="1" applyBorder="1" applyAlignment="1">
      <alignment horizontal="center" vertical="center"/>
      <protection/>
    </xf>
    <xf numFmtId="176" fontId="81" fillId="0" borderId="42" xfId="25" applyNumberFormat="1" applyFont="1" applyBorder="1" applyAlignment="1">
      <alignment horizontal="center" vertical="center"/>
      <protection/>
    </xf>
    <xf numFmtId="176" fontId="81" fillId="0" borderId="42" xfId="25" applyNumberFormat="1" applyFont="1" applyBorder="1" quotePrefix="1">
      <alignment/>
      <protection/>
    </xf>
    <xf numFmtId="176" fontId="81" fillId="0" borderId="41" xfId="25" applyNumberFormat="1" applyFont="1" applyBorder="1" applyAlignment="1" quotePrefix="1">
      <alignment horizontal="center"/>
      <protection/>
    </xf>
    <xf numFmtId="176" fontId="64" fillId="0" borderId="42" xfId="25" applyNumberFormat="1" applyFont="1" applyBorder="1" applyAlignment="1">
      <alignment horizontal="center"/>
      <protection/>
    </xf>
    <xf numFmtId="176" fontId="59" fillId="0" borderId="42" xfId="25" applyNumberFormat="1" applyFont="1" applyBorder="1" applyAlignment="1">
      <alignment horizontal="right"/>
      <protection/>
    </xf>
    <xf numFmtId="176" fontId="59" fillId="0" borderId="42" xfId="25" applyNumberFormat="1" applyFont="1" applyBorder="1" applyAlignment="1">
      <alignment horizontal="center"/>
      <protection/>
    </xf>
    <xf numFmtId="176" fontId="72" fillId="0" borderId="47" xfId="25" applyNumberFormat="1" applyFont="1" applyBorder="1" applyAlignment="1">
      <alignment horizontal="center"/>
      <protection/>
    </xf>
    <xf numFmtId="176" fontId="72" fillId="0" borderId="48" xfId="25" applyNumberFormat="1" applyFont="1" applyBorder="1" applyAlignment="1">
      <alignment horizontal="center"/>
      <protection/>
    </xf>
    <xf numFmtId="176" fontId="72" fillId="0" borderId="47" xfId="25" applyNumberFormat="1" applyFont="1" applyBorder="1" applyAlignment="1">
      <alignment horizontal="right"/>
      <protection/>
    </xf>
    <xf numFmtId="176" fontId="72" fillId="0" borderId="47" xfId="25" applyNumberFormat="1" applyFont="1" applyBorder="1">
      <alignment/>
      <protection/>
    </xf>
    <xf numFmtId="0" fontId="81" fillId="0" borderId="35" xfId="25" applyFont="1" applyBorder="1">
      <alignment/>
      <protection/>
    </xf>
    <xf numFmtId="0" fontId="81" fillId="0" borderId="2" xfId="25" applyFont="1" applyBorder="1">
      <alignment/>
      <protection/>
    </xf>
    <xf numFmtId="0" fontId="81" fillId="0" borderId="44" xfId="25" applyFont="1" applyBorder="1">
      <alignment/>
      <protection/>
    </xf>
    <xf numFmtId="176" fontId="81" fillId="0" borderId="41" xfId="25" applyNumberFormat="1" applyFont="1" applyBorder="1">
      <alignment/>
      <protection/>
    </xf>
    <xf numFmtId="176" fontId="81" fillId="0" borderId="47" xfId="25" applyNumberFormat="1" applyFont="1" applyBorder="1">
      <alignment/>
      <protection/>
    </xf>
    <xf numFmtId="176" fontId="81" fillId="0" borderId="48" xfId="25" applyNumberFormat="1" applyFont="1" applyBorder="1">
      <alignment/>
      <protection/>
    </xf>
    <xf numFmtId="176" fontId="81" fillId="0" borderId="49" xfId="25" applyNumberFormat="1" applyFont="1" applyBorder="1" applyAlignment="1">
      <alignment horizontal="right"/>
      <protection/>
    </xf>
    <xf numFmtId="176" fontId="81" fillId="0" borderId="50" xfId="25" applyNumberFormat="1" applyFont="1" applyBorder="1" applyAlignment="1">
      <alignment horizontal="right"/>
      <protection/>
    </xf>
    <xf numFmtId="176" fontId="81" fillId="0" borderId="49" xfId="25" applyNumberFormat="1" applyFont="1" applyBorder="1">
      <alignment/>
      <protection/>
    </xf>
    <xf numFmtId="176" fontId="81" fillId="0" borderId="50" xfId="25" applyNumberFormat="1" applyFont="1" applyBorder="1">
      <alignment/>
      <protection/>
    </xf>
    <xf numFmtId="1" fontId="72" fillId="0" borderId="0" xfId="25" applyNumberFormat="1" applyFont="1" applyBorder="1">
      <alignment/>
      <protection/>
    </xf>
    <xf numFmtId="0" fontId="101" fillId="0" borderId="0" xfId="25" applyFont="1">
      <alignment/>
      <protection/>
    </xf>
    <xf numFmtId="0" fontId="97" fillId="0" borderId="0" xfId="25" applyFont="1">
      <alignment/>
      <protection/>
    </xf>
    <xf numFmtId="0" fontId="85" fillId="0" borderId="0" xfId="0" applyFont="1" applyAlignment="1">
      <alignment/>
    </xf>
    <xf numFmtId="0" fontId="28" fillId="0" borderId="0" xfId="0" applyFont="1" applyAlignment="1">
      <alignment/>
    </xf>
    <xf numFmtId="0" fontId="26" fillId="0" borderId="0" xfId="0" applyFont="1" applyFill="1" applyAlignment="1">
      <alignment/>
    </xf>
    <xf numFmtId="3" fontId="15" fillId="0" borderId="0" xfId="0" applyNumberFormat="1" applyFont="1" applyAlignment="1">
      <alignment vertical="center" wrapText="1"/>
    </xf>
    <xf numFmtId="3" fontId="15" fillId="0" borderId="0" xfId="0" applyNumberFormat="1" applyFont="1" applyAlignment="1">
      <alignment vertical="center"/>
    </xf>
    <xf numFmtId="3" fontId="88" fillId="0" borderId="0" xfId="0" applyNumberFormat="1" applyFont="1" applyAlignment="1">
      <alignment vertical="center"/>
    </xf>
    <xf numFmtId="3" fontId="104" fillId="0" borderId="0" xfId="0" applyNumberFormat="1" applyFont="1" applyAlignment="1">
      <alignment horizontal="center" vertical="center" wrapText="1"/>
    </xf>
    <xf numFmtId="3" fontId="88" fillId="0" borderId="0" xfId="0" applyNumberFormat="1" applyFont="1" applyAlignment="1">
      <alignment horizontal="center" vertical="center" wrapText="1"/>
    </xf>
    <xf numFmtId="3" fontId="106" fillId="0" borderId="0" xfId="0" applyNumberFormat="1" applyFont="1" applyAlignment="1">
      <alignment vertical="center"/>
    </xf>
    <xf numFmtId="0" fontId="13" fillId="2" borderId="6" xfId="0" applyFont="1" applyFill="1" applyBorder="1" applyAlignment="1">
      <alignment wrapText="1"/>
    </xf>
    <xf numFmtId="41" fontId="13" fillId="2" borderId="5" xfId="0" applyNumberFormat="1" applyFont="1" applyFill="1" applyBorder="1" applyAlignment="1">
      <alignment horizontal="center" vertical="center" wrapText="1"/>
    </xf>
    <xf numFmtId="0" fontId="13" fillId="2" borderId="7" xfId="0" applyFont="1" applyFill="1" applyBorder="1" applyAlignment="1">
      <alignment horizontal="right"/>
    </xf>
    <xf numFmtId="41" fontId="13" fillId="2" borderId="7" xfId="0" applyNumberFormat="1" applyFont="1" applyFill="1" applyBorder="1" applyAlignment="1">
      <alignment/>
    </xf>
    <xf numFmtId="0" fontId="33" fillId="0" borderId="0" xfId="22" applyFont="1" applyBorder="1">
      <alignment/>
      <protection/>
    </xf>
    <xf numFmtId="0" fontId="33" fillId="0" borderId="0" xfId="22" applyFont="1">
      <alignment/>
      <protection/>
    </xf>
    <xf numFmtId="0" fontId="39" fillId="0" borderId="0" xfId="21" applyFont="1">
      <alignment/>
      <protection/>
    </xf>
    <xf numFmtId="0" fontId="108" fillId="0" borderId="0" xfId="0" applyFont="1" applyAlignment="1">
      <alignment/>
    </xf>
    <xf numFmtId="9" fontId="1" fillId="0" borderId="0" xfId="0" applyNumberFormat="1" applyFont="1" applyAlignment="1">
      <alignment/>
    </xf>
    <xf numFmtId="0" fontId="109" fillId="0" borderId="0" xfId="22" applyFont="1" applyAlignment="1">
      <alignment/>
      <protection/>
    </xf>
    <xf numFmtId="0" fontId="110" fillId="0" borderId="0" xfId="22" applyFont="1" applyBorder="1" applyAlignment="1">
      <alignment/>
      <protection/>
    </xf>
    <xf numFmtId="0" fontId="25" fillId="0" borderId="0" xfId="22" applyFont="1" applyBorder="1" applyAlignment="1">
      <alignment/>
      <protection/>
    </xf>
    <xf numFmtId="0" fontId="30" fillId="0" borderId="0" xfId="22" applyFont="1" applyAlignment="1">
      <alignment/>
      <protection/>
    </xf>
    <xf numFmtId="0" fontId="25" fillId="0" borderId="0" xfId="22" applyFont="1" applyFill="1" applyBorder="1" applyAlignment="1">
      <alignment/>
      <protection/>
    </xf>
    <xf numFmtId="0" fontId="30" fillId="0" borderId="0" xfId="22" applyFont="1" applyFill="1" applyBorder="1" applyAlignment="1">
      <alignment/>
      <protection/>
    </xf>
    <xf numFmtId="0" fontId="111" fillId="0" borderId="0" xfId="22" applyFont="1" applyBorder="1">
      <alignment/>
      <protection/>
    </xf>
    <xf numFmtId="0" fontId="110" fillId="0" borderId="0" xfId="22" applyFont="1" applyAlignment="1">
      <alignment/>
      <protection/>
    </xf>
    <xf numFmtId="0" fontId="88" fillId="0" borderId="0" xfId="22" applyFont="1">
      <alignment/>
      <protection/>
    </xf>
    <xf numFmtId="0" fontId="111" fillId="0" borderId="0" xfId="22" applyFont="1">
      <alignment/>
      <protection/>
    </xf>
    <xf numFmtId="0" fontId="111" fillId="0" borderId="0" xfId="22" applyFont="1" applyAlignment="1">
      <alignment/>
      <protection/>
    </xf>
    <xf numFmtId="0" fontId="16" fillId="0" borderId="0" xfId="22" applyFont="1" applyBorder="1" applyAlignment="1">
      <alignment/>
      <protection/>
    </xf>
    <xf numFmtId="14" fontId="16" fillId="0" borderId="0" xfId="22" applyNumberFormat="1" applyFont="1" applyBorder="1" applyAlignment="1">
      <alignment/>
      <protection/>
    </xf>
    <xf numFmtId="14" fontId="16" fillId="0" borderId="0" xfId="22" applyNumberFormat="1" applyFont="1" applyBorder="1" applyAlignment="1">
      <alignment horizontal="left"/>
      <protection/>
    </xf>
    <xf numFmtId="14" fontId="110" fillId="0" borderId="0" xfId="22" applyNumberFormat="1" applyFont="1" applyBorder="1" applyAlignment="1">
      <alignment/>
      <protection/>
    </xf>
    <xf numFmtId="0" fontId="105" fillId="0" borderId="0" xfId="22" applyFont="1" applyBorder="1">
      <alignment/>
      <protection/>
    </xf>
    <xf numFmtId="14" fontId="25" fillId="0" borderId="0" xfId="22" applyNumberFormat="1" applyFont="1" applyBorder="1" applyAlignment="1">
      <alignment/>
      <protection/>
    </xf>
    <xf numFmtId="2" fontId="88" fillId="0" borderId="0" xfId="22" applyNumberFormat="1" applyFont="1" applyBorder="1" applyAlignment="1">
      <alignment/>
      <protection/>
    </xf>
    <xf numFmtId="0" fontId="112" fillId="0" borderId="0" xfId="22" applyFont="1" applyBorder="1">
      <alignment/>
      <protection/>
    </xf>
    <xf numFmtId="0" fontId="85" fillId="0" borderId="0" xfId="22" applyFont="1" applyBorder="1">
      <alignment/>
      <protection/>
    </xf>
    <xf numFmtId="0" fontId="30" fillId="0" borderId="0" xfId="22" applyFont="1" applyBorder="1" applyAlignment="1">
      <alignment/>
      <protection/>
    </xf>
    <xf numFmtId="0" fontId="25" fillId="0" borderId="0" xfId="22" applyFont="1" applyFill="1" applyBorder="1" applyAlignment="1">
      <alignment wrapText="1"/>
      <protection/>
    </xf>
    <xf numFmtId="0" fontId="30" fillId="0" borderId="0" xfId="22" applyFont="1" applyFill="1" applyBorder="1">
      <alignment/>
      <protection/>
    </xf>
    <xf numFmtId="0" fontId="25" fillId="0" borderId="0" xfId="22" applyFont="1" applyFill="1" applyBorder="1">
      <alignment/>
      <protection/>
    </xf>
    <xf numFmtId="0" fontId="25" fillId="0" borderId="0" xfId="22" applyFont="1" applyBorder="1" applyAlignment="1">
      <alignment horizontal="center" vertical="center" wrapText="1"/>
      <protection/>
    </xf>
    <xf numFmtId="0" fontId="30" fillId="0" borderId="0" xfId="22" applyFont="1" applyBorder="1" applyAlignment="1">
      <alignment horizontal="center"/>
      <protection/>
    </xf>
    <xf numFmtId="0" fontId="53" fillId="0" borderId="0" xfId="22" applyFont="1" applyBorder="1">
      <alignment/>
      <protection/>
    </xf>
    <xf numFmtId="0" fontId="113" fillId="0" borderId="0" xfId="22" applyFont="1" applyBorder="1">
      <alignment/>
      <protection/>
    </xf>
    <xf numFmtId="0" fontId="58" fillId="0" borderId="0" xfId="22" applyFont="1" applyBorder="1">
      <alignment/>
      <protection/>
    </xf>
    <xf numFmtId="0" fontId="88" fillId="0" borderId="0" xfId="22" applyFont="1" applyBorder="1">
      <alignment/>
      <protection/>
    </xf>
    <xf numFmtId="1" fontId="88" fillId="0" borderId="0" xfId="22" applyNumberFormat="1" applyFont="1" applyBorder="1">
      <alignment/>
      <protection/>
    </xf>
    <xf numFmtId="1" fontId="30" fillId="0" borderId="0" xfId="22" applyNumberFormat="1" applyFont="1" applyBorder="1">
      <alignment/>
      <protection/>
    </xf>
    <xf numFmtId="0" fontId="25" fillId="0" borderId="0" xfId="22" applyFont="1" applyBorder="1" applyAlignment="1">
      <alignment vertical="center" wrapText="1"/>
      <protection/>
    </xf>
    <xf numFmtId="0" fontId="88" fillId="0" borderId="0" xfId="22" applyFont="1" applyBorder="1" applyAlignment="1">
      <alignment/>
      <protection/>
    </xf>
    <xf numFmtId="1" fontId="25" fillId="0" borderId="0" xfId="22" applyNumberFormat="1" applyFont="1" applyBorder="1" applyAlignment="1">
      <alignment/>
      <protection/>
    </xf>
    <xf numFmtId="1" fontId="25" fillId="0" borderId="0" xfId="22" applyNumberFormat="1" applyFont="1" applyBorder="1">
      <alignment/>
      <protection/>
    </xf>
    <xf numFmtId="0" fontId="30" fillId="0" borderId="0" xfId="22" applyFont="1" applyBorder="1" applyAlignment="1">
      <alignment vertical="center" wrapText="1"/>
      <protection/>
    </xf>
    <xf numFmtId="14" fontId="8" fillId="0" borderId="0" xfId="22" applyNumberFormat="1" applyFont="1">
      <alignment/>
      <protection/>
    </xf>
    <xf numFmtId="0" fontId="114" fillId="0" borderId="0" xfId="0" applyFont="1" applyAlignment="1">
      <alignment/>
    </xf>
    <xf numFmtId="0" fontId="81" fillId="0" borderId="0" xfId="22" applyNumberFormat="1" applyFont="1" applyAlignment="1">
      <alignment horizontal="center"/>
      <protection/>
    </xf>
    <xf numFmtId="0" fontId="82" fillId="0" borderId="0" xfId="22" applyNumberFormat="1" applyFont="1">
      <alignment/>
      <protection/>
    </xf>
    <xf numFmtId="0" fontId="83" fillId="0" borderId="0" xfId="22" applyNumberFormat="1" applyFont="1">
      <alignment/>
      <protection/>
    </xf>
    <xf numFmtId="0" fontId="64" fillId="0" borderId="0" xfId="22" applyNumberFormat="1" applyFont="1" applyAlignment="1">
      <alignment horizontal="center"/>
      <protection/>
    </xf>
    <xf numFmtId="0" fontId="25" fillId="0" borderId="0" xfId="0" applyFont="1" applyBorder="1" applyAlignment="1">
      <alignment/>
    </xf>
    <xf numFmtId="0" fontId="30" fillId="0" borderId="0" xfId="21" applyFont="1">
      <alignment/>
      <protection/>
    </xf>
    <xf numFmtId="0" fontId="115" fillId="0" borderId="0" xfId="21" applyFont="1">
      <alignment/>
      <protection/>
    </xf>
    <xf numFmtId="0" fontId="116" fillId="0" borderId="0" xfId="0" applyFont="1" applyBorder="1" applyAlignment="1">
      <alignment/>
    </xf>
    <xf numFmtId="0" fontId="104" fillId="0" borderId="0" xfId="0" applyFont="1" applyAlignment="1">
      <alignment/>
    </xf>
    <xf numFmtId="0" fontId="25" fillId="0" borderId="0" xfId="0" applyFont="1" applyAlignment="1">
      <alignment/>
    </xf>
    <xf numFmtId="0" fontId="53" fillId="0" borderId="0" xfId="0" applyFont="1" applyBorder="1" applyAlignment="1">
      <alignment/>
    </xf>
    <xf numFmtId="0" fontId="117" fillId="0" borderId="0" xfId="0" applyFont="1" applyAlignment="1">
      <alignment/>
    </xf>
    <xf numFmtId="0" fontId="8" fillId="0" borderId="0" xfId="0" applyFont="1" applyAlignment="1">
      <alignment/>
    </xf>
    <xf numFmtId="0" fontId="32" fillId="0" borderId="0" xfId="22" applyFont="1">
      <alignment/>
      <protection/>
    </xf>
    <xf numFmtId="0" fontId="35" fillId="0" borderId="0" xfId="0" applyFont="1" applyAlignment="1">
      <alignment/>
    </xf>
    <xf numFmtId="0" fontId="119" fillId="0" borderId="0" xfId="0" applyFont="1" applyAlignment="1">
      <alignment/>
    </xf>
    <xf numFmtId="0" fontId="13" fillId="0" borderId="0" xfId="0" applyFont="1" applyBorder="1" applyAlignment="1">
      <alignment horizontal="center"/>
    </xf>
    <xf numFmtId="178" fontId="18" fillId="0" borderId="0" xfId="0" applyNumberFormat="1" applyFont="1" applyAlignment="1">
      <alignment horizontal="right"/>
    </xf>
    <xf numFmtId="178" fontId="1" fillId="0" borderId="0" xfId="0" applyNumberFormat="1" applyFont="1" applyAlignment="1">
      <alignment horizontal="right"/>
    </xf>
    <xf numFmtId="178" fontId="13" fillId="0" borderId="1" xfId="0" applyNumberFormat="1" applyFont="1" applyBorder="1" applyAlignment="1">
      <alignment horizontal="right"/>
    </xf>
    <xf numFmtId="178" fontId="13" fillId="0" borderId="4" xfId="0" applyNumberFormat="1" applyFont="1" applyBorder="1" applyAlignment="1">
      <alignment/>
    </xf>
    <xf numFmtId="0" fontId="25" fillId="0" borderId="0" xfId="0" applyFont="1" applyAlignment="1">
      <alignment/>
    </xf>
    <xf numFmtId="0" fontId="25" fillId="0" borderId="0" xfId="0" applyFont="1" applyBorder="1" applyAlignment="1">
      <alignment/>
    </xf>
    <xf numFmtId="41" fontId="18" fillId="0" borderId="15" xfId="0" applyNumberFormat="1" applyFont="1" applyBorder="1" applyAlignment="1">
      <alignment horizontal="right"/>
    </xf>
    <xf numFmtId="178" fontId="18" fillId="0" borderId="0" xfId="0" applyNumberFormat="1" applyFont="1" applyBorder="1" applyAlignment="1">
      <alignment horizontal="right"/>
    </xf>
    <xf numFmtId="178" fontId="1" fillId="0" borderId="0" xfId="0" applyNumberFormat="1" applyFont="1" applyBorder="1" applyAlignment="1">
      <alignment horizontal="right"/>
    </xf>
    <xf numFmtId="178" fontId="24" fillId="0" borderId="1" xfId="0" applyNumberFormat="1" applyFont="1" applyBorder="1" applyAlignment="1">
      <alignment horizontal="right"/>
    </xf>
    <xf numFmtId="178" fontId="1" fillId="0" borderId="0" xfId="0" applyNumberFormat="1" applyFont="1" applyAlignment="1">
      <alignment/>
    </xf>
    <xf numFmtId="178" fontId="13" fillId="0" borderId="1" xfId="0" applyNumberFormat="1" applyFont="1" applyBorder="1" applyAlignment="1">
      <alignment/>
    </xf>
    <xf numFmtId="178" fontId="6" fillId="0" borderId="0" xfId="0" applyNumberFormat="1" applyFont="1" applyAlignment="1">
      <alignment/>
    </xf>
    <xf numFmtId="178" fontId="13" fillId="0" borderId="0" xfId="0" applyNumberFormat="1" applyFont="1" applyBorder="1" applyAlignment="1">
      <alignment/>
    </xf>
    <xf numFmtId="178" fontId="24" fillId="0" borderId="0" xfId="0" applyNumberFormat="1" applyFont="1" applyAlignment="1">
      <alignment/>
    </xf>
    <xf numFmtId="178" fontId="24" fillId="0" borderId="1" xfId="0" applyNumberFormat="1" applyFont="1" applyBorder="1" applyAlignment="1">
      <alignment/>
    </xf>
    <xf numFmtId="178" fontId="24" fillId="0" borderId="4" xfId="0" applyNumberFormat="1" applyFont="1" applyBorder="1" applyAlignment="1">
      <alignment/>
    </xf>
    <xf numFmtId="178" fontId="56" fillId="0" borderId="4" xfId="0" applyNumberFormat="1" applyFont="1" applyBorder="1" applyAlignment="1">
      <alignment/>
    </xf>
    <xf numFmtId="178" fontId="24" fillId="0" borderId="3" xfId="0" applyNumberFormat="1" applyFont="1" applyBorder="1" applyAlignment="1">
      <alignment/>
    </xf>
    <xf numFmtId="0" fontId="53" fillId="0" borderId="0" xfId="0" applyFont="1" applyAlignment="1">
      <alignment/>
    </xf>
    <xf numFmtId="0" fontId="53" fillId="0" borderId="0" xfId="0" applyFont="1" applyBorder="1" applyAlignment="1">
      <alignment/>
    </xf>
    <xf numFmtId="0" fontId="13" fillId="0" borderId="0" xfId="0" applyFont="1" applyAlignment="1">
      <alignment horizontal="center"/>
    </xf>
    <xf numFmtId="0" fontId="13" fillId="0" borderId="0" xfId="0" applyFont="1" applyBorder="1" applyAlignment="1">
      <alignment/>
    </xf>
    <xf numFmtId="0" fontId="19" fillId="0" borderId="0" xfId="0" applyFont="1" applyFill="1" applyAlignment="1">
      <alignment/>
    </xf>
    <xf numFmtId="0" fontId="18" fillId="0" borderId="0" xfId="0" applyFont="1" applyFill="1" applyAlignment="1">
      <alignment/>
    </xf>
    <xf numFmtId="0" fontId="56" fillId="0" borderId="0" xfId="0" applyFont="1" applyFill="1" applyAlignment="1">
      <alignment/>
    </xf>
    <xf numFmtId="0" fontId="56" fillId="0" borderId="0" xfId="0" applyFont="1" applyFill="1" applyBorder="1" applyAlignment="1">
      <alignment/>
    </xf>
    <xf numFmtId="0" fontId="18" fillId="0" borderId="0" xfId="0" applyFont="1" applyFill="1" applyBorder="1" applyAlignment="1">
      <alignment horizontal="right"/>
    </xf>
    <xf numFmtId="41" fontId="18" fillId="0" borderId="0" xfId="0" applyNumberFormat="1" applyFont="1" applyFill="1" applyBorder="1" applyAlignment="1">
      <alignment/>
    </xf>
    <xf numFmtId="41" fontId="19" fillId="0" borderId="0" xfId="0" applyNumberFormat="1" applyFont="1" applyFill="1" applyBorder="1" applyAlignment="1">
      <alignment/>
    </xf>
    <xf numFmtId="0" fontId="121" fillId="0" borderId="0" xfId="21" applyFont="1">
      <alignment/>
      <protection/>
    </xf>
    <xf numFmtId="0" fontId="40" fillId="0" borderId="0" xfId="21" applyFont="1">
      <alignment/>
      <protection/>
    </xf>
    <xf numFmtId="0" fontId="70" fillId="0" borderId="1" xfId="21" applyFont="1" applyBorder="1">
      <alignment/>
      <protection/>
    </xf>
    <xf numFmtId="0" fontId="40" fillId="0" borderId="1" xfId="21" applyFont="1" applyBorder="1">
      <alignment/>
      <protection/>
    </xf>
    <xf numFmtId="0" fontId="39" fillId="0" borderId="0" xfId="21" applyFont="1">
      <alignment/>
      <protection/>
    </xf>
    <xf numFmtId="0" fontId="25" fillId="0" borderId="0" xfId="21" applyFont="1">
      <alignment/>
      <protection/>
    </xf>
    <xf numFmtId="0" fontId="1" fillId="0" borderId="0" xfId="21" applyFont="1">
      <alignment/>
      <protection/>
    </xf>
    <xf numFmtId="0" fontId="30" fillId="0" borderId="0" xfId="21" applyFont="1">
      <alignment/>
      <protection/>
    </xf>
    <xf numFmtId="0" fontId="122" fillId="0" borderId="0" xfId="21" applyFont="1">
      <alignment/>
      <protection/>
    </xf>
    <xf numFmtId="178" fontId="13" fillId="0" borderId="0" xfId="0" applyNumberFormat="1" applyFont="1" applyBorder="1" applyAlignment="1">
      <alignment horizontal="right"/>
    </xf>
    <xf numFmtId="178" fontId="15" fillId="0" borderId="0" xfId="0" applyNumberFormat="1" applyFont="1" applyAlignment="1">
      <alignment horizontal="right"/>
    </xf>
    <xf numFmtId="0" fontId="117" fillId="0" borderId="0" xfId="0" applyFont="1" applyAlignment="1">
      <alignment horizontal="center"/>
    </xf>
    <xf numFmtId="14" fontId="1" fillId="0" borderId="0" xfId="0" applyNumberFormat="1" applyFont="1" applyAlignment="1">
      <alignment/>
    </xf>
    <xf numFmtId="0" fontId="6" fillId="0" borderId="0" xfId="0" applyFont="1" applyAlignment="1">
      <alignment/>
    </xf>
    <xf numFmtId="193" fontId="1" fillId="0" borderId="51" xfId="0" applyNumberFormat="1" applyFont="1" applyBorder="1" applyAlignment="1">
      <alignment/>
    </xf>
    <xf numFmtId="0" fontId="26" fillId="0" borderId="51" xfId="0" applyFont="1" applyBorder="1" applyAlignment="1">
      <alignment horizontal="center"/>
    </xf>
    <xf numFmtId="41" fontId="13" fillId="0" borderId="0" xfId="0" applyNumberFormat="1" applyFont="1" applyBorder="1" applyAlignment="1">
      <alignment/>
    </xf>
    <xf numFmtId="41" fontId="13" fillId="0" borderId="4" xfId="0" applyNumberFormat="1" applyFont="1" applyBorder="1" applyAlignment="1">
      <alignment horizontal="right"/>
    </xf>
    <xf numFmtId="0" fontId="35" fillId="0" borderId="51" xfId="0" applyFont="1" applyFill="1" applyBorder="1" applyAlignment="1">
      <alignment horizontal="center"/>
    </xf>
    <xf numFmtId="0" fontId="35" fillId="0" borderId="51" xfId="0" applyFont="1" applyBorder="1" applyAlignment="1">
      <alignment horizontal="center"/>
    </xf>
    <xf numFmtId="41" fontId="18" fillId="0" borderId="52" xfId="0" applyNumberFormat="1" applyFont="1" applyBorder="1" applyAlignment="1">
      <alignment horizontal="right"/>
    </xf>
    <xf numFmtId="178" fontId="24" fillId="0" borderId="51" xfId="0" applyNumberFormat="1" applyFont="1" applyBorder="1" applyAlignment="1">
      <alignment/>
    </xf>
    <xf numFmtId="178" fontId="19" fillId="0" borderId="0" xfId="0" applyNumberFormat="1" applyFont="1" applyAlignment="1">
      <alignment horizontal="right"/>
    </xf>
    <xf numFmtId="1" fontId="59" fillId="0" borderId="15" xfId="22" applyNumberFormat="1" applyFont="1" applyBorder="1" applyAlignment="1" quotePrefix="1">
      <alignment horizontal="center"/>
      <protection/>
    </xf>
    <xf numFmtId="2" fontId="59" fillId="0" borderId="15" xfId="22" applyNumberFormat="1" applyFont="1" applyBorder="1" applyAlignment="1" quotePrefix="1">
      <alignment horizontal="center"/>
      <protection/>
    </xf>
    <xf numFmtId="1" fontId="59" fillId="0" borderId="16" xfId="22" applyNumberFormat="1" applyFont="1" applyBorder="1" applyAlignment="1" quotePrefix="1">
      <alignment horizontal="center"/>
      <protection/>
    </xf>
    <xf numFmtId="0" fontId="72" fillId="0" borderId="0" xfId="22" applyFont="1" applyAlignment="1">
      <alignment horizontal="center"/>
      <protection/>
    </xf>
    <xf numFmtId="41" fontId="13" fillId="2" borderId="7" xfId="0" applyNumberFormat="1" applyFont="1" applyFill="1" applyBorder="1" applyAlignment="1">
      <alignment horizontal="center" vertical="center" wrapText="1"/>
    </xf>
    <xf numFmtId="0" fontId="30" fillId="0" borderId="0" xfId="22" applyFont="1">
      <alignment/>
      <protection/>
    </xf>
    <xf numFmtId="0" fontId="1" fillId="0" borderId="0" xfId="0" applyFont="1" applyAlignment="1">
      <alignment/>
    </xf>
    <xf numFmtId="41" fontId="18" fillId="0" borderId="0" xfId="0" applyNumberFormat="1" applyFont="1" applyBorder="1" applyAlignment="1">
      <alignment horizontal="right"/>
    </xf>
    <xf numFmtId="41" fontId="72" fillId="0" borderId="0" xfId="22" applyNumberFormat="1" applyFont="1">
      <alignment/>
      <protection/>
    </xf>
    <xf numFmtId="0" fontId="72" fillId="0" borderId="0" xfId="22" applyFont="1" applyFill="1">
      <alignment/>
      <protection/>
    </xf>
    <xf numFmtId="41" fontId="13" fillId="0" borderId="0" xfId="0" applyNumberFormat="1" applyFont="1" applyBorder="1" applyAlignment="1">
      <alignment/>
    </xf>
    <xf numFmtId="41" fontId="13" fillId="0" borderId="2" xfId="0" applyNumberFormat="1" applyFont="1" applyBorder="1" applyAlignment="1">
      <alignment horizontal="center"/>
    </xf>
    <xf numFmtId="41" fontId="1" fillId="0" borderId="0" xfId="0" applyNumberFormat="1" applyFont="1" applyFill="1" applyAlignment="1">
      <alignment/>
    </xf>
    <xf numFmtId="0" fontId="72" fillId="0" borderId="0" xfId="22" applyFont="1" applyBorder="1" applyAlignment="1">
      <alignment horizontal="left"/>
      <protection/>
    </xf>
    <xf numFmtId="41" fontId="72" fillId="0" borderId="0" xfId="22" applyNumberFormat="1" applyFont="1" applyBorder="1" applyAlignment="1">
      <alignment horizontal="left"/>
      <protection/>
    </xf>
    <xf numFmtId="3" fontId="55" fillId="0" borderId="40" xfId="23" applyNumberFormat="1" applyFont="1" applyBorder="1" applyAlignment="1">
      <alignment horizontal="center" vertical="center"/>
      <protection/>
    </xf>
    <xf numFmtId="41" fontId="19" fillId="0" borderId="11"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8" fillId="0" borderId="13"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9" fillId="0" borderId="53" xfId="23" applyNumberFormat="1" applyFont="1" applyBorder="1" applyAlignment="1">
      <alignment horizontal="center" vertical="center"/>
      <protection/>
    </xf>
    <xf numFmtId="41" fontId="18" fillId="0" borderId="11" xfId="23" applyNumberFormat="1" applyFont="1" applyBorder="1" applyAlignment="1">
      <alignment vertical="center"/>
      <protection/>
    </xf>
    <xf numFmtId="41" fontId="18" fillId="0" borderId="14" xfId="23" applyNumberFormat="1" applyFont="1" applyBorder="1" applyAlignment="1">
      <alignment horizontal="center" vertical="center"/>
      <protection/>
    </xf>
    <xf numFmtId="41" fontId="18" fillId="0" borderId="0" xfId="23" applyNumberFormat="1" applyFont="1" applyBorder="1" applyAlignment="1">
      <alignment vertical="center"/>
      <protection/>
    </xf>
    <xf numFmtId="41" fontId="19" fillId="0" borderId="53" xfId="23" applyNumberFormat="1" applyFont="1" applyBorder="1" applyAlignment="1">
      <alignment horizontal="center" vertical="center"/>
      <protection/>
    </xf>
    <xf numFmtId="41" fontId="19" fillId="0" borderId="54" xfId="23" applyNumberFormat="1" applyFont="1" applyBorder="1" applyAlignment="1">
      <alignment horizontal="center" vertical="center"/>
      <protection/>
    </xf>
    <xf numFmtId="3" fontId="18" fillId="0" borderId="0" xfId="23" applyNumberFormat="1" applyFont="1" applyAlignment="1">
      <alignment vertical="center"/>
      <protection/>
    </xf>
    <xf numFmtId="3" fontId="57" fillId="0" borderId="0" xfId="23" applyNumberFormat="1" applyFont="1" applyAlignment="1">
      <alignment vertical="center"/>
      <protection/>
    </xf>
    <xf numFmtId="41" fontId="19" fillId="0" borderId="0" xfId="23" applyNumberFormat="1" applyFont="1" applyBorder="1" applyAlignment="1">
      <alignment horizontal="center" vertical="center"/>
      <protection/>
    </xf>
    <xf numFmtId="3" fontId="53" fillId="0" borderId="0" xfId="23" applyNumberFormat="1" applyFont="1" applyAlignment="1">
      <alignment vertical="center"/>
      <protection/>
    </xf>
    <xf numFmtId="3" fontId="19" fillId="0" borderId="0" xfId="23" applyNumberFormat="1" applyFont="1" applyBorder="1" applyAlignment="1">
      <alignment vertical="center"/>
      <protection/>
    </xf>
    <xf numFmtId="3" fontId="19" fillId="0" borderId="0" xfId="23" applyNumberFormat="1" applyFont="1" applyAlignment="1">
      <alignment vertical="center"/>
      <protection/>
    </xf>
    <xf numFmtId="43" fontId="19" fillId="0" borderId="0" xfId="23" applyNumberFormat="1" applyFont="1" applyBorder="1" applyAlignment="1">
      <alignment horizontal="center" vertical="center"/>
      <protection/>
    </xf>
    <xf numFmtId="41" fontId="19" fillId="0" borderId="0" xfId="23" applyNumberFormat="1" applyFont="1" applyBorder="1" applyAlignment="1">
      <alignment horizontal="center" vertical="center"/>
      <protection/>
    </xf>
    <xf numFmtId="3" fontId="19" fillId="0" borderId="7" xfId="23" applyNumberFormat="1" applyFont="1" applyBorder="1" applyAlignment="1">
      <alignment horizontal="center" vertical="center" wrapText="1"/>
      <protection/>
    </xf>
    <xf numFmtId="43" fontId="18" fillId="0" borderId="0" xfId="23" applyNumberFormat="1" applyFont="1" applyAlignment="1">
      <alignment vertical="center"/>
      <protection/>
    </xf>
    <xf numFmtId="3" fontId="18" fillId="0" borderId="0" xfId="23" applyNumberFormat="1" applyFont="1" applyBorder="1" applyAlignment="1">
      <alignment vertical="center"/>
      <protection/>
    </xf>
    <xf numFmtId="41" fontId="19" fillId="0" borderId="4" xfId="23" applyNumberFormat="1" applyFont="1" applyBorder="1" applyAlignment="1">
      <alignment vertical="center"/>
      <protection/>
    </xf>
    <xf numFmtId="41" fontId="19" fillId="0" borderId="0" xfId="23" applyNumberFormat="1" applyFont="1" applyBorder="1" applyAlignment="1">
      <alignment vertical="center"/>
      <protection/>
    </xf>
    <xf numFmtId="41" fontId="18" fillId="0" borderId="0" xfId="23" applyNumberFormat="1" applyFont="1" applyAlignment="1">
      <alignment vertical="center"/>
      <protection/>
    </xf>
    <xf numFmtId="3" fontId="18" fillId="0" borderId="0" xfId="23" applyNumberFormat="1" applyFont="1" applyAlignment="1">
      <alignment horizontal="left" vertical="center"/>
      <protection/>
    </xf>
    <xf numFmtId="41" fontId="18" fillId="0" borderId="0" xfId="23" applyNumberFormat="1" applyFont="1" applyAlignment="1">
      <alignment horizontal="center" vertical="center"/>
      <protection/>
    </xf>
    <xf numFmtId="3" fontId="19" fillId="0" borderId="0" xfId="23" applyNumberFormat="1" applyFont="1" applyBorder="1" applyAlignment="1">
      <alignment horizontal="center" vertical="center"/>
      <protection/>
    </xf>
    <xf numFmtId="43" fontId="18" fillId="0" borderId="0" xfId="23" applyNumberFormat="1" applyFont="1" applyBorder="1" applyAlignment="1">
      <alignment vertical="center"/>
      <protection/>
    </xf>
    <xf numFmtId="1" fontId="19" fillId="0" borderId="0" xfId="23" applyNumberFormat="1" applyFont="1" applyBorder="1" applyAlignment="1">
      <alignment vertical="center"/>
      <protection/>
    </xf>
    <xf numFmtId="14" fontId="18" fillId="0" borderId="0" xfId="23" applyNumberFormat="1" applyFont="1" applyAlignment="1">
      <alignment vertical="center"/>
      <protection/>
    </xf>
    <xf numFmtId="43" fontId="19" fillId="0" borderId="0" xfId="23" applyNumberFormat="1" applyFont="1" applyBorder="1" applyAlignment="1">
      <alignment vertical="center"/>
      <protection/>
    </xf>
    <xf numFmtId="3" fontId="18" fillId="0" borderId="0" xfId="23" applyNumberFormat="1" applyFont="1" applyBorder="1" applyAlignment="1">
      <alignment horizontal="left" vertical="center"/>
      <protection/>
    </xf>
    <xf numFmtId="14" fontId="18" fillId="0" borderId="7" xfId="23" applyNumberFormat="1" applyFont="1" applyBorder="1" applyAlignment="1">
      <alignment vertical="center"/>
      <protection/>
    </xf>
    <xf numFmtId="196" fontId="18" fillId="0" borderId="0" xfId="23" applyNumberFormat="1" applyFont="1" applyAlignment="1">
      <alignment vertical="center"/>
      <protection/>
    </xf>
    <xf numFmtId="196" fontId="18" fillId="0" borderId="3" xfId="23" applyNumberFormat="1" applyFont="1" applyBorder="1" applyAlignment="1">
      <alignment vertical="center"/>
      <protection/>
    </xf>
    <xf numFmtId="196" fontId="19" fillId="0" borderId="51" xfId="23" applyNumberFormat="1" applyFont="1" applyBorder="1" applyAlignment="1">
      <alignment vertical="center"/>
      <protection/>
    </xf>
    <xf numFmtId="196" fontId="19" fillId="0" borderId="51" xfId="23" applyNumberFormat="1" applyFont="1" applyBorder="1" applyAlignment="1">
      <alignment horizontal="center" vertical="center"/>
      <protection/>
    </xf>
    <xf numFmtId="41" fontId="18" fillId="0" borderId="0" xfId="23" applyNumberFormat="1" applyFont="1" applyAlignment="1">
      <alignment horizontal="right" vertical="center"/>
      <protection/>
    </xf>
    <xf numFmtId="41" fontId="18" fillId="0" borderId="0" xfId="23" applyNumberFormat="1" applyFont="1" applyAlignment="1">
      <alignment horizontal="left" vertical="center"/>
      <protection/>
    </xf>
    <xf numFmtId="0" fontId="83" fillId="0" borderId="0" xfId="22" applyFont="1">
      <alignment/>
      <protection/>
    </xf>
    <xf numFmtId="0" fontId="83" fillId="0" borderId="0" xfId="22" applyFont="1" applyBorder="1">
      <alignment/>
      <protection/>
    </xf>
    <xf numFmtId="0" fontId="72" fillId="0" borderId="1" xfId="22" applyFont="1" applyBorder="1">
      <alignment/>
      <protection/>
    </xf>
    <xf numFmtId="14" fontId="72" fillId="0" borderId="7" xfId="22" applyNumberFormat="1" applyFont="1" applyBorder="1">
      <alignment/>
      <protection/>
    </xf>
    <xf numFmtId="0" fontId="72" fillId="0" borderId="7" xfId="22" applyFont="1" applyBorder="1">
      <alignment/>
      <protection/>
    </xf>
    <xf numFmtId="0" fontId="81" fillId="0" borderId="7" xfId="22" applyFont="1" applyBorder="1">
      <alignment/>
      <protection/>
    </xf>
    <xf numFmtId="0" fontId="81" fillId="0" borderId="7" xfId="22" applyFont="1" applyBorder="1" applyAlignment="1">
      <alignment horizontal="right"/>
      <protection/>
    </xf>
    <xf numFmtId="41" fontId="72" fillId="0" borderId="0" xfId="22" applyNumberFormat="1" applyFont="1" applyBorder="1">
      <alignment/>
      <protection/>
    </xf>
    <xf numFmtId="41" fontId="1" fillId="0" borderId="0" xfId="0" applyNumberFormat="1" applyFont="1" applyBorder="1" applyAlignment="1">
      <alignment horizontal="center"/>
    </xf>
    <xf numFmtId="1" fontId="72" fillId="0" borderId="0" xfId="22" applyNumberFormat="1" applyFont="1" applyBorder="1">
      <alignment/>
      <protection/>
    </xf>
    <xf numFmtId="3" fontId="13" fillId="0" borderId="0" xfId="21" applyNumberFormat="1" applyFont="1" applyAlignment="1">
      <alignment vertical="center"/>
      <protection/>
    </xf>
    <xf numFmtId="3" fontId="1" fillId="0" borderId="0" xfId="21" applyNumberFormat="1" applyFont="1" applyAlignment="1">
      <alignment vertical="center"/>
      <protection/>
    </xf>
    <xf numFmtId="3" fontId="13" fillId="0" borderId="0" xfId="21" applyNumberFormat="1" applyFont="1" applyAlignment="1">
      <alignment horizontal="center" vertical="center"/>
      <protection/>
    </xf>
    <xf numFmtId="3" fontId="1" fillId="0" borderId="3" xfId="21" applyNumberFormat="1" applyFont="1" applyBorder="1" applyAlignment="1">
      <alignment horizontal="center" vertical="center"/>
      <protection/>
    </xf>
    <xf numFmtId="41" fontId="13" fillId="0" borderId="0" xfId="21" applyNumberFormat="1" applyFont="1" applyAlignment="1">
      <alignment vertical="center"/>
      <protection/>
    </xf>
    <xf numFmtId="41" fontId="1" fillId="0" borderId="0" xfId="21" applyNumberFormat="1" applyFont="1" applyAlignment="1">
      <alignment vertical="center"/>
      <protection/>
    </xf>
    <xf numFmtId="3" fontId="8" fillId="0" borderId="0" xfId="21" applyNumberFormat="1" applyFont="1" applyAlignment="1">
      <alignment vertical="center"/>
      <protection/>
    </xf>
    <xf numFmtId="41" fontId="8" fillId="0" borderId="0" xfId="21" applyNumberFormat="1" applyFont="1" applyAlignment="1">
      <alignment vertical="center"/>
      <protection/>
    </xf>
    <xf numFmtId="41" fontId="1" fillId="0" borderId="3" xfId="21" applyNumberFormat="1" applyFont="1" applyBorder="1" applyAlignment="1">
      <alignment vertical="center"/>
      <protection/>
    </xf>
    <xf numFmtId="41" fontId="8" fillId="0" borderId="3" xfId="21" applyNumberFormat="1" applyFont="1" applyBorder="1" applyAlignment="1">
      <alignment horizontal="center" vertical="center"/>
      <protection/>
    </xf>
    <xf numFmtId="41" fontId="13" fillId="0" borderId="3" xfId="21" applyNumberFormat="1" applyFont="1" applyBorder="1" applyAlignment="1">
      <alignment horizontal="center" vertical="center"/>
      <protection/>
    </xf>
    <xf numFmtId="3" fontId="1" fillId="0" borderId="3" xfId="21" applyNumberFormat="1" applyFont="1" applyBorder="1" applyAlignment="1">
      <alignment vertical="center"/>
      <protection/>
    </xf>
    <xf numFmtId="3" fontId="8" fillId="0" borderId="3" xfId="21" applyNumberFormat="1" applyFont="1" applyBorder="1" applyAlignment="1">
      <alignment horizontal="center" vertical="center"/>
      <protection/>
    </xf>
    <xf numFmtId="3" fontId="8" fillId="0" borderId="0" xfId="21" applyNumberFormat="1" applyFont="1" applyAlignment="1">
      <alignment horizontal="center" vertical="center"/>
      <protection/>
    </xf>
    <xf numFmtId="3" fontId="1" fillId="0" borderId="0" xfId="21" applyNumberFormat="1" applyFont="1" applyBorder="1" applyAlignment="1">
      <alignment vertical="center"/>
      <protection/>
    </xf>
    <xf numFmtId="182" fontId="13" fillId="0" borderId="0" xfId="21" applyNumberFormat="1" applyFont="1" applyAlignment="1">
      <alignment vertical="center"/>
      <protection/>
    </xf>
    <xf numFmtId="3" fontId="1" fillId="0" borderId="0" xfId="21" applyNumberFormat="1" applyFont="1" applyAlignment="1">
      <alignment horizontal="center" vertical="center"/>
      <protection/>
    </xf>
    <xf numFmtId="3" fontId="13" fillId="0" borderId="0" xfId="21" applyNumberFormat="1" applyFont="1" applyAlignment="1">
      <alignment horizontal="left" vertical="center"/>
      <protection/>
    </xf>
    <xf numFmtId="3" fontId="28" fillId="0" borderId="0" xfId="21" applyNumberFormat="1" applyFont="1" applyAlignment="1">
      <alignment vertical="center"/>
      <protection/>
    </xf>
    <xf numFmtId="0" fontId="19" fillId="0" borderId="0" xfId="21" applyFont="1">
      <alignment/>
      <protection/>
    </xf>
    <xf numFmtId="3" fontId="13" fillId="0" borderId="1" xfId="21" applyNumberFormat="1" applyFont="1" applyBorder="1" applyAlignment="1">
      <alignment horizontal="center" vertical="center"/>
      <protection/>
    </xf>
    <xf numFmtId="41" fontId="72" fillId="0" borderId="3" xfId="22" applyNumberFormat="1" applyFont="1" applyBorder="1">
      <alignment/>
      <protection/>
    </xf>
    <xf numFmtId="0" fontId="95" fillId="0" borderId="0" xfId="22" applyFont="1" applyAlignment="1">
      <alignment horizontal="center"/>
      <protection/>
    </xf>
    <xf numFmtId="0" fontId="59" fillId="0" borderId="0" xfId="22" applyFont="1" applyAlignment="1">
      <alignment horizontal="left"/>
      <protection/>
    </xf>
    <xf numFmtId="0" fontId="79" fillId="0" borderId="0" xfId="22" applyFont="1">
      <alignment/>
      <protection/>
    </xf>
    <xf numFmtId="178" fontId="1" fillId="0" borderId="0" xfId="0" applyNumberFormat="1" applyFont="1" applyAlignment="1">
      <alignment horizontal="right"/>
    </xf>
    <xf numFmtId="0" fontId="40" fillId="0" borderId="0" xfId="21" applyFont="1" applyAlignment="1">
      <alignment horizontal="right"/>
      <protection/>
    </xf>
    <xf numFmtId="2" fontId="40" fillId="0" borderId="0" xfId="21" applyNumberFormat="1" applyFont="1">
      <alignment/>
      <protection/>
    </xf>
    <xf numFmtId="41" fontId="1" fillId="0" borderId="0" xfId="21" applyNumberFormat="1" applyFont="1" applyBorder="1" applyAlignment="1">
      <alignment vertical="center"/>
      <protection/>
    </xf>
    <xf numFmtId="0" fontId="1"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0" borderId="0" xfId="0" applyFont="1" applyBorder="1" applyAlignment="1">
      <alignment/>
    </xf>
    <xf numFmtId="0" fontId="124" fillId="0" borderId="0" xfId="0" applyFont="1" applyBorder="1" applyAlignment="1">
      <alignment/>
    </xf>
    <xf numFmtId="0" fontId="125" fillId="0" borderId="0" xfId="0" applyNumberFormat="1" applyFont="1" applyFill="1" applyBorder="1" applyAlignment="1" applyProtection="1">
      <alignment vertical="top"/>
      <protection/>
    </xf>
    <xf numFmtId="0" fontId="72" fillId="0" borderId="0" xfId="22" applyFont="1">
      <alignment/>
      <protection/>
    </xf>
    <xf numFmtId="3" fontId="18" fillId="0" borderId="0" xfId="23" applyNumberFormat="1" applyFont="1" applyAlignment="1">
      <alignment vertical="center"/>
      <protection/>
    </xf>
    <xf numFmtId="0" fontId="59" fillId="3" borderId="0" xfId="22" applyFont="1" applyFill="1">
      <alignment/>
      <protection/>
    </xf>
    <xf numFmtId="0" fontId="72" fillId="3" borderId="0" xfId="22" applyFont="1" applyFill="1">
      <alignment/>
      <protection/>
    </xf>
    <xf numFmtId="0" fontId="18" fillId="0" borderId="0" xfId="0" applyFont="1" applyBorder="1" applyAlignment="1">
      <alignment horizontal="center"/>
    </xf>
    <xf numFmtId="41" fontId="18" fillId="0" borderId="0" xfId="23" applyNumberFormat="1" applyFont="1" applyBorder="1" applyAlignment="1">
      <alignment vertical="center"/>
      <protection/>
    </xf>
    <xf numFmtId="0" fontId="64" fillId="3" borderId="0" xfId="22" applyFont="1" applyFill="1">
      <alignment/>
      <protection/>
    </xf>
    <xf numFmtId="0" fontId="81" fillId="3" borderId="0" xfId="22" applyFont="1" applyFill="1">
      <alignment/>
      <protection/>
    </xf>
    <xf numFmtId="0" fontId="95" fillId="3" borderId="0" xfId="22" applyFont="1" applyFill="1" applyAlignment="1">
      <alignment/>
      <protection/>
    </xf>
    <xf numFmtId="0" fontId="95" fillId="3" borderId="0" xfId="22" applyFont="1" applyFill="1" applyAlignment="1">
      <alignment horizontal="center"/>
      <protection/>
    </xf>
    <xf numFmtId="0" fontId="35" fillId="0" borderId="0" xfId="0" applyFont="1" applyFill="1" applyAlignment="1">
      <alignment/>
    </xf>
    <xf numFmtId="0" fontId="6" fillId="0" borderId="0" xfId="0" applyFont="1" applyFill="1" applyAlignment="1">
      <alignment/>
    </xf>
    <xf numFmtId="1" fontId="81" fillId="0" borderId="0" xfId="22" applyNumberFormat="1" applyFont="1" applyBorder="1">
      <alignment/>
      <protection/>
    </xf>
    <xf numFmtId="0" fontId="59" fillId="0" borderId="0" xfId="22" applyFont="1" applyFill="1">
      <alignment/>
      <protection/>
    </xf>
    <xf numFmtId="0" fontId="60" fillId="0" borderId="0" xfId="22" applyFont="1" applyFill="1" applyBorder="1" applyAlignment="1">
      <alignment/>
      <protection/>
    </xf>
    <xf numFmtId="0" fontId="61" fillId="0" borderId="0" xfId="22" applyFont="1" applyFill="1">
      <alignment/>
      <protection/>
    </xf>
    <xf numFmtId="0" fontId="60" fillId="0" borderId="0" xfId="22" applyFont="1" applyFill="1" applyAlignment="1">
      <alignment/>
      <protection/>
    </xf>
    <xf numFmtId="0" fontId="63" fillId="0" borderId="0" xfId="22" applyFont="1" applyFill="1">
      <alignment/>
      <protection/>
    </xf>
    <xf numFmtId="0" fontId="59" fillId="0" borderId="0" xfId="22" applyFont="1" applyFill="1">
      <alignment/>
      <protection/>
    </xf>
    <xf numFmtId="0" fontId="59" fillId="0" borderId="0" xfId="22" applyFont="1" applyFill="1">
      <alignment/>
      <protection/>
    </xf>
    <xf numFmtId="0" fontId="68" fillId="0" borderId="0" xfId="22" applyFont="1" applyFill="1">
      <alignment/>
      <protection/>
    </xf>
    <xf numFmtId="0" fontId="63" fillId="0" borderId="0" xfId="22" applyFont="1" applyFill="1">
      <alignment/>
      <protection/>
    </xf>
    <xf numFmtId="0" fontId="68" fillId="0" borderId="0" xfId="22" applyFont="1" applyFill="1">
      <alignment/>
      <protection/>
    </xf>
    <xf numFmtId="41" fontId="18" fillId="0" borderId="0" xfId="0" applyNumberFormat="1" applyFont="1" applyFill="1" applyAlignment="1">
      <alignment horizontal="right"/>
    </xf>
    <xf numFmtId="41" fontId="1" fillId="0" borderId="0" xfId="0" applyNumberFormat="1" applyFont="1" applyFill="1" applyAlignment="1">
      <alignment horizontal="right"/>
    </xf>
    <xf numFmtId="0" fontId="24" fillId="0" borderId="0" xfId="0" applyFont="1" applyFill="1" applyAlignment="1">
      <alignment/>
    </xf>
    <xf numFmtId="0" fontId="24" fillId="0" borderId="0" xfId="0" applyFont="1" applyFill="1" applyBorder="1" applyAlignment="1">
      <alignment/>
    </xf>
    <xf numFmtId="3" fontId="19" fillId="0" borderId="0" xfId="23" applyNumberFormat="1" applyFont="1" applyFill="1" applyAlignment="1">
      <alignment vertical="center"/>
      <protection/>
    </xf>
    <xf numFmtId="3" fontId="18" fillId="0" borderId="0" xfId="23" applyNumberFormat="1" applyFont="1" applyFill="1" applyAlignment="1">
      <alignment vertical="center"/>
      <protection/>
    </xf>
    <xf numFmtId="3" fontId="18" fillId="0" borderId="0" xfId="23" applyNumberFormat="1" applyFont="1" applyFill="1" applyAlignment="1">
      <alignment vertical="center"/>
      <protection/>
    </xf>
    <xf numFmtId="3" fontId="1" fillId="0" borderId="0" xfId="21" applyNumberFormat="1" applyFont="1" applyFill="1" applyAlignment="1">
      <alignment vertical="center"/>
      <protection/>
    </xf>
    <xf numFmtId="3" fontId="25" fillId="0" borderId="0" xfId="21" applyNumberFormat="1" applyFont="1" applyFill="1" applyAlignment="1">
      <alignment vertical="center"/>
      <protection/>
    </xf>
    <xf numFmtId="3" fontId="13" fillId="0" borderId="0" xfId="21" applyNumberFormat="1" applyFont="1" applyFill="1" applyAlignment="1">
      <alignment vertical="center"/>
      <protection/>
    </xf>
    <xf numFmtId="3" fontId="8" fillId="0" borderId="0" xfId="21" applyNumberFormat="1" applyFont="1" applyFill="1" applyAlignment="1">
      <alignment vertical="center"/>
      <protection/>
    </xf>
    <xf numFmtId="3" fontId="1" fillId="0" borderId="0" xfId="21" applyNumberFormat="1" applyFont="1" applyAlignment="1">
      <alignment horizontal="left" vertical="center"/>
      <protection/>
    </xf>
    <xf numFmtId="1" fontId="72" fillId="0" borderId="0" xfId="22" applyNumberFormat="1" applyFont="1" applyBorder="1" applyAlignment="1">
      <alignment horizontal="center"/>
      <protection/>
    </xf>
    <xf numFmtId="1" fontId="72" fillId="0" borderId="0" xfId="22" applyNumberFormat="1" applyFont="1" applyAlignment="1">
      <alignment horizontal="center"/>
      <protection/>
    </xf>
    <xf numFmtId="0" fontId="72" fillId="0" borderId="0" xfId="22" applyFont="1" applyBorder="1" applyAlignment="1">
      <alignment horizontal="center"/>
      <protection/>
    </xf>
    <xf numFmtId="1" fontId="72" fillId="0" borderId="4" xfId="22" applyNumberFormat="1" applyFont="1" applyBorder="1" applyAlignment="1">
      <alignment horizontal="center"/>
      <protection/>
    </xf>
    <xf numFmtId="1" fontId="72" fillId="0" borderId="4" xfId="22" applyNumberFormat="1" applyFont="1" applyBorder="1" applyAlignment="1">
      <alignment horizontal="left"/>
      <protection/>
    </xf>
    <xf numFmtId="0" fontId="72" fillId="0" borderId="7" xfId="22" applyFont="1" applyBorder="1" applyAlignment="1">
      <alignment horizontal="center"/>
      <protection/>
    </xf>
    <xf numFmtId="0" fontId="0" fillId="0" borderId="7" xfId="0" applyBorder="1" applyAlignment="1">
      <alignment horizontal="center"/>
    </xf>
    <xf numFmtId="3" fontId="56" fillId="0" borderId="5" xfId="23" applyNumberFormat="1" applyFont="1" applyBorder="1" applyAlignment="1">
      <alignment horizontal="center" vertical="center" wrapText="1"/>
      <protection/>
    </xf>
    <xf numFmtId="0" fontId="2" fillId="0" borderId="0" xfId="0" applyFont="1" applyAlignment="1">
      <alignment horizontal="center"/>
    </xf>
    <xf numFmtId="0" fontId="18" fillId="0" borderId="0" xfId="23" applyFont="1" applyAlignment="1">
      <alignment horizontal="left"/>
      <protection/>
    </xf>
    <xf numFmtId="0" fontId="0" fillId="0" borderId="0" xfId="21" applyFont="1">
      <alignment/>
      <protection/>
    </xf>
    <xf numFmtId="3" fontId="57" fillId="4" borderId="0" xfId="23" applyNumberFormat="1" applyFont="1" applyFill="1" applyAlignment="1">
      <alignment vertical="center"/>
      <protection/>
    </xf>
    <xf numFmtId="0" fontId="25" fillId="0" borderId="0" xfId="0" applyFont="1" applyFill="1" applyAlignment="1">
      <alignment/>
    </xf>
    <xf numFmtId="0" fontId="1" fillId="0" borderId="0" xfId="0" applyFont="1" applyFill="1" applyAlignment="1">
      <alignment/>
    </xf>
    <xf numFmtId="3" fontId="25" fillId="0" borderId="0" xfId="0" applyNumberFormat="1" applyFont="1" applyAlignment="1">
      <alignment vertical="center"/>
    </xf>
    <xf numFmtId="3" fontId="1" fillId="0" borderId="0" xfId="0" applyNumberFormat="1" applyFont="1" applyAlignment="1">
      <alignment vertical="center" wrapText="1"/>
    </xf>
    <xf numFmtId="0" fontId="1" fillId="0" borderId="0" xfId="0" applyFont="1" applyFill="1" applyBorder="1" applyAlignment="1">
      <alignment/>
    </xf>
    <xf numFmtId="3" fontId="25" fillId="0" borderId="0" xfId="0" applyNumberFormat="1" applyFont="1" applyBorder="1" applyAlignment="1">
      <alignment horizontal="center" vertical="center"/>
    </xf>
    <xf numFmtId="3" fontId="1" fillId="0" borderId="0" xfId="0" applyNumberFormat="1" applyFont="1" applyBorder="1" applyAlignment="1">
      <alignment vertical="center" wrapText="1"/>
    </xf>
    <xf numFmtId="3" fontId="1" fillId="0" borderId="0" xfId="0" applyNumberFormat="1" applyFont="1" applyBorder="1" applyAlignment="1">
      <alignment vertical="center"/>
    </xf>
    <xf numFmtId="3" fontId="1" fillId="0" borderId="0" xfId="0" applyNumberFormat="1" applyFont="1" applyAlignment="1">
      <alignment vertical="center"/>
    </xf>
    <xf numFmtId="41" fontId="13" fillId="0" borderId="4" xfId="0" applyNumberFormat="1" applyFont="1" applyFill="1" applyBorder="1" applyAlignment="1">
      <alignment/>
    </xf>
    <xf numFmtId="41" fontId="18" fillId="0" borderId="3" xfId="0" applyNumberFormat="1" applyFont="1" applyBorder="1" applyAlignment="1">
      <alignment horizontal="right"/>
    </xf>
    <xf numFmtId="41" fontId="1" fillId="0" borderId="3" xfId="0" applyNumberFormat="1" applyFont="1" applyBorder="1" applyAlignment="1">
      <alignment/>
    </xf>
    <xf numFmtId="3" fontId="27" fillId="0" borderId="0" xfId="0" applyNumberFormat="1" applyFont="1" applyAlignment="1">
      <alignment vertical="center"/>
    </xf>
    <xf numFmtId="0" fontId="123" fillId="0" borderId="0" xfId="0" applyFont="1" applyFill="1" applyBorder="1" applyAlignment="1">
      <alignment horizontal="left"/>
    </xf>
    <xf numFmtId="0" fontId="117" fillId="0" borderId="0" xfId="0" applyFont="1" applyAlignment="1">
      <alignment horizontal="center"/>
    </xf>
    <xf numFmtId="3" fontId="30" fillId="0" borderId="0" xfId="0" applyNumberFormat="1" applyFont="1" applyAlignment="1">
      <alignment vertical="center"/>
    </xf>
    <xf numFmtId="3" fontId="30" fillId="0" borderId="0" xfId="0" applyNumberFormat="1" applyFont="1" applyAlignment="1">
      <alignment vertical="center"/>
    </xf>
    <xf numFmtId="3" fontId="30" fillId="0" borderId="0" xfId="0" applyNumberFormat="1" applyFont="1" applyAlignment="1">
      <alignment horizontal="left" vertical="center"/>
    </xf>
    <xf numFmtId="3" fontId="30" fillId="0" borderId="0" xfId="0" applyNumberFormat="1" applyFont="1" applyAlignment="1">
      <alignment horizontal="center" vertical="center" wrapText="1"/>
    </xf>
    <xf numFmtId="184" fontId="25" fillId="0" borderId="0" xfId="0" applyNumberFormat="1" applyFont="1" applyAlignment="1">
      <alignment horizontal="center" vertical="center"/>
    </xf>
    <xf numFmtId="3" fontId="88" fillId="0" borderId="0" xfId="0" applyNumberFormat="1" applyFont="1" applyBorder="1" applyAlignment="1">
      <alignment horizontal="center" vertical="center" wrapText="1"/>
    </xf>
    <xf numFmtId="3" fontId="105" fillId="0" borderId="0" xfId="0" applyNumberFormat="1" applyFont="1" applyBorder="1" applyAlignment="1">
      <alignment horizontal="center" vertical="center" wrapText="1"/>
    </xf>
    <xf numFmtId="3" fontId="104" fillId="0" borderId="0" xfId="0" applyNumberFormat="1" applyFont="1" applyBorder="1" applyAlignment="1">
      <alignment horizontal="center" vertical="center" wrapText="1"/>
    </xf>
    <xf numFmtId="183" fontId="104" fillId="0" borderId="0" xfId="0" applyNumberFormat="1" applyFont="1" applyBorder="1" applyAlignment="1">
      <alignment horizontal="center" vertical="center" wrapText="1"/>
    </xf>
    <xf numFmtId="183" fontId="107" fillId="0" borderId="0" xfId="0" applyNumberFormat="1" applyFont="1" applyBorder="1" applyAlignment="1">
      <alignment horizontal="center" vertical="center" wrapText="1"/>
    </xf>
    <xf numFmtId="3" fontId="30" fillId="0" borderId="0" xfId="0" applyNumberFormat="1" applyFont="1" applyAlignment="1">
      <alignment horizontal="center" vertical="center" wrapText="1"/>
    </xf>
    <xf numFmtId="49" fontId="30" fillId="0" borderId="0" xfId="0" applyNumberFormat="1" applyFont="1" applyAlignment="1">
      <alignment horizontal="center" vertical="center"/>
    </xf>
    <xf numFmtId="49" fontId="40" fillId="0" borderId="0" xfId="0" applyNumberFormat="1" applyFont="1" applyAlignment="1">
      <alignment horizontal="center" vertical="center" wrapText="1"/>
    </xf>
    <xf numFmtId="0" fontId="77" fillId="0" borderId="0" xfId="21" applyFont="1" applyAlignment="1">
      <alignment horizontal="center"/>
      <protection/>
    </xf>
    <xf numFmtId="0" fontId="80" fillId="0" borderId="0" xfId="21" applyFont="1" applyAlignment="1">
      <alignment horizontal="center"/>
      <protection/>
    </xf>
    <xf numFmtId="0" fontId="71" fillId="0" borderId="0" xfId="21" applyFont="1" applyAlignment="1">
      <alignment horizontal="left"/>
      <protection/>
    </xf>
    <xf numFmtId="0" fontId="118" fillId="0" borderId="0" xfId="0" applyFont="1" applyAlignment="1">
      <alignment horizontal="center"/>
    </xf>
    <xf numFmtId="0" fontId="32" fillId="0" borderId="0" xfId="22" applyFont="1" applyAlignment="1">
      <alignment horizontal="left"/>
      <protection/>
    </xf>
    <xf numFmtId="0" fontId="32" fillId="0" borderId="0" xfId="22" applyNumberFormat="1" applyFont="1" applyAlignment="1">
      <alignment horizontal="left"/>
      <protection/>
    </xf>
    <xf numFmtId="14" fontId="32" fillId="0" borderId="0" xfId="22" applyNumberFormat="1" applyFont="1" applyAlignment="1">
      <alignment horizontal="left"/>
      <protection/>
    </xf>
    <xf numFmtId="0" fontId="0" fillId="0" borderId="0" xfId="0" applyAlignment="1">
      <alignment horizontal="left"/>
    </xf>
    <xf numFmtId="0" fontId="0" fillId="0" borderId="0" xfId="0" applyAlignment="1">
      <alignment/>
    </xf>
    <xf numFmtId="0" fontId="40" fillId="0" borderId="0" xfId="21" applyFont="1" applyAlignment="1">
      <alignment horizontal="justify" vertical="center" wrapText="1"/>
      <protection/>
    </xf>
    <xf numFmtId="0" fontId="40" fillId="0" borderId="0" xfId="0" applyFont="1" applyAlignment="1">
      <alignment horizontal="justify"/>
    </xf>
    <xf numFmtId="0" fontId="87" fillId="0" borderId="0" xfId="0" applyFont="1" applyAlignment="1">
      <alignment/>
    </xf>
    <xf numFmtId="0" fontId="40" fillId="0" borderId="0" xfId="0" applyFont="1" applyAlignment="1">
      <alignment wrapText="1"/>
    </xf>
    <xf numFmtId="0" fontId="87" fillId="0" borderId="0" xfId="0" applyFont="1" applyAlignment="1">
      <alignment wrapText="1"/>
    </xf>
    <xf numFmtId="0" fontId="40" fillId="0" borderId="0" xfId="21" applyFont="1" applyAlignment="1">
      <alignment horizontal="justify" wrapText="1"/>
      <protection/>
    </xf>
    <xf numFmtId="0" fontId="87" fillId="0" borderId="0" xfId="21" applyFont="1" applyAlignment="1">
      <alignment horizontal="justify" wrapText="1"/>
      <protection/>
    </xf>
    <xf numFmtId="0" fontId="25" fillId="0" borderId="0" xfId="0" applyFont="1" applyBorder="1" applyAlignment="1">
      <alignment horizontal="center"/>
    </xf>
    <xf numFmtId="0" fontId="120" fillId="0" borderId="0" xfId="0" applyFont="1" applyBorder="1" applyAlignment="1">
      <alignment horizontal="center"/>
    </xf>
    <xf numFmtId="0" fontId="123" fillId="0" borderId="0" xfId="0" applyFont="1" applyFill="1" applyBorder="1" applyAlignment="1">
      <alignment horizontal="left" wrapText="1"/>
    </xf>
    <xf numFmtId="3" fontId="56" fillId="0" borderId="11" xfId="23" applyNumberFormat="1" applyFont="1" applyBorder="1" applyAlignment="1">
      <alignment horizontal="center" vertical="center" wrapText="1"/>
      <protection/>
    </xf>
    <xf numFmtId="3" fontId="56" fillId="0" borderId="6" xfId="23" applyNumberFormat="1" applyFont="1" applyBorder="1" applyAlignment="1">
      <alignment horizontal="center" vertical="center" wrapText="1"/>
      <protection/>
    </xf>
    <xf numFmtId="3" fontId="19" fillId="0" borderId="5" xfId="23" applyNumberFormat="1" applyFont="1" applyBorder="1" applyAlignment="1">
      <alignment horizontal="center" vertical="center" wrapText="1"/>
      <protection/>
    </xf>
    <xf numFmtId="0" fontId="0" fillId="0" borderId="11" xfId="23" applyBorder="1" applyAlignment="1">
      <alignment horizontal="center" vertical="center" wrapText="1"/>
      <protection/>
    </xf>
    <xf numFmtId="0" fontId="0" fillId="0" borderId="6" xfId="23" applyBorder="1" applyAlignment="1">
      <alignment horizontal="center" vertical="center" wrapText="1"/>
      <protection/>
    </xf>
    <xf numFmtId="0" fontId="72" fillId="0" borderId="7" xfId="22" applyFont="1" applyBorder="1" applyAlignment="1">
      <alignment horizontal="center"/>
      <protection/>
    </xf>
    <xf numFmtId="0" fontId="0" fillId="0" borderId="7" xfId="0" applyBorder="1" applyAlignment="1">
      <alignment horizontal="center"/>
    </xf>
    <xf numFmtId="0" fontId="72" fillId="0" borderId="7" xfId="22" applyFont="1" applyBorder="1" applyAlignment="1">
      <alignment horizontal="center" vertical="center"/>
      <protection/>
    </xf>
    <xf numFmtId="0" fontId="0" fillId="0" borderId="7" xfId="0" applyBorder="1" applyAlignment="1">
      <alignment horizontal="center" vertical="center"/>
    </xf>
    <xf numFmtId="3" fontId="18" fillId="0" borderId="43" xfId="23" applyNumberFormat="1" applyFont="1" applyBorder="1" applyAlignment="1">
      <alignment vertical="center"/>
      <protection/>
    </xf>
    <xf numFmtId="0" fontId="0" fillId="0" borderId="44" xfId="0" applyFont="1" applyBorder="1" applyAlignment="1">
      <alignment vertical="center"/>
    </xf>
    <xf numFmtId="3" fontId="56" fillId="0" borderId="5" xfId="23" applyNumberFormat="1" applyFont="1" applyBorder="1" applyAlignment="1">
      <alignment horizontal="center" vertical="center"/>
      <protection/>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wrapText="1"/>
    </xf>
    <xf numFmtId="0" fontId="0" fillId="0" borderId="6" xfId="0" applyBorder="1" applyAlignment="1">
      <alignment horizontal="center" vertical="center" wrapText="1"/>
    </xf>
    <xf numFmtId="3" fontId="19" fillId="0" borderId="43" xfId="23" applyNumberFormat="1" applyFont="1" applyBorder="1" applyAlignment="1">
      <alignment horizontal="center" vertical="center" wrapText="1"/>
      <protection/>
    </xf>
    <xf numFmtId="3" fontId="19" fillId="0" borderId="44" xfId="23" applyNumberFormat="1" applyFont="1" applyBorder="1" applyAlignment="1">
      <alignment horizontal="center" vertical="center" wrapText="1"/>
      <protection/>
    </xf>
    <xf numFmtId="0" fontId="72" fillId="0" borderId="0" xfId="22" applyFont="1" applyBorder="1" applyAlignment="1">
      <alignment horizontal="center"/>
      <protection/>
    </xf>
    <xf numFmtId="0" fontId="0" fillId="0" borderId="0" xfId="0" applyFont="1" applyAlignment="1">
      <alignment/>
    </xf>
    <xf numFmtId="49" fontId="72" fillId="0" borderId="0" xfId="22" applyNumberFormat="1" applyFont="1" applyBorder="1" applyAlignment="1">
      <alignment horizontal="left"/>
      <protection/>
    </xf>
    <xf numFmtId="49" fontId="0" fillId="0" borderId="0" xfId="0" applyNumberFormat="1" applyFont="1" applyAlignment="1">
      <alignment horizontal="left"/>
    </xf>
    <xf numFmtId="0" fontId="64" fillId="0" borderId="18" xfId="24" applyFont="1" applyBorder="1" applyAlignment="1">
      <alignment horizontal="center"/>
      <protection/>
    </xf>
    <xf numFmtId="0" fontId="64" fillId="0" borderId="17" xfId="24" applyFont="1" applyBorder="1" applyAlignment="1">
      <alignment horizontal="center"/>
      <protection/>
    </xf>
    <xf numFmtId="0" fontId="64" fillId="0" borderId="19" xfId="24" applyFont="1" applyBorder="1" applyAlignment="1">
      <alignment horizontal="center"/>
      <protection/>
    </xf>
    <xf numFmtId="0" fontId="64" fillId="0" borderId="37" xfId="24" applyFont="1" applyBorder="1" applyAlignment="1">
      <alignment horizontal="center"/>
      <protection/>
    </xf>
    <xf numFmtId="0" fontId="64" fillId="0" borderId="1" xfId="24" applyFont="1" applyBorder="1" applyAlignment="1">
      <alignment horizontal="center"/>
      <protection/>
    </xf>
    <xf numFmtId="0" fontId="64" fillId="0" borderId="39" xfId="24" applyFont="1" applyBorder="1" applyAlignment="1">
      <alignment horizontal="center"/>
      <protection/>
    </xf>
    <xf numFmtId="0" fontId="64" fillId="0" borderId="40" xfId="24" applyFont="1" applyBorder="1" applyAlignment="1">
      <alignment horizontal="center"/>
      <protection/>
    </xf>
    <xf numFmtId="0" fontId="64" fillId="0" borderId="38" xfId="24" applyFont="1" applyBorder="1" applyAlignment="1">
      <alignment horizontal="center"/>
      <protection/>
    </xf>
    <xf numFmtId="0" fontId="81" fillId="0" borderId="35" xfId="25" applyFont="1" applyBorder="1" applyAlignment="1">
      <alignment horizontal="center"/>
      <protection/>
    </xf>
    <xf numFmtId="0" fontId="81" fillId="0" borderId="2" xfId="25" applyFont="1" applyBorder="1" applyAlignment="1">
      <alignment horizontal="center"/>
      <protection/>
    </xf>
    <xf numFmtId="0" fontId="72" fillId="0" borderId="45" xfId="25" applyFont="1" applyBorder="1" applyAlignment="1">
      <alignment horizontal="center"/>
      <protection/>
    </xf>
    <xf numFmtId="0" fontId="72" fillId="0" borderId="55" xfId="25" applyFont="1" applyBorder="1" applyAlignment="1">
      <alignment horizontal="center"/>
      <protection/>
    </xf>
    <xf numFmtId="0" fontId="79" fillId="0" borderId="35" xfId="25" applyFont="1" applyBorder="1" applyAlignment="1">
      <alignment horizontal="right"/>
      <protection/>
    </xf>
    <xf numFmtId="0" fontId="79" fillId="0" borderId="2" xfId="25" applyFont="1" applyBorder="1" applyAlignment="1">
      <alignment horizontal="right"/>
      <protection/>
    </xf>
    <xf numFmtId="0" fontId="72" fillId="0" borderId="35" xfId="25" applyFont="1" applyBorder="1" applyAlignment="1">
      <alignment horizontal="center"/>
      <protection/>
    </xf>
    <xf numFmtId="0" fontId="72" fillId="0" borderId="2" xfId="25" applyFont="1" applyBorder="1" applyAlignment="1">
      <alignment horizontal="center"/>
      <protection/>
    </xf>
    <xf numFmtId="0" fontId="99" fillId="0" borderId="35" xfId="25" applyFont="1" applyBorder="1" applyAlignment="1">
      <alignment horizontal="left"/>
      <protection/>
    </xf>
    <xf numFmtId="0" fontId="99" fillId="0" borderId="2" xfId="25" applyFont="1" applyBorder="1" applyAlignment="1">
      <alignment horizontal="left"/>
      <protection/>
    </xf>
    <xf numFmtId="0" fontId="81" fillId="0" borderId="35" xfId="25" applyFont="1" applyBorder="1" applyAlignment="1">
      <alignment horizontal="right"/>
      <protection/>
    </xf>
    <xf numFmtId="0" fontId="81" fillId="0" borderId="2" xfId="25" applyFont="1" applyBorder="1" applyAlignment="1">
      <alignment horizontal="right"/>
      <protection/>
    </xf>
    <xf numFmtId="0" fontId="81" fillId="0" borderId="35" xfId="25" applyFont="1" applyBorder="1" applyAlignment="1">
      <alignment horizontal="left"/>
      <protection/>
    </xf>
    <xf numFmtId="0" fontId="81" fillId="0" borderId="2" xfId="25" applyFont="1" applyBorder="1" applyAlignment="1">
      <alignment horizontal="left"/>
      <protection/>
    </xf>
    <xf numFmtId="0" fontId="100" fillId="0" borderId="35" xfId="25" applyFont="1" applyBorder="1" applyAlignment="1">
      <alignment horizontal="right"/>
      <protection/>
    </xf>
    <xf numFmtId="0" fontId="100" fillId="0" borderId="2" xfId="25" applyFont="1" applyBorder="1" applyAlignment="1">
      <alignment horizontal="right"/>
      <protection/>
    </xf>
    <xf numFmtId="176" fontId="64" fillId="0" borderId="39" xfId="25" applyNumberFormat="1" applyFont="1" applyBorder="1" applyAlignment="1">
      <alignment horizontal="center"/>
      <protection/>
    </xf>
    <xf numFmtId="176" fontId="64" fillId="0" borderId="40" xfId="25" applyNumberFormat="1" applyFont="1" applyBorder="1" applyAlignment="1">
      <alignment horizontal="center"/>
      <protection/>
    </xf>
    <xf numFmtId="0" fontId="72" fillId="0" borderId="22" xfId="25" applyFont="1" applyBorder="1" applyAlignment="1">
      <alignment horizontal="center"/>
      <protection/>
    </xf>
    <xf numFmtId="0" fontId="72" fillId="0" borderId="15" xfId="25" applyFont="1" applyBorder="1" applyAlignment="1">
      <alignment horizontal="center"/>
      <protection/>
    </xf>
    <xf numFmtId="0" fontId="99" fillId="0" borderId="36" xfId="25" applyFont="1" applyBorder="1" applyAlignment="1">
      <alignment horizontal="left"/>
      <protection/>
    </xf>
    <xf numFmtId="176" fontId="64" fillId="0" borderId="38" xfId="25" applyNumberFormat="1" applyFont="1" applyBorder="1" applyAlignment="1">
      <alignment horizontal="center"/>
      <protection/>
    </xf>
    <xf numFmtId="0" fontId="98" fillId="0" borderId="18" xfId="25" applyFont="1" applyBorder="1" applyAlignment="1">
      <alignment horizontal="center"/>
      <protection/>
    </xf>
    <xf numFmtId="0" fontId="98" fillId="0" borderId="17" xfId="25" applyFont="1" applyBorder="1" applyAlignment="1">
      <alignment horizontal="center"/>
      <protection/>
    </xf>
    <xf numFmtId="0" fontId="98" fillId="0" borderId="20" xfId="25" applyFont="1" applyBorder="1" applyAlignment="1">
      <alignment horizontal="center"/>
      <protection/>
    </xf>
    <xf numFmtId="0" fontId="98" fillId="0" borderId="0" xfId="25" applyFont="1" applyBorder="1" applyAlignment="1">
      <alignment horizontal="center"/>
      <protection/>
    </xf>
    <xf numFmtId="0" fontId="79" fillId="0" borderId="39" xfId="25" applyFont="1" applyBorder="1" applyAlignment="1">
      <alignment horizontal="left"/>
      <protection/>
    </xf>
    <xf numFmtId="0" fontId="79" fillId="0" borderId="6" xfId="25" applyFont="1" applyBorder="1" applyAlignment="1">
      <alignment horizontal="left"/>
      <protection/>
    </xf>
    <xf numFmtId="0" fontId="79" fillId="0" borderId="40" xfId="25" applyFont="1" applyBorder="1" applyAlignment="1">
      <alignment horizontal="left"/>
      <protection/>
    </xf>
    <xf numFmtId="0" fontId="79" fillId="0" borderId="42" xfId="25" applyFont="1" applyBorder="1" applyAlignment="1">
      <alignment horizontal="center"/>
      <protection/>
    </xf>
    <xf numFmtId="0" fontId="79" fillId="0" borderId="7" xfId="25" applyFont="1" applyBorder="1" applyAlignment="1">
      <alignment horizontal="center"/>
      <protection/>
    </xf>
    <xf numFmtId="0" fontId="79" fillId="0" borderId="43" xfId="25" applyFont="1" applyBorder="1" applyAlignment="1">
      <alignment horizontal="center"/>
      <protection/>
    </xf>
    <xf numFmtId="49" fontId="64" fillId="0" borderId="18" xfId="25" applyNumberFormat="1" applyFont="1" applyBorder="1" applyAlignment="1">
      <alignment horizontal="center"/>
      <protection/>
    </xf>
    <xf numFmtId="49" fontId="64" fillId="0" borderId="19" xfId="25" applyNumberFormat="1" applyFont="1" applyBorder="1" applyAlignment="1">
      <alignment horizontal="center"/>
      <protection/>
    </xf>
    <xf numFmtId="49" fontId="64" fillId="0" borderId="17" xfId="25" applyNumberFormat="1" applyFont="1" applyBorder="1" applyAlignment="1">
      <alignment horizontal="center"/>
      <protection/>
    </xf>
    <xf numFmtId="0" fontId="64" fillId="0" borderId="39" xfId="25" applyFont="1" applyBorder="1" applyAlignment="1">
      <alignment horizontal="center"/>
      <protection/>
    </xf>
    <xf numFmtId="0" fontId="64" fillId="0" borderId="38" xfId="25" applyFont="1" applyBorder="1" applyAlignment="1">
      <alignment horizontal="center"/>
      <protection/>
    </xf>
    <xf numFmtId="0" fontId="72" fillId="0" borderId="56" xfId="25" applyFont="1" applyBorder="1" applyAlignment="1">
      <alignment horizontal="left"/>
      <protection/>
    </xf>
    <xf numFmtId="0" fontId="72" fillId="0" borderId="8" xfId="25" applyFont="1" applyBorder="1" applyAlignment="1">
      <alignment horizontal="left"/>
      <protection/>
    </xf>
    <xf numFmtId="0" fontId="81" fillId="0" borderId="57" xfId="25" applyFont="1" applyBorder="1" applyAlignment="1">
      <alignment horizontal="center"/>
      <protection/>
    </xf>
    <xf numFmtId="0" fontId="81" fillId="0" borderId="16" xfId="25" applyFont="1" applyBorder="1" applyAlignment="1">
      <alignment horizontal="center"/>
      <protection/>
    </xf>
    <xf numFmtId="0" fontId="81" fillId="0" borderId="58" xfId="25" applyFont="1" applyBorder="1" applyAlignment="1">
      <alignment horizontal="center"/>
      <protection/>
    </xf>
    <xf numFmtId="0" fontId="81" fillId="0" borderId="56" xfId="25" applyFont="1" applyBorder="1" applyAlignment="1">
      <alignment horizontal="right"/>
      <protection/>
    </xf>
    <xf numFmtId="0" fontId="81" fillId="0" borderId="8" xfId="25" applyFont="1" applyBorder="1" applyAlignment="1">
      <alignment horizontal="right"/>
      <protection/>
    </xf>
    <xf numFmtId="0" fontId="81" fillId="0" borderId="59" xfId="25" applyFont="1" applyBorder="1" applyAlignment="1">
      <alignment horizontal="right"/>
      <protection/>
    </xf>
    <xf numFmtId="0" fontId="72" fillId="0" borderId="35" xfId="25" applyFont="1" applyBorder="1" applyAlignment="1">
      <alignment horizontal="left"/>
      <protection/>
    </xf>
    <xf numFmtId="0" fontId="72" fillId="0" borderId="2" xfId="25" applyFont="1" applyBorder="1" applyAlignment="1">
      <alignment horizontal="left"/>
      <protection/>
    </xf>
    <xf numFmtId="0" fontId="79" fillId="0" borderId="35" xfId="25" applyFont="1" applyBorder="1" applyAlignment="1">
      <alignment horizontal="center"/>
      <protection/>
    </xf>
    <xf numFmtId="0" fontId="79" fillId="0" borderId="2" xfId="25" applyFont="1" applyBorder="1" applyAlignment="1">
      <alignment horizontal="center"/>
      <protection/>
    </xf>
    <xf numFmtId="0" fontId="79" fillId="0" borderId="29" xfId="25" applyFont="1" applyBorder="1" applyAlignment="1">
      <alignment horizontal="center"/>
      <protection/>
    </xf>
    <xf numFmtId="0" fontId="79" fillId="0" borderId="30" xfId="25" applyFont="1" applyBorder="1" applyAlignment="1">
      <alignment horizontal="center"/>
      <protection/>
    </xf>
    <xf numFmtId="0" fontId="74" fillId="0" borderId="18" xfId="25" applyFont="1" applyFill="1" applyBorder="1" applyAlignment="1">
      <alignment horizontal="center"/>
      <protection/>
    </xf>
    <xf numFmtId="0" fontId="74" fillId="0" borderId="17" xfId="25" applyFont="1" applyFill="1" applyBorder="1" applyAlignment="1">
      <alignment horizontal="center"/>
      <protection/>
    </xf>
    <xf numFmtId="0" fontId="74" fillId="0" borderId="20" xfId="25" applyFont="1" applyFill="1" applyBorder="1" applyAlignment="1">
      <alignment horizontal="center"/>
      <protection/>
    </xf>
    <xf numFmtId="0" fontId="74" fillId="0" borderId="0" xfId="25" applyFont="1" applyFill="1" applyBorder="1" applyAlignment="1">
      <alignment horizontal="center"/>
      <protection/>
    </xf>
    <xf numFmtId="0" fontId="72" fillId="0" borderId="24" xfId="25" applyFont="1" applyFill="1" applyBorder="1" applyAlignment="1">
      <alignment horizontal="center"/>
      <protection/>
    </xf>
    <xf numFmtId="0" fontId="72" fillId="0" borderId="60" xfId="25" applyFont="1" applyFill="1" applyBorder="1" applyAlignment="1">
      <alignment horizontal="center"/>
      <protection/>
    </xf>
    <xf numFmtId="0" fontId="64" fillId="0" borderId="18" xfId="25" applyFont="1" applyBorder="1" applyAlignment="1">
      <alignment horizontal="center"/>
      <protection/>
    </xf>
    <xf numFmtId="0" fontId="64" fillId="0" borderId="17" xfId="25" applyFont="1" applyBorder="1" applyAlignment="1">
      <alignment horizontal="center"/>
      <protection/>
    </xf>
    <xf numFmtId="0" fontId="64" fillId="0" borderId="19" xfId="25" applyFont="1" applyBorder="1" applyAlignment="1">
      <alignment horizontal="center"/>
      <protection/>
    </xf>
    <xf numFmtId="0" fontId="64" fillId="0" borderId="40" xfId="25" applyFont="1" applyBorder="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Normal_2005TEZTOUR" xfId="21"/>
    <cellStyle name="Normal_gada parskats_2005" xfId="22"/>
    <cellStyle name="Normal_GP2006pielikums" xfId="23"/>
    <cellStyle name="Normal_REHO PZ" xfId="24"/>
    <cellStyle name="Normal_REHO!!!"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EFRadiotehnikaRRR2008GP-RF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Nos (2)"/>
      <sheetName val="saturs"/>
      <sheetName val="informācija3"/>
      <sheetName val="vad ziņ"/>
      <sheetName val="vad.atb"/>
      <sheetName val="P vai Z aprekins"/>
      <sheetName val="aktivs"/>
      <sheetName val="pasivs"/>
      <sheetName val="Naudas plusma"/>
      <sheetName val="pa6u kapitals"/>
      <sheetName val="G.P.pielikumi"/>
      <sheetName val="PielPZ"/>
      <sheetName val="PielBilancei"/>
      <sheetName val="Vispareja informacija"/>
      <sheetName val="P vai Z aprekins (2)"/>
      <sheetName val="aktivs (2)"/>
      <sheetName val="pasivs (2)"/>
      <sheetName val="instrukcija"/>
    </sheetNames>
    <sheetDataSet>
      <sheetData sheetId="6">
        <row r="30">
          <cell r="G30">
            <v>5437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workbookViewId="0" topLeftCell="A1">
      <selection activeCell="F27" sqref="F27"/>
    </sheetView>
  </sheetViews>
  <sheetFormatPr defaultColWidth="9.140625" defaultRowHeight="12.75"/>
  <cols>
    <col min="1" max="4" width="9.140625" style="3" customWidth="1"/>
    <col min="5" max="5" width="1.28515625" style="3" customWidth="1"/>
    <col min="6" max="6" width="16.57421875" style="3" customWidth="1"/>
    <col min="7" max="16384" width="9.140625" style="3" customWidth="1"/>
  </cols>
  <sheetData>
    <row r="2" spans="1:6" ht="12.75">
      <c r="A2" s="3" t="s">
        <v>579</v>
      </c>
      <c r="F2" s="3" t="s">
        <v>580</v>
      </c>
    </row>
    <row r="3" ht="12.75">
      <c r="F3" s="3" t="s">
        <v>581</v>
      </c>
    </row>
    <row r="5" spans="1:6" ht="12.75">
      <c r="A5" s="3" t="s">
        <v>582</v>
      </c>
      <c r="F5" s="3">
        <v>40003286712</v>
      </c>
    </row>
    <row r="6" spans="1:6" ht="12.75">
      <c r="A6" s="3" t="s">
        <v>583</v>
      </c>
      <c r="F6" s="3" t="s">
        <v>836</v>
      </c>
    </row>
    <row r="7" spans="1:6" ht="12.75">
      <c r="A7" s="3" t="s">
        <v>584</v>
      </c>
      <c r="F7" s="3" t="s">
        <v>591</v>
      </c>
    </row>
    <row r="8" spans="1:6" ht="12.75">
      <c r="A8" s="3" t="s">
        <v>585</v>
      </c>
      <c r="F8" s="3">
        <v>67418087</v>
      </c>
    </row>
    <row r="9" spans="1:6" ht="12.75">
      <c r="A9" s="3" t="s">
        <v>586</v>
      </c>
      <c r="F9" s="3">
        <v>67459201</v>
      </c>
    </row>
    <row r="10" spans="1:6" ht="15">
      <c r="A10" s="3" t="s">
        <v>587</v>
      </c>
      <c r="F10" s="81" t="s">
        <v>590</v>
      </c>
    </row>
    <row r="11" ht="12.75">
      <c r="A11" s="3" t="s">
        <v>588</v>
      </c>
    </row>
    <row r="13" spans="1:7" ht="12.75">
      <c r="A13" s="3" t="s">
        <v>589</v>
      </c>
      <c r="F13" s="3" t="s">
        <v>802</v>
      </c>
      <c r="G13" s="710" t="s">
        <v>835</v>
      </c>
    </row>
    <row r="14" spans="6:7" ht="12.75">
      <c r="F14" s="3" t="s">
        <v>803</v>
      </c>
      <c r="G14" s="710" t="s">
        <v>835</v>
      </c>
    </row>
    <row r="15" spans="6:7" ht="12.75">
      <c r="F15" s="3" t="s">
        <v>804</v>
      </c>
      <c r="G15" s="710" t="s">
        <v>835</v>
      </c>
    </row>
    <row r="17" spans="1:6" ht="12.75">
      <c r="A17" s="318" t="s">
        <v>592</v>
      </c>
      <c r="F17" s="3" t="s">
        <v>593</v>
      </c>
    </row>
    <row r="19" spans="1:6" ht="12.75">
      <c r="A19" s="3" t="s">
        <v>594</v>
      </c>
      <c r="F19" s="3" t="s">
        <v>595</v>
      </c>
    </row>
    <row r="21" spans="1:6" ht="12.75">
      <c r="A21" s="3" t="s">
        <v>597</v>
      </c>
      <c r="F21" s="3" t="s">
        <v>596</v>
      </c>
    </row>
    <row r="23" spans="1:6" ht="12.75">
      <c r="A23" s="3" t="s">
        <v>597</v>
      </c>
      <c r="F23" s="3" t="s">
        <v>598</v>
      </c>
    </row>
    <row r="25" spans="1:6" ht="12.75">
      <c r="A25" s="3" t="s">
        <v>656</v>
      </c>
      <c r="F25" s="3" t="s">
        <v>599</v>
      </c>
    </row>
    <row r="27" spans="1:6" ht="12.75">
      <c r="A27" s="3" t="s">
        <v>600</v>
      </c>
      <c r="F27" s="3" t="s">
        <v>788</v>
      </c>
    </row>
    <row r="29" spans="1:7" ht="12.75">
      <c r="A29" s="3" t="s">
        <v>647</v>
      </c>
      <c r="F29" s="809">
        <v>39448</v>
      </c>
      <c r="G29" s="809">
        <v>39813</v>
      </c>
    </row>
    <row r="31" spans="1:7" ht="12.75">
      <c r="A31" s="3" t="s">
        <v>644</v>
      </c>
      <c r="F31" s="809">
        <v>39083</v>
      </c>
      <c r="G31" s="809">
        <v>39447</v>
      </c>
    </row>
    <row r="33" ht="15.75">
      <c r="A33" s="708" t="s">
        <v>987</v>
      </c>
    </row>
  </sheetData>
  <printOptions/>
  <pageMargins left="0.75" right="0.32"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7"/>
  <sheetViews>
    <sheetView zoomScale="120" zoomScaleNormal="120" zoomScaleSheetLayoutView="100" workbookViewId="0" topLeftCell="A2">
      <selection activeCell="G58" sqref="G58"/>
    </sheetView>
  </sheetViews>
  <sheetFormatPr defaultColWidth="9.140625" defaultRowHeight="12.75"/>
  <cols>
    <col min="1" max="5" width="9.140625" style="3" customWidth="1"/>
    <col min="6" max="6" width="8.28125" style="3" customWidth="1"/>
    <col min="7" max="10" width="10.7109375" style="3" customWidth="1"/>
    <col min="11" max="16384" width="9.140625" style="3" customWidth="1"/>
  </cols>
  <sheetData>
    <row r="1" spans="7:10" ht="5.25" customHeight="1">
      <c r="G1" s="36"/>
      <c r="H1" s="36"/>
      <c r="I1" s="36"/>
      <c r="J1" s="36"/>
    </row>
    <row r="2" spans="1:10" ht="15.75">
      <c r="A2" s="983" t="s">
        <v>38</v>
      </c>
      <c r="B2" s="983"/>
      <c r="C2" s="983"/>
      <c r="D2" s="983"/>
      <c r="E2" s="983"/>
      <c r="F2" s="983"/>
      <c r="G2" s="983"/>
      <c r="H2" s="983"/>
      <c r="I2" s="983"/>
      <c r="J2" s="808"/>
    </row>
    <row r="3" spans="2:10" ht="12.75">
      <c r="B3" s="122"/>
      <c r="C3" s="764" t="s">
        <v>72</v>
      </c>
      <c r="E3" s="122"/>
      <c r="F3" s="122"/>
      <c r="G3" s="122"/>
      <c r="H3" s="122"/>
      <c r="I3" s="122"/>
      <c r="J3" s="122"/>
    </row>
    <row r="5" spans="1:10" ht="13.5" thickBot="1">
      <c r="A5" s="125" t="s">
        <v>39</v>
      </c>
      <c r="G5" s="197">
        <v>2008</v>
      </c>
      <c r="H5" s="197">
        <v>2008</v>
      </c>
      <c r="I5" s="197">
        <v>2007</v>
      </c>
      <c r="J5" s="197">
        <v>2007</v>
      </c>
    </row>
    <row r="6" spans="1:10" ht="14.25" thickBot="1" thickTop="1">
      <c r="A6" s="125"/>
      <c r="G6" s="816" t="s">
        <v>451</v>
      </c>
      <c r="H6" s="816" t="s">
        <v>568</v>
      </c>
      <c r="I6" s="816" t="s">
        <v>451</v>
      </c>
      <c r="J6" s="816" t="s">
        <v>568</v>
      </c>
    </row>
    <row r="7" spans="1:10" ht="14.25" thickBot="1" thickTop="1">
      <c r="A7" s="132" t="s">
        <v>710</v>
      </c>
      <c r="G7" s="773">
        <f>'P vai Z aprekins'!G23</f>
        <v>133363</v>
      </c>
      <c r="H7" s="817">
        <f>ROUND(G7/0.702804,0)</f>
        <v>189758</v>
      </c>
      <c r="I7" s="773">
        <f>'P vai Z aprekins'!I23</f>
        <v>189759</v>
      </c>
      <c r="J7" s="817">
        <f>ROUND(I7/0.702804,0)</f>
        <v>270003</v>
      </c>
    </row>
    <row r="8" spans="1:10" ht="12.75">
      <c r="A8" s="137" t="s">
        <v>40</v>
      </c>
      <c r="B8" s="137"/>
      <c r="G8" s="768"/>
      <c r="H8" s="768"/>
      <c r="I8" s="768"/>
      <c r="J8" s="768"/>
    </row>
    <row r="9" spans="1:10" ht="12.75">
      <c r="A9" s="98" t="s">
        <v>58</v>
      </c>
      <c r="B9" s="7"/>
      <c r="G9" s="774">
        <v>268998</v>
      </c>
      <c r="H9" s="767">
        <f aca="true" t="shared" si="0" ref="H9:J18">ROUND(G9/0.702804,2)</f>
        <v>382749.67</v>
      </c>
      <c r="I9" s="774">
        <v>340130</v>
      </c>
      <c r="J9" s="767">
        <f t="shared" si="0"/>
        <v>483961.39</v>
      </c>
    </row>
    <row r="10" spans="1:10" ht="12.75">
      <c r="A10" s="98" t="s">
        <v>59</v>
      </c>
      <c r="B10" s="7"/>
      <c r="G10" s="767">
        <v>1200</v>
      </c>
      <c r="H10" s="767">
        <f t="shared" si="0"/>
        <v>1707.45</v>
      </c>
      <c r="I10" s="767">
        <v>1691</v>
      </c>
      <c r="J10" s="767">
        <f t="shared" si="0"/>
        <v>2406.08</v>
      </c>
    </row>
    <row r="11" spans="1:10" ht="12.75">
      <c r="A11" s="98" t="s">
        <v>41</v>
      </c>
      <c r="B11" s="7"/>
      <c r="G11" s="767">
        <v>0</v>
      </c>
      <c r="H11" s="767">
        <f t="shared" si="0"/>
        <v>0</v>
      </c>
      <c r="I11" s="767">
        <v>12834</v>
      </c>
      <c r="J11" s="767">
        <f t="shared" si="0"/>
        <v>18261.14</v>
      </c>
    </row>
    <row r="12" spans="1:10" ht="12.75">
      <c r="A12" s="98" t="s">
        <v>42</v>
      </c>
      <c r="B12" s="7"/>
      <c r="G12" s="767">
        <v>4295</v>
      </c>
      <c r="H12" s="767">
        <f t="shared" si="0"/>
        <v>6111.23</v>
      </c>
      <c r="I12" s="767">
        <v>5030</v>
      </c>
      <c r="J12" s="767">
        <f t="shared" si="0"/>
        <v>7157.05</v>
      </c>
    </row>
    <row r="13" spans="1:10" ht="12.75" hidden="1">
      <c r="A13" s="98" t="s">
        <v>829</v>
      </c>
      <c r="B13" s="7"/>
      <c r="G13" s="767"/>
      <c r="H13" s="767">
        <f t="shared" si="0"/>
        <v>0</v>
      </c>
      <c r="I13" s="767"/>
      <c r="J13" s="767">
        <f t="shared" si="0"/>
        <v>0</v>
      </c>
    </row>
    <row r="14" spans="1:10" ht="12.75">
      <c r="A14" s="98" t="s">
        <v>43</v>
      </c>
      <c r="B14" s="7"/>
      <c r="G14" s="767">
        <v>-181347</v>
      </c>
      <c r="H14" s="767">
        <f t="shared" si="0"/>
        <v>-258033.53</v>
      </c>
      <c r="I14" s="767">
        <v>-181347</v>
      </c>
      <c r="J14" s="767">
        <f t="shared" si="0"/>
        <v>-258033.53</v>
      </c>
    </row>
    <row r="15" spans="1:10" ht="12.75">
      <c r="A15" s="98" t="s">
        <v>44</v>
      </c>
      <c r="B15" s="7"/>
      <c r="G15" s="767">
        <v>-243</v>
      </c>
      <c r="H15" s="767">
        <f t="shared" si="0"/>
        <v>-345.76</v>
      </c>
      <c r="I15" s="767">
        <v>-166</v>
      </c>
      <c r="J15" s="767">
        <f t="shared" si="0"/>
        <v>-236.2</v>
      </c>
    </row>
    <row r="16" spans="1:10" ht="12.75">
      <c r="A16" s="98" t="s">
        <v>47</v>
      </c>
      <c r="B16" s="7"/>
      <c r="G16" s="767">
        <v>-240</v>
      </c>
      <c r="H16" s="767">
        <f t="shared" si="0"/>
        <v>-341.49</v>
      </c>
      <c r="I16" s="767">
        <v>-533455</v>
      </c>
      <c r="J16" s="767">
        <f t="shared" si="0"/>
        <v>-759038.08</v>
      </c>
    </row>
    <row r="17" spans="1:10" ht="12.75">
      <c r="A17" s="98" t="s">
        <v>45</v>
      </c>
      <c r="B17" s="57"/>
      <c r="C17" s="57"/>
      <c r="D17" s="57"/>
      <c r="E17" s="57"/>
      <c r="F17" s="57"/>
      <c r="G17" s="767">
        <v>123595</v>
      </c>
      <c r="H17" s="767">
        <f t="shared" si="0"/>
        <v>175859.84</v>
      </c>
      <c r="I17" s="767">
        <v>98826</v>
      </c>
      <c r="J17" s="767">
        <f t="shared" si="0"/>
        <v>140616.73</v>
      </c>
    </row>
    <row r="18" spans="1:10" ht="12.75">
      <c r="A18" s="98" t="s">
        <v>46</v>
      </c>
      <c r="B18" s="57"/>
      <c r="C18" s="57"/>
      <c r="D18" s="57"/>
      <c r="E18" s="57"/>
      <c r="F18" s="57"/>
      <c r="G18" s="767">
        <v>-121453</v>
      </c>
      <c r="H18" s="767">
        <f t="shared" si="0"/>
        <v>-172812.05</v>
      </c>
      <c r="I18" s="767">
        <v>-88081</v>
      </c>
      <c r="J18" s="767">
        <f t="shared" si="0"/>
        <v>-125327.97</v>
      </c>
    </row>
    <row r="19" spans="1:10" ht="12.75">
      <c r="A19" s="921" t="s">
        <v>48</v>
      </c>
      <c r="G19" s="768"/>
      <c r="H19" s="767"/>
      <c r="I19" s="768"/>
      <c r="J19" s="767"/>
    </row>
    <row r="20" spans="1:10" ht="12.75">
      <c r="A20" s="921" t="s">
        <v>49</v>
      </c>
      <c r="G20" s="769">
        <f>SUM(G7:G19)</f>
        <v>228168</v>
      </c>
      <c r="H20" s="769">
        <f>SUM(H7:H19)</f>
        <v>324653.3599999998</v>
      </c>
      <c r="I20" s="769">
        <f>SUM(I7:I19)</f>
        <v>-154779</v>
      </c>
      <c r="J20" s="769">
        <f>SUM(J7:J19)</f>
        <v>-220230.38999999996</v>
      </c>
    </row>
    <row r="21" spans="1:10" ht="12.75">
      <c r="A21" s="137" t="s">
        <v>40</v>
      </c>
      <c r="B21" s="177"/>
      <c r="G21" s="775"/>
      <c r="H21" s="775"/>
      <c r="I21" s="775"/>
      <c r="J21" s="775"/>
    </row>
    <row r="22" spans="1:10" ht="12.75">
      <c r="A22" s="7" t="s">
        <v>51</v>
      </c>
      <c r="G22" s="768">
        <v>-594103</v>
      </c>
      <c r="H22" s="767">
        <f>ROUND(G22/0.702804,2)</f>
        <v>-845332.41</v>
      </c>
      <c r="I22" s="768">
        <v>-305640</v>
      </c>
      <c r="J22" s="767">
        <f>ROUND(I22/0.702804,2)</f>
        <v>-434886.54</v>
      </c>
    </row>
    <row r="23" spans="1:10" ht="12.75">
      <c r="A23" s="7" t="s">
        <v>50</v>
      </c>
      <c r="G23" s="768">
        <v>-90803</v>
      </c>
      <c r="H23" s="767">
        <f>ROUND(G23/0.702804,2)</f>
        <v>-129201.03</v>
      </c>
      <c r="I23" s="768">
        <v>-44044</v>
      </c>
      <c r="J23" s="767">
        <f>ROUND(I23/0.702804,2)</f>
        <v>-62668.97</v>
      </c>
    </row>
    <row r="24" spans="1:10" ht="12.75">
      <c r="A24" s="7" t="s">
        <v>52</v>
      </c>
      <c r="G24" s="768">
        <v>-318732</v>
      </c>
      <c r="H24" s="767">
        <f>ROUND(G24/0.702804,2)</f>
        <v>-453514.78</v>
      </c>
      <c r="I24" s="768">
        <v>255650</v>
      </c>
      <c r="J24" s="767">
        <f>ROUND(I24/0.702804,2)</f>
        <v>363757.18</v>
      </c>
    </row>
    <row r="25" spans="1:10" ht="12.75">
      <c r="A25" s="7" t="s">
        <v>53</v>
      </c>
      <c r="G25" s="768"/>
      <c r="H25" s="767"/>
      <c r="I25" s="768"/>
      <c r="J25" s="767"/>
    </row>
    <row r="26" spans="1:10" s="177" customFormat="1" ht="12">
      <c r="A26" s="132" t="s">
        <v>57</v>
      </c>
      <c r="B26" s="34"/>
      <c r="C26" s="34"/>
      <c r="D26" s="34"/>
      <c r="E26" s="34"/>
      <c r="F26" s="34"/>
      <c r="G26" s="776">
        <f>SUM(G20:G25)</f>
        <v>-775470</v>
      </c>
      <c r="H26" s="776">
        <f>SUM(H20:H25)</f>
        <v>-1103394.8600000003</v>
      </c>
      <c r="I26" s="776">
        <f>SUM(I20:I25)</f>
        <v>-248813</v>
      </c>
      <c r="J26" s="776">
        <f>SUM(J20:J25)</f>
        <v>-354028.7199999999</v>
      </c>
    </row>
    <row r="27" spans="1:10" ht="12.75">
      <c r="A27" s="98" t="s">
        <v>56</v>
      </c>
      <c r="B27" s="7"/>
      <c r="C27" s="7"/>
      <c r="D27" s="7"/>
      <c r="E27" s="7"/>
      <c r="F27" s="7"/>
      <c r="G27" s="777">
        <v>-123958</v>
      </c>
      <c r="H27" s="767">
        <f>ROUND(G27/0.702804,2)</f>
        <v>-176376.34</v>
      </c>
      <c r="I27" s="777">
        <v>-98765</v>
      </c>
      <c r="J27" s="767">
        <f>ROUND(I27/0.702804,2)</f>
        <v>-140529.93</v>
      </c>
    </row>
    <row r="28" spans="1:10" ht="12.75" hidden="1">
      <c r="A28" s="98" t="s">
        <v>563</v>
      </c>
      <c r="B28" s="7"/>
      <c r="C28" s="7"/>
      <c r="D28" s="7"/>
      <c r="E28" s="7"/>
      <c r="F28" s="7"/>
      <c r="G28" s="777"/>
      <c r="H28" s="767">
        <f>ROUND(G28/0.702804,2)</f>
        <v>0</v>
      </c>
      <c r="I28" s="777"/>
      <c r="J28" s="767">
        <f>ROUND(I28/0.702804,2)</f>
        <v>0</v>
      </c>
    </row>
    <row r="29" spans="1:10" ht="12.75">
      <c r="A29" s="132" t="s">
        <v>55</v>
      </c>
      <c r="B29" s="177"/>
      <c r="C29" s="177"/>
      <c r="D29" s="177"/>
      <c r="G29" s="778">
        <f>SUM(G26:G28)</f>
        <v>-899428</v>
      </c>
      <c r="H29" s="778">
        <f>SUM(H26:H28)</f>
        <v>-1279771.2000000004</v>
      </c>
      <c r="I29" s="778">
        <f>SUM(I26:I28)</f>
        <v>-347578</v>
      </c>
      <c r="J29" s="778">
        <f>SUM(J26:J28)</f>
        <v>-494558.6499999999</v>
      </c>
    </row>
    <row r="30" spans="1:10" s="7" customFormat="1" ht="12.75" hidden="1">
      <c r="A30" s="98" t="s">
        <v>564</v>
      </c>
      <c r="G30" s="779">
        <f>'P vai Z aprekins'!G24+'P vai Z aprekins'!G25</f>
        <v>0</v>
      </c>
      <c r="H30" s="767">
        <f>ROUND(G30/0.702804,2)</f>
        <v>0</v>
      </c>
      <c r="I30" s="779">
        <f>'P vai Z aprekins'!I24+'P vai Z aprekins'!I25</f>
        <v>0</v>
      </c>
      <c r="J30" s="767">
        <f>ROUND(I30/0.702804,2)</f>
        <v>0</v>
      </c>
    </row>
    <row r="31" spans="1:10" ht="12.75">
      <c r="A31" s="132" t="s">
        <v>54</v>
      </c>
      <c r="B31" s="177"/>
      <c r="C31" s="177"/>
      <c r="D31" s="177"/>
      <c r="G31" s="778">
        <f>SUM(G29:G30)</f>
        <v>-899428</v>
      </c>
      <c r="H31" s="778">
        <f>SUM(H29:H30)</f>
        <v>-1279771.2000000004</v>
      </c>
      <c r="I31" s="778">
        <f>SUM(I29:I30)</f>
        <v>-347578</v>
      </c>
      <c r="J31" s="778">
        <f>SUM(J29:J30)</f>
        <v>-494558.6499999999</v>
      </c>
    </row>
    <row r="32" spans="1:10" ht="12.75" hidden="1">
      <c r="A32" s="135"/>
      <c r="G32" s="777"/>
      <c r="H32" s="777"/>
      <c r="I32" s="777"/>
      <c r="J32" s="777"/>
    </row>
    <row r="33" spans="1:10" ht="12.75">
      <c r="A33" s="932" t="s">
        <v>66</v>
      </c>
      <c r="B33" s="39"/>
      <c r="C33" s="39"/>
      <c r="D33" s="39"/>
      <c r="E33" s="39"/>
      <c r="G33" s="777"/>
      <c r="H33" s="777"/>
      <c r="I33" s="777"/>
      <c r="J33" s="777"/>
    </row>
    <row r="34" spans="1:10" ht="12.75" hidden="1">
      <c r="A34" s="933" t="s">
        <v>830</v>
      </c>
      <c r="B34" s="39"/>
      <c r="C34" s="39"/>
      <c r="D34" s="39"/>
      <c r="E34" s="39"/>
      <c r="G34" s="777"/>
      <c r="H34" s="767">
        <f aca="true" t="shared" si="1" ref="H34:J41">ROUND(G34/0.702804,2)</f>
        <v>0</v>
      </c>
      <c r="I34" s="777"/>
      <c r="J34" s="767">
        <f t="shared" si="1"/>
        <v>0</v>
      </c>
    </row>
    <row r="35" spans="1:10" ht="12.75" hidden="1">
      <c r="A35" s="933" t="s">
        <v>831</v>
      </c>
      <c r="B35" s="39"/>
      <c r="C35" s="39"/>
      <c r="D35" s="39"/>
      <c r="E35" s="39"/>
      <c r="G35" s="777"/>
      <c r="H35" s="767">
        <f t="shared" si="1"/>
        <v>0</v>
      </c>
      <c r="I35" s="777"/>
      <c r="J35" s="767">
        <f t="shared" si="1"/>
        <v>0</v>
      </c>
    </row>
    <row r="36" spans="1:10" ht="12.75">
      <c r="A36" s="918" t="s">
        <v>60</v>
      </c>
      <c r="B36" s="791"/>
      <c r="C36" s="39"/>
      <c r="D36" s="39"/>
      <c r="E36" s="39"/>
      <c r="G36" s="777">
        <v>-95570</v>
      </c>
      <c r="H36" s="767">
        <f t="shared" si="1"/>
        <v>-135983.86</v>
      </c>
      <c r="I36" s="777">
        <v>-15735</v>
      </c>
      <c r="J36" s="767">
        <f t="shared" si="1"/>
        <v>-22388.89</v>
      </c>
    </row>
    <row r="37" spans="1:10" ht="12.75">
      <c r="A37" s="918" t="s">
        <v>61</v>
      </c>
      <c r="B37" s="791"/>
      <c r="C37" s="39"/>
      <c r="D37" s="39"/>
      <c r="E37" s="39"/>
      <c r="G37" s="777">
        <v>615240</v>
      </c>
      <c r="H37" s="767">
        <f t="shared" si="1"/>
        <v>875407.65</v>
      </c>
      <c r="I37" s="777">
        <v>34889</v>
      </c>
      <c r="J37" s="767">
        <f t="shared" si="1"/>
        <v>49642.57</v>
      </c>
    </row>
    <row r="38" spans="1:10" ht="12.75">
      <c r="A38" s="917" t="s">
        <v>62</v>
      </c>
      <c r="B38" s="791"/>
      <c r="C38" s="39"/>
      <c r="D38" s="39"/>
      <c r="E38" s="39"/>
      <c r="G38" s="777">
        <v>0</v>
      </c>
      <c r="H38" s="767">
        <f t="shared" si="1"/>
        <v>0</v>
      </c>
      <c r="I38" s="777">
        <v>-2850</v>
      </c>
      <c r="J38" s="767">
        <f t="shared" si="1"/>
        <v>-4055.18</v>
      </c>
    </row>
    <row r="39" spans="1:10" ht="12.75">
      <c r="A39" s="917" t="s">
        <v>63</v>
      </c>
      <c r="B39" s="791"/>
      <c r="C39" s="39"/>
      <c r="D39" s="39"/>
      <c r="E39" s="39"/>
      <c r="G39" s="777">
        <v>2400</v>
      </c>
      <c r="H39" s="767">
        <f t="shared" si="1"/>
        <v>3414.89</v>
      </c>
      <c r="I39" s="777">
        <v>1537</v>
      </c>
      <c r="J39" s="767">
        <f t="shared" si="1"/>
        <v>2186.95</v>
      </c>
    </row>
    <row r="40" spans="1:10" ht="12.75">
      <c r="A40" s="917" t="s">
        <v>64</v>
      </c>
      <c r="B40" s="791"/>
      <c r="C40" s="39"/>
      <c r="D40" s="39"/>
      <c r="E40" s="39"/>
      <c r="G40" s="777">
        <v>243</v>
      </c>
      <c r="H40" s="767">
        <f t="shared" si="1"/>
        <v>345.76</v>
      </c>
      <c r="I40" s="777">
        <v>166</v>
      </c>
      <c r="J40" s="767">
        <f t="shared" si="1"/>
        <v>236.2</v>
      </c>
    </row>
    <row r="41" spans="1:10" ht="12.75" hidden="1">
      <c r="A41" s="98" t="s">
        <v>565</v>
      </c>
      <c r="B41" s="31"/>
      <c r="G41" s="777"/>
      <c r="H41" s="767">
        <f t="shared" si="1"/>
        <v>0</v>
      </c>
      <c r="I41" s="777"/>
      <c r="J41" s="767">
        <f t="shared" si="1"/>
        <v>0</v>
      </c>
    </row>
    <row r="42" spans="1:10" ht="12.75">
      <c r="A42" s="8" t="s">
        <v>65</v>
      </c>
      <c r="B42" s="34"/>
      <c r="C42" s="12"/>
      <c r="D42" s="12"/>
      <c r="E42" s="12"/>
      <c r="G42" s="778">
        <f>SUM(G36:G41)</f>
        <v>522313</v>
      </c>
      <c r="H42" s="778">
        <f>SUM(H36:H41)</f>
        <v>743184.4400000001</v>
      </c>
      <c r="I42" s="778">
        <f>SUM(I36:I41)</f>
        <v>18007</v>
      </c>
      <c r="J42" s="778">
        <f>SUM(J36:J41)</f>
        <v>25621.65</v>
      </c>
    </row>
    <row r="43" spans="7:10" ht="12.75" hidden="1">
      <c r="G43" s="777"/>
      <c r="H43" s="777"/>
      <c r="I43" s="777"/>
      <c r="J43" s="777"/>
    </row>
    <row r="44" spans="1:10" ht="12.75">
      <c r="A44" s="125" t="s">
        <v>67</v>
      </c>
      <c r="G44" s="777"/>
      <c r="H44" s="777"/>
      <c r="I44" s="777"/>
      <c r="J44" s="777"/>
    </row>
    <row r="45" spans="1:10" ht="12.75" hidden="1">
      <c r="A45" s="7" t="s">
        <v>566</v>
      </c>
      <c r="G45" s="777"/>
      <c r="H45" s="767">
        <f>ROUND(G45/0.702804,2)</f>
        <v>0</v>
      </c>
      <c r="I45" s="777"/>
      <c r="J45" s="767">
        <f>ROUND(I45/0.702804,2)</f>
        <v>0</v>
      </c>
    </row>
    <row r="46" spans="1:10" ht="12.75">
      <c r="A46" s="933" t="s">
        <v>239</v>
      </c>
      <c r="G46" s="777">
        <v>0</v>
      </c>
      <c r="H46" s="767">
        <v>854</v>
      </c>
      <c r="I46" s="777">
        <v>600</v>
      </c>
      <c r="J46" s="767">
        <v>854</v>
      </c>
    </row>
    <row r="47" spans="1:10" ht="12.75">
      <c r="A47" s="98" t="s">
        <v>68</v>
      </c>
      <c r="G47" s="777">
        <v>622339</v>
      </c>
      <c r="H47" s="767">
        <f>ROUND(G47/0.702804,2)</f>
        <v>885508.62</v>
      </c>
      <c r="I47" s="777">
        <v>340726</v>
      </c>
      <c r="J47" s="767">
        <f>ROUND(I47/0.702804,2)</f>
        <v>484809.42</v>
      </c>
    </row>
    <row r="48" spans="1:10" ht="12.75">
      <c r="A48" s="98" t="s">
        <v>69</v>
      </c>
      <c r="G48" s="777"/>
      <c r="H48" s="767">
        <f>ROUND(G48/0.702804,2)</f>
        <v>0</v>
      </c>
      <c r="I48" s="777"/>
      <c r="J48" s="767">
        <f>ROUND(I48/0.702804,2)</f>
        <v>0</v>
      </c>
    </row>
    <row r="49" spans="1:10" ht="12.75">
      <c r="A49" s="98" t="s">
        <v>63</v>
      </c>
      <c r="G49" s="777">
        <v>-214688</v>
      </c>
      <c r="H49" s="767">
        <f>ROUND(G49/0.702804,2)</f>
        <v>-305473.5</v>
      </c>
      <c r="I49" s="777">
        <v>-11185</v>
      </c>
      <c r="J49" s="767">
        <f>ROUND(I49/0.702804,2)</f>
        <v>-15914.82</v>
      </c>
    </row>
    <row r="50" spans="1:10" ht="12.75">
      <c r="A50" s="98" t="s">
        <v>85</v>
      </c>
      <c r="G50" s="777">
        <v>-41250</v>
      </c>
      <c r="H50" s="767">
        <f>ROUND(G50/0.702804,2)</f>
        <v>-58693.46</v>
      </c>
      <c r="I50" s="777">
        <v>-30359</v>
      </c>
      <c r="J50" s="767">
        <f>ROUND(I50/0.702804,2)</f>
        <v>-43196.97</v>
      </c>
    </row>
    <row r="51" spans="1:10" ht="12.75" hidden="1">
      <c r="A51" s="98"/>
      <c r="G51" s="777"/>
      <c r="H51" s="767">
        <f>ROUND(G51/0.702804,2)</f>
        <v>0</v>
      </c>
      <c r="I51" s="777"/>
      <c r="J51" s="767">
        <f>ROUND(I51/0.702804,2)</f>
        <v>0</v>
      </c>
    </row>
    <row r="52" spans="1:10" ht="12.75">
      <c r="A52" s="34" t="s">
        <v>86</v>
      </c>
      <c r="G52" s="778">
        <f>SUM(G47:G51)</f>
        <v>366401</v>
      </c>
      <c r="H52" s="778">
        <f>SUM(H47:H51)</f>
        <v>521341.66</v>
      </c>
      <c r="I52" s="778">
        <f>SUM(I47:I51)</f>
        <v>299182</v>
      </c>
      <c r="J52" s="778">
        <f>SUM(J47:J51)</f>
        <v>425697.63</v>
      </c>
    </row>
    <row r="53" spans="1:10" ht="12.75" hidden="1">
      <c r="A53" s="137"/>
      <c r="G53" s="780"/>
      <c r="H53" s="780"/>
      <c r="I53" s="780"/>
      <c r="J53" s="780"/>
    </row>
    <row r="54" spans="1:10" s="177" customFormat="1" ht="12.75">
      <c r="A54" s="201" t="s">
        <v>87</v>
      </c>
      <c r="G54" s="781">
        <v>-26</v>
      </c>
      <c r="H54" s="819">
        <f>ROUND(G54/0.702804,2)</f>
        <v>-36.99</v>
      </c>
      <c r="I54" s="781">
        <v>85</v>
      </c>
      <c r="J54" s="819">
        <f>ROUND(I54/0.702804,2)</f>
        <v>120.94</v>
      </c>
    </row>
    <row r="55" spans="1:10" s="177" customFormat="1" ht="12">
      <c r="A55" s="34" t="s">
        <v>88</v>
      </c>
      <c r="G55" s="782">
        <v>-17213</v>
      </c>
      <c r="H55" s="782">
        <f>H57-H56</f>
        <v>-39610</v>
      </c>
      <c r="I55" s="782">
        <f>I57-I56</f>
        <v>24700</v>
      </c>
      <c r="J55" s="782">
        <f>J57-J56</f>
        <v>35145</v>
      </c>
    </row>
    <row r="56" spans="1:10" s="177" customFormat="1" ht="12.75" thickBot="1">
      <c r="A56" s="34" t="s">
        <v>89</v>
      </c>
      <c r="B56" s="34"/>
      <c r="C56" s="34"/>
      <c r="D56" s="34"/>
      <c r="E56" s="34"/>
      <c r="F56" s="34"/>
      <c r="G56" s="783">
        <v>31368</v>
      </c>
      <c r="H56" s="784">
        <f>ROUND(G56/0.702804,0)</f>
        <v>44633</v>
      </c>
      <c r="I56" s="783">
        <f>aktivs!K68</f>
        <v>0</v>
      </c>
      <c r="J56" s="784">
        <f>ROUND(I56/0.702804,0)</f>
        <v>0</v>
      </c>
    </row>
    <row r="57" spans="1:10" s="177" customFormat="1" ht="13.5" thickBot="1" thickTop="1">
      <c r="A57" s="34" t="s">
        <v>90</v>
      </c>
      <c r="B57" s="34"/>
      <c r="C57" s="34"/>
      <c r="D57" s="34"/>
      <c r="E57" s="34"/>
      <c r="F57" s="34"/>
      <c r="G57" s="785">
        <f>aktivs!G68</f>
        <v>3530</v>
      </c>
      <c r="H57" s="818">
        <f>ROUND(G57/0.702804,0)</f>
        <v>5023</v>
      </c>
      <c r="I57" s="785">
        <f>aktivs!I68</f>
        <v>24700</v>
      </c>
      <c r="J57" s="818">
        <f>ROUND(I57/0.702804,0)</f>
        <v>35145</v>
      </c>
    </row>
    <row r="58" spans="7:9" ht="13.5" thickTop="1">
      <c r="G58" s="777">
        <f>G31+G42+G52+G54-G55</f>
        <v>6473</v>
      </c>
      <c r="I58" s="777">
        <f>I31+I42+I52+I54-I55</f>
        <v>-55004</v>
      </c>
    </row>
    <row r="59" ht="12.75">
      <c r="A59" s="709"/>
    </row>
    <row r="61" spans="1:10" ht="14.25">
      <c r="A61" s="759" t="str">
        <f>Sheet1!A19</f>
        <v>Chairman of the Board</v>
      </c>
      <c r="B61" s="758"/>
      <c r="G61" s="771" t="str">
        <f>pasivs!G68</f>
        <v>Eduards Malejevs</v>
      </c>
      <c r="H61" s="771"/>
      <c r="I61" s="771">
        <f>pasivs!I68</f>
        <v>0</v>
      </c>
      <c r="J61" s="771"/>
    </row>
    <row r="62" spans="7:10" ht="14.25">
      <c r="G62" s="771"/>
      <c r="H62" s="771"/>
      <c r="I62" s="771"/>
      <c r="J62" s="771"/>
    </row>
    <row r="63" spans="1:10" ht="14.25">
      <c r="A63" s="771" t="str">
        <f>pasivs!A70</f>
        <v>Member of the Board</v>
      </c>
      <c r="G63" s="786" t="str">
        <f>Sheet1!F21</f>
        <v>Jurijs Malejevs</v>
      </c>
      <c r="H63" s="786"/>
      <c r="I63" s="786">
        <f>Sheet1!H21</f>
        <v>0</v>
      </c>
      <c r="J63" s="786"/>
    </row>
    <row r="64" spans="1:10" ht="14.25">
      <c r="A64" s="771"/>
      <c r="G64" s="771"/>
      <c r="H64" s="771"/>
      <c r="I64" s="771"/>
      <c r="J64" s="771"/>
    </row>
    <row r="65" spans="1:10" ht="14.25">
      <c r="A65" s="771" t="str">
        <f>pasivs!A72</f>
        <v>Member of the Board</v>
      </c>
      <c r="G65" s="771" t="str">
        <f>pasivs!G72</f>
        <v>Inga Spruga</v>
      </c>
      <c r="H65" s="771"/>
      <c r="I65" s="771">
        <f>pasivs!I72</f>
        <v>0</v>
      </c>
      <c r="J65" s="771"/>
    </row>
    <row r="66" spans="1:10" ht="14.25">
      <c r="A66" s="771"/>
      <c r="G66" s="771"/>
      <c r="H66" s="771"/>
      <c r="I66" s="771"/>
      <c r="J66" s="771"/>
    </row>
    <row r="67" spans="1:6" s="55" customFormat="1" ht="15">
      <c r="A67" s="81" t="str">
        <f>Sheet1!F27</f>
        <v>April 28, 2009</v>
      </c>
      <c r="C67" s="758"/>
      <c r="E67" s="758"/>
      <c r="F67" s="758"/>
    </row>
  </sheetData>
  <mergeCells count="1">
    <mergeCell ref="A2:I2"/>
  </mergeCells>
  <printOptions/>
  <pageMargins left="0.51" right="0.24" top="0.984251968503937" bottom="0.74" header="0.5118110236220472" footer="0.5118110236220472"/>
  <pageSetup firstPageNumber="10"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67" max="8" man="1"/>
  </rowBreaks>
</worksheet>
</file>

<file path=xl/worksheets/sheet11.xml><?xml version="1.0" encoding="utf-8"?>
<worksheet xmlns="http://schemas.openxmlformats.org/spreadsheetml/2006/main" xmlns:r="http://schemas.openxmlformats.org/officeDocument/2006/relationships">
  <dimension ref="A1:I64"/>
  <sheetViews>
    <sheetView zoomScale="75" zoomScaleNormal="75" zoomScaleSheetLayoutView="100" workbookViewId="0" topLeftCell="A1">
      <selection activeCell="B56" sqref="B56"/>
    </sheetView>
  </sheetViews>
  <sheetFormatPr defaultColWidth="9.140625" defaultRowHeight="12.75"/>
  <cols>
    <col min="1" max="1" width="47.28125" style="1" customWidth="1"/>
    <col min="2" max="2" width="14.421875" style="1" customWidth="1"/>
    <col min="3" max="3" width="13.57421875" style="1" hidden="1" customWidth="1"/>
    <col min="4" max="4" width="15.00390625" style="1" customWidth="1"/>
    <col min="5" max="6" width="10.28125" style="1" customWidth="1"/>
    <col min="7" max="7" width="12.7109375" style="1" customWidth="1"/>
    <col min="8" max="8" width="14.28125" style="1" customWidth="1"/>
    <col min="9" max="9" width="4.8515625" style="1" customWidth="1"/>
    <col min="10" max="16384" width="9.140625" style="1" customWidth="1"/>
  </cols>
  <sheetData>
    <row r="1" spans="1:9" ht="17.25" customHeight="1">
      <c r="A1" s="3"/>
      <c r="B1" s="965"/>
      <c r="C1" s="965"/>
      <c r="D1" s="965"/>
      <c r="E1" s="965"/>
      <c r="F1" s="965"/>
      <c r="G1" s="965"/>
      <c r="H1" s="965"/>
      <c r="I1" s="965"/>
    </row>
    <row r="2" spans="1:9" ht="29.25" customHeight="1">
      <c r="A2" s="1000" t="s">
        <v>75</v>
      </c>
      <c r="B2" s="1000"/>
      <c r="C2" s="1000"/>
      <c r="D2" s="1000"/>
      <c r="E2" s="1000"/>
      <c r="F2" s="1000"/>
      <c r="G2" s="1000"/>
      <c r="H2" s="1000"/>
      <c r="I2" s="1000"/>
    </row>
    <row r="3" spans="1:9" ht="13.5" customHeight="1">
      <c r="A3" s="3"/>
      <c r="B3" s="202"/>
      <c r="C3" s="202"/>
      <c r="D3" s="202"/>
      <c r="E3" s="203"/>
      <c r="F3" s="204"/>
      <c r="G3" s="204"/>
      <c r="H3" s="204"/>
      <c r="I3" s="204"/>
    </row>
    <row r="4" spans="1:9" ht="58.5" customHeight="1">
      <c r="A4" s="205"/>
      <c r="B4" s="206" t="s">
        <v>93</v>
      </c>
      <c r="C4" s="206" t="s">
        <v>572</v>
      </c>
      <c r="D4" s="206" t="s">
        <v>522</v>
      </c>
      <c r="E4" s="206" t="s">
        <v>91</v>
      </c>
      <c r="F4" s="206" t="s">
        <v>95</v>
      </c>
      <c r="G4" s="206" t="s">
        <v>92</v>
      </c>
      <c r="H4" s="206" t="s">
        <v>94</v>
      </c>
      <c r="I4" s="3"/>
    </row>
    <row r="5" spans="1:9" ht="15" customHeight="1">
      <c r="A5" s="207"/>
      <c r="B5" s="206" t="s">
        <v>451</v>
      </c>
      <c r="C5" s="206" t="s">
        <v>451</v>
      </c>
      <c r="D5" s="206" t="s">
        <v>451</v>
      </c>
      <c r="E5" s="206" t="s">
        <v>451</v>
      </c>
      <c r="F5" s="206" t="s">
        <v>451</v>
      </c>
      <c r="G5" s="206" t="s">
        <v>451</v>
      </c>
      <c r="H5" s="206" t="s">
        <v>451</v>
      </c>
      <c r="I5" s="3"/>
    </row>
    <row r="6" spans="1:9" s="50" customFormat="1" ht="27.75" customHeight="1" hidden="1">
      <c r="A6" s="702" t="s">
        <v>96</v>
      </c>
      <c r="B6" s="703">
        <v>2549084</v>
      </c>
      <c r="C6" s="703"/>
      <c r="D6" s="703"/>
      <c r="E6" s="703"/>
      <c r="F6" s="703">
        <v>39805</v>
      </c>
      <c r="G6" s="703">
        <v>-635594</v>
      </c>
      <c r="H6" s="703">
        <f>SUM(B6:G6)</f>
        <v>1953295</v>
      </c>
      <c r="I6" s="12"/>
    </row>
    <row r="7" spans="1:9" ht="15" customHeight="1" hidden="1">
      <c r="A7" s="208" t="s">
        <v>578</v>
      </c>
      <c r="B7" s="225"/>
      <c r="C7" s="225"/>
      <c r="D7" s="225"/>
      <c r="E7" s="225"/>
      <c r="F7" s="225">
        <v>0</v>
      </c>
      <c r="G7" s="225">
        <v>0</v>
      </c>
      <c r="H7" s="225">
        <f>SUM(B7:G7)</f>
        <v>0</v>
      </c>
      <c r="I7" s="3"/>
    </row>
    <row r="8" spans="1:9" s="50" customFormat="1" ht="15" customHeight="1">
      <c r="A8" s="704" t="s">
        <v>97</v>
      </c>
      <c r="B8" s="703">
        <v>2549084</v>
      </c>
      <c r="C8" s="703">
        <f>C6+C7</f>
        <v>0</v>
      </c>
      <c r="D8" s="703">
        <f>D6+D7</f>
        <v>0</v>
      </c>
      <c r="E8" s="703">
        <f>E6+E7</f>
        <v>0</v>
      </c>
      <c r="F8" s="703">
        <v>148033.5</v>
      </c>
      <c r="G8" s="703">
        <v>-573032.5</v>
      </c>
      <c r="H8" s="703">
        <f>SUM(B8:G8)</f>
        <v>2124085</v>
      </c>
      <c r="I8" s="12"/>
    </row>
    <row r="9" spans="1:8" ht="12.75">
      <c r="A9" s="208" t="s">
        <v>98</v>
      </c>
      <c r="B9" s="226"/>
      <c r="C9" s="226"/>
      <c r="D9" s="226"/>
      <c r="E9" s="226"/>
      <c r="F9" s="226">
        <v>-148033.5</v>
      </c>
      <c r="G9" s="226">
        <v>148033.5</v>
      </c>
      <c r="H9" s="225">
        <f>SUM(B9:G9)</f>
        <v>0</v>
      </c>
    </row>
    <row r="10" spans="1:8" ht="12.75">
      <c r="A10" s="208" t="s">
        <v>95</v>
      </c>
      <c r="B10" s="226"/>
      <c r="C10" s="226"/>
      <c r="D10" s="226"/>
      <c r="E10" s="226"/>
      <c r="F10" s="226">
        <v>15366</v>
      </c>
      <c r="G10" s="226"/>
      <c r="H10" s="225">
        <f>SUM(B10:G10)</f>
        <v>15366</v>
      </c>
    </row>
    <row r="11" spans="1:9" ht="14.25" customHeight="1" hidden="1">
      <c r="A11" s="209" t="s">
        <v>573</v>
      </c>
      <c r="B11" s="227"/>
      <c r="C11" s="227"/>
      <c r="D11" s="227"/>
      <c r="E11" s="227"/>
      <c r="F11" s="227"/>
      <c r="G11" s="227"/>
      <c r="H11" s="227"/>
      <c r="I11" s="3"/>
    </row>
    <row r="12" spans="1:9" ht="25.5" hidden="1">
      <c r="A12" s="209" t="s">
        <v>575</v>
      </c>
      <c r="B12" s="227"/>
      <c r="C12" s="227"/>
      <c r="D12" s="227"/>
      <c r="E12" s="227"/>
      <c r="F12" s="227"/>
      <c r="G12" s="227"/>
      <c r="H12" s="228"/>
      <c r="I12" s="3"/>
    </row>
    <row r="13" spans="1:9" ht="26.25" customHeight="1" hidden="1">
      <c r="A13" s="209" t="s">
        <v>574</v>
      </c>
      <c r="B13" s="227"/>
      <c r="C13" s="227"/>
      <c r="D13" s="227"/>
      <c r="E13" s="227"/>
      <c r="F13" s="227"/>
      <c r="G13" s="227"/>
      <c r="H13" s="228"/>
      <c r="I13" s="3"/>
    </row>
    <row r="14" spans="1:9" ht="29.25" customHeight="1" hidden="1">
      <c r="A14" s="209" t="s">
        <v>832</v>
      </c>
      <c r="B14" s="227"/>
      <c r="C14" s="227"/>
      <c r="D14" s="227"/>
      <c r="E14" s="227"/>
      <c r="F14" s="227"/>
      <c r="G14" s="227"/>
      <c r="H14" s="227"/>
      <c r="I14" s="3"/>
    </row>
    <row r="15" spans="1:9" ht="12.75" customHeight="1" hidden="1">
      <c r="A15" s="210" t="s">
        <v>576</v>
      </c>
      <c r="B15" s="227"/>
      <c r="C15" s="227"/>
      <c r="D15" s="227"/>
      <c r="E15" s="227"/>
      <c r="F15" s="227"/>
      <c r="G15" s="227"/>
      <c r="H15" s="227"/>
      <c r="I15" s="3"/>
    </row>
    <row r="16" spans="1:9" ht="12.75" customHeight="1" hidden="1">
      <c r="A16" s="210" t="s">
        <v>577</v>
      </c>
      <c r="B16" s="228"/>
      <c r="C16" s="228"/>
      <c r="D16" s="228"/>
      <c r="E16" s="228"/>
      <c r="F16" s="228"/>
      <c r="G16" s="228"/>
      <c r="H16" s="228"/>
      <c r="I16" s="3"/>
    </row>
    <row r="17" spans="1:9" ht="12.75" customHeight="1" hidden="1">
      <c r="A17" s="210" t="s">
        <v>833</v>
      </c>
      <c r="B17" s="227"/>
      <c r="C17" s="227"/>
      <c r="D17" s="227"/>
      <c r="E17" s="227"/>
      <c r="F17" s="227"/>
      <c r="G17" s="227"/>
      <c r="H17" s="227"/>
      <c r="I17" s="3"/>
    </row>
    <row r="18" spans="1:9" s="50" customFormat="1" ht="12.75" customHeight="1">
      <c r="A18" s="704" t="s">
        <v>73</v>
      </c>
      <c r="B18" s="705">
        <f aca="true" t="shared" si="0" ref="B18:H18">SUM(B8:B17)</f>
        <v>2549084</v>
      </c>
      <c r="C18" s="705">
        <f t="shared" si="0"/>
        <v>0</v>
      </c>
      <c r="D18" s="705">
        <f t="shared" si="0"/>
        <v>0</v>
      </c>
      <c r="E18" s="705">
        <f t="shared" si="0"/>
        <v>0</v>
      </c>
      <c r="F18" s="705">
        <f>SUM(F8:F17)</f>
        <v>15366</v>
      </c>
      <c r="G18" s="705">
        <f>SUM(G8:G17)</f>
        <v>-424999</v>
      </c>
      <c r="H18" s="705">
        <f t="shared" si="0"/>
        <v>2139451</v>
      </c>
      <c r="I18" s="12"/>
    </row>
    <row r="19" spans="1:9" s="45" customFormat="1" ht="12.75" customHeight="1">
      <c r="A19" s="208" t="s">
        <v>98</v>
      </c>
      <c r="B19" s="229"/>
      <c r="C19" s="229"/>
      <c r="D19" s="229"/>
      <c r="E19" s="229"/>
      <c r="F19" s="229">
        <v>-15366</v>
      </c>
      <c r="G19" s="229">
        <v>15366</v>
      </c>
      <c r="H19" s="225">
        <f>SUM(B19:G19)</f>
        <v>0</v>
      </c>
      <c r="I19" s="39"/>
    </row>
    <row r="20" spans="1:9" s="45" customFormat="1" ht="12.75" customHeight="1">
      <c r="A20" s="208" t="s">
        <v>95</v>
      </c>
      <c r="B20" s="229"/>
      <c r="C20" s="229"/>
      <c r="D20" s="229"/>
      <c r="E20" s="229"/>
      <c r="F20" s="229">
        <f>'[1]P vai Z aprekins'!G30</f>
        <v>5437</v>
      </c>
      <c r="G20" s="229"/>
      <c r="H20" s="225">
        <f>SUM(B20:G20)</f>
        <v>5437</v>
      </c>
      <c r="I20" s="39"/>
    </row>
    <row r="21" spans="1:9" s="45" customFormat="1" ht="12.75" customHeight="1" hidden="1">
      <c r="A21" s="209" t="s">
        <v>573</v>
      </c>
      <c r="B21" s="229"/>
      <c r="C21" s="229"/>
      <c r="D21" s="229"/>
      <c r="E21" s="229"/>
      <c r="F21" s="229"/>
      <c r="G21" s="229"/>
      <c r="H21" s="229"/>
      <c r="I21" s="39"/>
    </row>
    <row r="22" spans="1:9" s="45" customFormat="1" ht="12.75" customHeight="1" hidden="1">
      <c r="A22" s="209" t="s">
        <v>575</v>
      </c>
      <c r="B22" s="229"/>
      <c r="C22" s="229"/>
      <c r="D22" s="229"/>
      <c r="E22" s="229"/>
      <c r="F22" s="229"/>
      <c r="G22" s="229"/>
      <c r="H22" s="229"/>
      <c r="I22" s="39"/>
    </row>
    <row r="23" spans="1:9" s="45" customFormat="1" ht="12.75" customHeight="1" hidden="1">
      <c r="A23" s="209" t="s">
        <v>574</v>
      </c>
      <c r="B23" s="229"/>
      <c r="C23" s="229"/>
      <c r="D23" s="229"/>
      <c r="E23" s="229"/>
      <c r="F23" s="229"/>
      <c r="G23" s="229"/>
      <c r="H23" s="229"/>
      <c r="I23" s="39"/>
    </row>
    <row r="24" spans="1:9" s="45" customFormat="1" ht="12.75" customHeight="1" hidden="1">
      <c r="A24" s="209" t="s">
        <v>832</v>
      </c>
      <c r="B24" s="229"/>
      <c r="C24" s="229"/>
      <c r="D24" s="229"/>
      <c r="E24" s="229"/>
      <c r="F24" s="229"/>
      <c r="G24" s="229"/>
      <c r="H24" s="229"/>
      <c r="I24" s="39"/>
    </row>
    <row r="25" spans="1:9" ht="12.75" customHeight="1" hidden="1">
      <c r="A25" s="210" t="s">
        <v>576</v>
      </c>
      <c r="B25" s="227"/>
      <c r="C25" s="227"/>
      <c r="D25" s="227"/>
      <c r="E25" s="227"/>
      <c r="F25" s="230"/>
      <c r="G25" s="230"/>
      <c r="H25" s="227"/>
      <c r="I25" s="3"/>
    </row>
    <row r="26" spans="1:9" ht="12.75" hidden="1">
      <c r="A26" s="210" t="s">
        <v>577</v>
      </c>
      <c r="B26" s="227"/>
      <c r="C26" s="227"/>
      <c r="D26" s="227"/>
      <c r="E26" s="227"/>
      <c r="F26" s="227"/>
      <c r="G26" s="227"/>
      <c r="H26" s="227"/>
      <c r="I26" s="3"/>
    </row>
    <row r="27" spans="1:9" ht="12.75" hidden="1">
      <c r="A27" s="210" t="s">
        <v>834</v>
      </c>
      <c r="B27" s="227"/>
      <c r="C27" s="227"/>
      <c r="D27" s="227"/>
      <c r="E27" s="227"/>
      <c r="F27" s="227"/>
      <c r="G27" s="227"/>
      <c r="H27" s="227"/>
      <c r="I27" s="3"/>
    </row>
    <row r="28" spans="1:9" s="50" customFormat="1" ht="12.75">
      <c r="A28" s="704" t="s">
        <v>74</v>
      </c>
      <c r="B28" s="705">
        <f aca="true" t="shared" si="1" ref="B28:G28">SUM(B18:B27)</f>
        <v>2549084</v>
      </c>
      <c r="C28" s="705">
        <f t="shared" si="1"/>
        <v>0</v>
      </c>
      <c r="D28" s="705">
        <f t="shared" si="1"/>
        <v>0</v>
      </c>
      <c r="E28" s="705">
        <f t="shared" si="1"/>
        <v>0</v>
      </c>
      <c r="F28" s="705">
        <f t="shared" si="1"/>
        <v>5437</v>
      </c>
      <c r="G28" s="705">
        <f t="shared" si="1"/>
        <v>-409633</v>
      </c>
      <c r="H28" s="705">
        <f>SUM(H18:H27)-0.5</f>
        <v>2144887.5</v>
      </c>
      <c r="I28" s="12"/>
    </row>
    <row r="29" ht="12.75">
      <c r="I29" s="3"/>
    </row>
    <row r="30" spans="1:9" ht="58.5" customHeight="1">
      <c r="A30" s="205"/>
      <c r="B30" s="206" t="s">
        <v>93</v>
      </c>
      <c r="C30" s="206" t="s">
        <v>572</v>
      </c>
      <c r="D30" s="206" t="s">
        <v>522</v>
      </c>
      <c r="E30" s="206" t="s">
        <v>91</v>
      </c>
      <c r="F30" s="206" t="s">
        <v>95</v>
      </c>
      <c r="G30" s="206" t="s">
        <v>92</v>
      </c>
      <c r="H30" s="206" t="s">
        <v>94</v>
      </c>
      <c r="I30" s="3"/>
    </row>
    <row r="31" spans="1:9" ht="15" customHeight="1">
      <c r="A31" s="207"/>
      <c r="B31" s="206" t="s">
        <v>568</v>
      </c>
      <c r="C31" s="206" t="s">
        <v>568</v>
      </c>
      <c r="D31" s="206" t="s">
        <v>568</v>
      </c>
      <c r="E31" s="206" t="s">
        <v>568</v>
      </c>
      <c r="F31" s="206" t="s">
        <v>568</v>
      </c>
      <c r="G31" s="206" t="s">
        <v>568</v>
      </c>
      <c r="H31" s="206" t="s">
        <v>568</v>
      </c>
      <c r="I31" s="3"/>
    </row>
    <row r="32" spans="1:9" s="50" customFormat="1" ht="27.75" customHeight="1" hidden="1">
      <c r="A32" s="702" t="s">
        <v>96</v>
      </c>
      <c r="B32" s="703">
        <f>ROUND(B6/0.702804,0)</f>
        <v>3627020</v>
      </c>
      <c r="C32" s="703"/>
      <c r="D32" s="703"/>
      <c r="E32" s="703"/>
      <c r="F32" s="703">
        <f>ROUND(F6/0.702804,0)</f>
        <v>56637</v>
      </c>
      <c r="G32" s="703">
        <f>ROUND(G6/0.702804,0)</f>
        <v>-904369</v>
      </c>
      <c r="H32" s="703">
        <f>SUM(B32:G32)</f>
        <v>2779288</v>
      </c>
      <c r="I32" s="12"/>
    </row>
    <row r="33" spans="1:9" ht="15" customHeight="1" hidden="1">
      <c r="A33" s="208" t="s">
        <v>578</v>
      </c>
      <c r="B33" s="225"/>
      <c r="C33" s="225"/>
      <c r="D33" s="225"/>
      <c r="E33" s="225"/>
      <c r="F33" s="225">
        <f>ROUND(F7/0.702804,0)</f>
        <v>0</v>
      </c>
      <c r="G33" s="225">
        <f>ROUND(G7/0.702804,0)</f>
        <v>0</v>
      </c>
      <c r="H33" s="225">
        <f>SUM(B33:G33)</f>
        <v>0</v>
      </c>
      <c r="I33" s="3"/>
    </row>
    <row r="34" spans="1:9" s="50" customFormat="1" ht="15" customHeight="1">
      <c r="A34" s="704" t="s">
        <v>97</v>
      </c>
      <c r="B34" s="703">
        <f>B32</f>
        <v>3627020</v>
      </c>
      <c r="C34" s="703">
        <f aca="true" t="shared" si="2" ref="C34:H34">C32+C33</f>
        <v>0</v>
      </c>
      <c r="D34" s="703">
        <f t="shared" si="2"/>
        <v>0</v>
      </c>
      <c r="E34" s="703">
        <f t="shared" si="2"/>
        <v>0</v>
      </c>
      <c r="F34" s="703">
        <f t="shared" si="2"/>
        <v>56637</v>
      </c>
      <c r="G34" s="703">
        <f t="shared" si="2"/>
        <v>-904369</v>
      </c>
      <c r="H34" s="703">
        <f t="shared" si="2"/>
        <v>2779288</v>
      </c>
      <c r="I34" s="12"/>
    </row>
    <row r="35" spans="1:8" ht="12.75">
      <c r="A35" s="208" t="s">
        <v>98</v>
      </c>
      <c r="B35" s="226"/>
      <c r="C35" s="226"/>
      <c r="D35" s="226"/>
      <c r="E35" s="226"/>
      <c r="F35" s="225">
        <f>ROUND(F9/0.702804,0)</f>
        <v>-210633</v>
      </c>
      <c r="G35" s="225">
        <f>ROUND(G9/0.702804,0)</f>
        <v>210633</v>
      </c>
      <c r="H35" s="225">
        <f>SUM(B35:G35)</f>
        <v>0</v>
      </c>
    </row>
    <row r="36" spans="1:8" ht="12.75">
      <c r="A36" s="208" t="s">
        <v>95</v>
      </c>
      <c r="B36" s="226"/>
      <c r="C36" s="226"/>
      <c r="D36" s="226"/>
      <c r="E36" s="226"/>
      <c r="F36" s="225">
        <f>ROUND(F10/0.702804,0)</f>
        <v>21864</v>
      </c>
      <c r="G36" s="226"/>
      <c r="H36" s="225">
        <f>SUM(B36:G36)</f>
        <v>21864</v>
      </c>
    </row>
    <row r="37" spans="1:9" ht="14.25" customHeight="1" hidden="1">
      <c r="A37" s="209" t="s">
        <v>573</v>
      </c>
      <c r="B37" s="227"/>
      <c r="C37" s="227"/>
      <c r="D37" s="227"/>
      <c r="E37" s="227"/>
      <c r="F37" s="227"/>
      <c r="G37" s="227"/>
      <c r="H37" s="227"/>
      <c r="I37" s="3"/>
    </row>
    <row r="38" spans="1:9" ht="25.5" hidden="1">
      <c r="A38" s="209" t="s">
        <v>575</v>
      </c>
      <c r="B38" s="227"/>
      <c r="C38" s="227"/>
      <c r="D38" s="227"/>
      <c r="E38" s="227"/>
      <c r="F38" s="227"/>
      <c r="G38" s="227"/>
      <c r="H38" s="228"/>
      <c r="I38" s="3"/>
    </row>
    <row r="39" spans="1:9" ht="26.25" customHeight="1" hidden="1">
      <c r="A39" s="209" t="s">
        <v>574</v>
      </c>
      <c r="B39" s="227"/>
      <c r="C39" s="227"/>
      <c r="D39" s="227"/>
      <c r="E39" s="227"/>
      <c r="F39" s="227"/>
      <c r="G39" s="227"/>
      <c r="H39" s="228"/>
      <c r="I39" s="3"/>
    </row>
    <row r="40" spans="1:9" ht="29.25" customHeight="1" hidden="1">
      <c r="A40" s="209" t="s">
        <v>832</v>
      </c>
      <c r="B40" s="227"/>
      <c r="C40" s="227"/>
      <c r="D40" s="227"/>
      <c r="E40" s="227"/>
      <c r="F40" s="227"/>
      <c r="G40" s="227"/>
      <c r="H40" s="227"/>
      <c r="I40" s="3"/>
    </row>
    <row r="41" spans="1:9" ht="12.75" customHeight="1" hidden="1">
      <c r="A41" s="210" t="s">
        <v>576</v>
      </c>
      <c r="B41" s="227"/>
      <c r="C41" s="227"/>
      <c r="D41" s="227"/>
      <c r="E41" s="227"/>
      <c r="F41" s="227"/>
      <c r="G41" s="227"/>
      <c r="H41" s="227"/>
      <c r="I41" s="3"/>
    </row>
    <row r="42" spans="1:9" ht="12.75" customHeight="1" hidden="1">
      <c r="A42" s="210" t="s">
        <v>577</v>
      </c>
      <c r="B42" s="228"/>
      <c r="C42" s="228"/>
      <c r="D42" s="228"/>
      <c r="E42" s="228"/>
      <c r="F42" s="228"/>
      <c r="G42" s="228"/>
      <c r="H42" s="228"/>
      <c r="I42" s="3"/>
    </row>
    <row r="43" spans="1:9" ht="12.75" customHeight="1" hidden="1">
      <c r="A43" s="210" t="s">
        <v>833</v>
      </c>
      <c r="B43" s="227"/>
      <c r="C43" s="227"/>
      <c r="D43" s="227"/>
      <c r="E43" s="227"/>
      <c r="F43" s="227"/>
      <c r="G43" s="227"/>
      <c r="H43" s="227"/>
      <c r="I43" s="3"/>
    </row>
    <row r="44" spans="1:9" s="50" customFormat="1" ht="12.75" customHeight="1">
      <c r="A44" s="704" t="s">
        <v>73</v>
      </c>
      <c r="B44" s="705">
        <f aca="true" t="shared" si="3" ref="B44:H44">SUM(B34:B43)</f>
        <v>3627020</v>
      </c>
      <c r="C44" s="705">
        <f t="shared" si="3"/>
        <v>0</v>
      </c>
      <c r="D44" s="705">
        <f t="shared" si="3"/>
        <v>0</v>
      </c>
      <c r="E44" s="705">
        <f t="shared" si="3"/>
        <v>0</v>
      </c>
      <c r="F44" s="705">
        <f t="shared" si="3"/>
        <v>-132132</v>
      </c>
      <c r="G44" s="705">
        <f t="shared" si="3"/>
        <v>-693736</v>
      </c>
      <c r="H44" s="705">
        <f t="shared" si="3"/>
        <v>2801152</v>
      </c>
      <c r="I44" s="12"/>
    </row>
    <row r="45" spans="1:9" s="45" customFormat="1" ht="12.75" customHeight="1">
      <c r="A45" s="208" t="s">
        <v>98</v>
      </c>
      <c r="B45" s="229"/>
      <c r="C45" s="229"/>
      <c r="D45" s="229"/>
      <c r="E45" s="229"/>
      <c r="F45" s="225">
        <f>ROUND(F19/0.702804,0)</f>
        <v>-21864</v>
      </c>
      <c r="G45" s="225">
        <f>ROUND(G19/0.702804,0)</f>
        <v>21864</v>
      </c>
      <c r="H45" s="225">
        <f>SUM(B45:G45)</f>
        <v>0</v>
      </c>
      <c r="I45" s="39"/>
    </row>
    <row r="46" spans="1:9" s="45" customFormat="1" ht="12.75" customHeight="1">
      <c r="A46" s="208" t="s">
        <v>95</v>
      </c>
      <c r="B46" s="229"/>
      <c r="C46" s="229"/>
      <c r="D46" s="229"/>
      <c r="E46" s="229"/>
      <c r="F46" s="225">
        <f>ROUND(F20/0.702804,0)</f>
        <v>7736</v>
      </c>
      <c r="G46" s="229"/>
      <c r="H46" s="225">
        <f>SUM(B46:G46)</f>
        <v>7736</v>
      </c>
      <c r="I46" s="39"/>
    </row>
    <row r="47" spans="1:9" s="45" customFormat="1" ht="12.75" customHeight="1" hidden="1">
      <c r="A47" s="209" t="s">
        <v>573</v>
      </c>
      <c r="B47" s="229"/>
      <c r="C47" s="229"/>
      <c r="D47" s="229"/>
      <c r="E47" s="229"/>
      <c r="F47" s="229"/>
      <c r="G47" s="229"/>
      <c r="H47" s="229"/>
      <c r="I47" s="39"/>
    </row>
    <row r="48" spans="1:9" s="45" customFormat="1" ht="12.75" customHeight="1" hidden="1">
      <c r="A48" s="209" t="s">
        <v>575</v>
      </c>
      <c r="B48" s="229"/>
      <c r="C48" s="229"/>
      <c r="D48" s="229"/>
      <c r="E48" s="229"/>
      <c r="F48" s="229"/>
      <c r="G48" s="229"/>
      <c r="H48" s="229"/>
      <c r="I48" s="39"/>
    </row>
    <row r="49" spans="1:9" s="45" customFormat="1" ht="12.75" customHeight="1" hidden="1">
      <c r="A49" s="209" t="s">
        <v>574</v>
      </c>
      <c r="B49" s="229"/>
      <c r="C49" s="229"/>
      <c r="D49" s="229"/>
      <c r="E49" s="229"/>
      <c r="F49" s="229"/>
      <c r="G49" s="229"/>
      <c r="H49" s="229"/>
      <c r="I49" s="39"/>
    </row>
    <row r="50" spans="1:9" s="45" customFormat="1" ht="12.75" customHeight="1" hidden="1">
      <c r="A50" s="209" t="s">
        <v>832</v>
      </c>
      <c r="B50" s="229"/>
      <c r="C50" s="229"/>
      <c r="D50" s="229"/>
      <c r="E50" s="229"/>
      <c r="F50" s="229"/>
      <c r="G50" s="229"/>
      <c r="H50" s="229"/>
      <c r="I50" s="39"/>
    </row>
    <row r="51" spans="1:9" ht="12.75" customHeight="1" hidden="1">
      <c r="A51" s="210" t="s">
        <v>576</v>
      </c>
      <c r="B51" s="227"/>
      <c r="C51" s="227"/>
      <c r="D51" s="227"/>
      <c r="E51" s="227"/>
      <c r="F51" s="230"/>
      <c r="G51" s="230"/>
      <c r="H51" s="227"/>
      <c r="I51" s="3"/>
    </row>
    <row r="52" spans="1:9" ht="12.75" hidden="1">
      <c r="A52" s="210" t="s">
        <v>577</v>
      </c>
      <c r="B52" s="227"/>
      <c r="C52" s="227"/>
      <c r="D52" s="227"/>
      <c r="E52" s="227"/>
      <c r="F52" s="227"/>
      <c r="G52" s="227"/>
      <c r="H52" s="227"/>
      <c r="I52" s="3"/>
    </row>
    <row r="53" spans="1:9" ht="12.75" hidden="1">
      <c r="A53" s="210" t="s">
        <v>834</v>
      </c>
      <c r="B53" s="227"/>
      <c r="C53" s="227"/>
      <c r="D53" s="227"/>
      <c r="E53" s="227"/>
      <c r="F53" s="227"/>
      <c r="G53" s="227"/>
      <c r="H53" s="227"/>
      <c r="I53" s="3"/>
    </row>
    <row r="54" spans="1:9" s="50" customFormat="1" ht="12.75">
      <c r="A54" s="704" t="s">
        <v>74</v>
      </c>
      <c r="B54" s="705">
        <f>SUM(B44:B53)</f>
        <v>3627020</v>
      </c>
      <c r="C54" s="705">
        <f>SUM(C44:C53)</f>
        <v>0</v>
      </c>
      <c r="D54" s="705">
        <f>SUM(D44:D53)</f>
        <v>0</v>
      </c>
      <c r="E54" s="705">
        <f>SUM(E44:E53)</f>
        <v>0</v>
      </c>
      <c r="F54" s="824">
        <f>ROUND(F28/0.702804,0)</f>
        <v>7736</v>
      </c>
      <c r="G54" s="824">
        <f>ROUND(G28/0.702804,0)</f>
        <v>-582855</v>
      </c>
      <c r="H54" s="824">
        <f>ROUND(H28/0.702804,0)</f>
        <v>3051900</v>
      </c>
      <c r="I54" s="12"/>
    </row>
    <row r="55" spans="1:9" ht="12.75">
      <c r="A55" s="749"/>
      <c r="B55" s="3"/>
      <c r="C55" s="3"/>
      <c r="D55" s="3"/>
      <c r="E55" s="3"/>
      <c r="F55" s="3"/>
      <c r="G55" s="3"/>
      <c r="H55" s="3"/>
      <c r="I55" s="3"/>
    </row>
    <row r="56" spans="1:9" ht="12.75">
      <c r="A56" s="31"/>
      <c r="B56" s="31"/>
      <c r="C56" s="31"/>
      <c r="D56" s="31"/>
      <c r="E56" s="31"/>
      <c r="F56" s="31"/>
      <c r="G56" s="31"/>
      <c r="H56" s="31"/>
      <c r="I56" s="31"/>
    </row>
    <row r="57" spans="1:9" ht="14.25">
      <c r="A57" s="760" t="str">
        <f>Sheet1!A19</f>
        <v>Chairman of the Board</v>
      </c>
      <c r="C57" s="211"/>
      <c r="D57" s="211"/>
      <c r="F57" s="772" t="str">
        <f>pasivs!G68</f>
        <v>Eduards Malejevs</v>
      </c>
      <c r="G57" s="211"/>
      <c r="H57" s="31"/>
      <c r="I57" s="31"/>
    </row>
    <row r="58" spans="1:9" ht="14.25">
      <c r="A58" s="760"/>
      <c r="B58" s="760"/>
      <c r="C58" s="211"/>
      <c r="D58" s="211"/>
      <c r="F58" s="787"/>
      <c r="G58" s="211"/>
      <c r="H58" s="31"/>
      <c r="I58" s="31"/>
    </row>
    <row r="59" spans="1:9" ht="14.25">
      <c r="A59" s="760" t="str">
        <f>pasivs!A70</f>
        <v>Member of the Board</v>
      </c>
      <c r="B59" s="760"/>
      <c r="C59" s="211"/>
      <c r="D59" s="211"/>
      <c r="F59" s="787" t="str">
        <f>Sheet1!F21</f>
        <v>Jurijs Malejevs</v>
      </c>
      <c r="G59" s="211"/>
      <c r="H59" s="31"/>
      <c r="I59" s="31"/>
    </row>
    <row r="60" spans="1:9" ht="14.25">
      <c r="A60" s="760"/>
      <c r="B60" s="760"/>
      <c r="C60" s="211"/>
      <c r="D60" s="211"/>
      <c r="F60" s="787"/>
      <c r="G60" s="211"/>
      <c r="H60" s="31"/>
      <c r="I60" s="31"/>
    </row>
    <row r="61" spans="1:9" ht="14.25">
      <c r="A61" s="760" t="str">
        <f>pasivs!A72</f>
        <v>Member of the Board</v>
      </c>
      <c r="B61" s="760"/>
      <c r="C61" s="211"/>
      <c r="D61" s="211"/>
      <c r="F61" s="787" t="str">
        <f>pasivs!G72</f>
        <v>Inga Spruga</v>
      </c>
      <c r="G61" s="211"/>
      <c r="H61" s="31"/>
      <c r="I61" s="31"/>
    </row>
    <row r="62" spans="1:9" ht="12.75">
      <c r="A62" s="76"/>
      <c r="B62" s="212"/>
      <c r="C62" s="212"/>
      <c r="D62" s="212"/>
      <c r="E62" s="76"/>
      <c r="F62" s="76"/>
      <c r="G62" s="76"/>
      <c r="H62" s="31"/>
      <c r="I62" s="31"/>
    </row>
    <row r="63" spans="2:9" ht="12.75">
      <c r="B63" s="3"/>
      <c r="C63" s="3"/>
      <c r="D63" s="3"/>
      <c r="E63" s="3"/>
      <c r="F63" s="3"/>
      <c r="G63" s="3"/>
      <c r="H63" s="3"/>
      <c r="I63" s="3"/>
    </row>
    <row r="64" spans="1:9" ht="15">
      <c r="A64" s="81" t="str">
        <f>'P vai Z aprekins'!A42</f>
        <v>April 28, 2009</v>
      </c>
      <c r="B64" s="3"/>
      <c r="C64" s="3"/>
      <c r="D64" s="3"/>
      <c r="E64" s="3"/>
      <c r="F64" s="3"/>
      <c r="G64" s="3"/>
      <c r="H64" s="3"/>
      <c r="I64" s="3"/>
    </row>
  </sheetData>
  <mergeCells count="2">
    <mergeCell ref="B1:I1"/>
    <mergeCell ref="A2:I2"/>
  </mergeCells>
  <printOptions/>
  <pageMargins left="0.35433070866141736" right="0.2" top="0.984251968503937" bottom="0.984251968503937" header="0.5118110236220472" footer="0.5118110236220472"/>
  <pageSetup firstPageNumber="11" useFirstPageNumber="1" horizontalDpi="600" verticalDpi="600" orientation="portrait" paperSize="9" scale="74" r:id="rId1"/>
  <headerFooter alignWithMargins="0">
    <oddHeader>&amp;CJSC "VEF Radiotehnika RRR"
unified Reg.Nr.40003286712
Financial Statements for the period from 01.01.2006 to 31.12.2006.</oddHeader>
    <oddFooter>&amp;C&amp;P</oddFooter>
  </headerFooter>
</worksheet>
</file>

<file path=xl/worksheets/sheet12.xml><?xml version="1.0" encoding="utf-8"?>
<worksheet xmlns="http://schemas.openxmlformats.org/spreadsheetml/2006/main" xmlns:r="http://schemas.openxmlformats.org/officeDocument/2006/relationships">
  <dimension ref="A1:I310"/>
  <sheetViews>
    <sheetView zoomScaleSheetLayoutView="100" workbookViewId="0" topLeftCell="A292">
      <selection activeCell="D308" sqref="D308"/>
    </sheetView>
  </sheetViews>
  <sheetFormatPr defaultColWidth="9.140625" defaultRowHeight="12.75"/>
  <cols>
    <col min="1" max="1" width="10.28125" style="262" customWidth="1"/>
    <col min="2" max="2" width="10.7109375" style="262" customWidth="1"/>
    <col min="3" max="3" width="12.7109375" style="262" customWidth="1"/>
    <col min="4" max="7" width="10.7109375" style="262" customWidth="1"/>
    <col min="8" max="8" width="26.7109375" style="262" customWidth="1"/>
    <col min="9" max="16384" width="9.140625" style="262" customWidth="1"/>
  </cols>
  <sheetData>
    <row r="1" spans="1:8" ht="12.75" customHeight="1">
      <c r="A1" s="261"/>
      <c r="B1" s="936"/>
      <c r="C1" s="936"/>
      <c r="D1" s="936"/>
      <c r="E1" s="936"/>
      <c r="F1" s="936"/>
      <c r="G1" s="936"/>
      <c r="H1" s="936"/>
    </row>
    <row r="2" spans="2:8" ht="12.75" customHeight="1">
      <c r="B2" s="935"/>
      <c r="C2" s="935"/>
      <c r="D2" s="937" t="s">
        <v>99</v>
      </c>
      <c r="E2" s="935"/>
      <c r="F2" s="935"/>
      <c r="G2" s="935"/>
      <c r="H2" s="935"/>
    </row>
    <row r="3" spans="2:8" ht="12.75" customHeight="1">
      <c r="B3" s="935"/>
      <c r="C3" s="935"/>
      <c r="D3" s="935"/>
      <c r="E3" s="935"/>
      <c r="F3" s="935"/>
      <c r="G3" s="935"/>
      <c r="H3" s="935"/>
    </row>
    <row r="4" spans="1:8" ht="12.75" customHeight="1">
      <c r="A4" s="263" t="s">
        <v>355</v>
      </c>
      <c r="B4" s="935"/>
      <c r="C4" s="935"/>
      <c r="D4" s="938"/>
      <c r="E4" s="938"/>
      <c r="F4" s="938"/>
      <c r="G4" s="938"/>
      <c r="H4" s="935"/>
    </row>
    <row r="5" spans="1:8" ht="12.75" customHeight="1">
      <c r="A5" s="263"/>
      <c r="B5" s="935"/>
      <c r="C5" s="935"/>
      <c r="D5" s="938"/>
      <c r="E5" s="938"/>
      <c r="F5" s="938"/>
      <c r="G5" s="938"/>
      <c r="H5" s="935"/>
    </row>
    <row r="6" spans="1:8" ht="12.75" customHeight="1">
      <c r="A6" s="263" t="s">
        <v>356</v>
      </c>
      <c r="B6" s="935"/>
      <c r="C6" s="935"/>
      <c r="D6" s="938"/>
      <c r="E6" s="938"/>
      <c r="F6" s="938"/>
      <c r="G6" s="938"/>
      <c r="H6" s="935"/>
    </row>
    <row r="7" spans="2:8" ht="12.75" customHeight="1">
      <c r="B7" s="935"/>
      <c r="C7" s="935"/>
      <c r="D7" s="935"/>
      <c r="E7" s="935"/>
      <c r="F7" s="935"/>
      <c r="G7" s="935"/>
      <c r="H7" s="935"/>
    </row>
    <row r="8" spans="1:8" ht="12.75" customHeight="1">
      <c r="A8" s="264" t="s">
        <v>357</v>
      </c>
      <c r="B8" s="935"/>
      <c r="C8" s="935"/>
      <c r="D8" s="935"/>
      <c r="E8" s="935"/>
      <c r="F8" s="935"/>
      <c r="G8" s="935"/>
      <c r="H8" s="935"/>
    </row>
    <row r="9" spans="1:8" ht="12.75" customHeight="1">
      <c r="A9" s="939"/>
      <c r="B9" s="935"/>
      <c r="C9" s="935"/>
      <c r="D9" s="935"/>
      <c r="E9" s="935"/>
      <c r="F9" s="935"/>
      <c r="G9" s="935"/>
      <c r="H9" s="935"/>
    </row>
    <row r="10" spans="1:8" ht="12.75" customHeight="1">
      <c r="A10" s="935" t="s">
        <v>358</v>
      </c>
      <c r="B10" s="935"/>
      <c r="C10" s="935"/>
      <c r="D10" s="935"/>
      <c r="E10" s="935"/>
      <c r="F10" s="935"/>
      <c r="G10" s="935"/>
      <c r="H10" s="935"/>
    </row>
    <row r="11" spans="1:8" ht="12.75" customHeight="1">
      <c r="A11" s="935" t="s">
        <v>416</v>
      </c>
      <c r="B11" s="935"/>
      <c r="C11" s="935"/>
      <c r="D11" s="935"/>
      <c r="E11" s="935"/>
      <c r="F11" s="935"/>
      <c r="G11" s="935"/>
      <c r="H11" s="935"/>
    </row>
    <row r="12" spans="1:8" ht="12.75" customHeight="1">
      <c r="A12" s="935" t="s">
        <v>417</v>
      </c>
      <c r="B12" s="935"/>
      <c r="C12" s="935"/>
      <c r="D12" s="935"/>
      <c r="E12" s="935"/>
      <c r="F12" s="935"/>
      <c r="G12" s="935"/>
      <c r="H12" s="935"/>
    </row>
    <row r="13" spans="1:8" ht="12.75" customHeight="1">
      <c r="A13" s="935" t="s">
        <v>418</v>
      </c>
      <c r="B13" s="935"/>
      <c r="C13" s="935"/>
      <c r="D13" s="935"/>
      <c r="E13" s="935"/>
      <c r="F13" s="935"/>
      <c r="G13" s="935"/>
      <c r="H13" s="935"/>
    </row>
    <row r="14" spans="1:8" ht="12.75" customHeight="1">
      <c r="A14" s="935" t="s">
        <v>240</v>
      </c>
      <c r="B14" s="935"/>
      <c r="C14" s="935"/>
      <c r="D14" s="935"/>
      <c r="E14" s="935"/>
      <c r="F14" s="935"/>
      <c r="G14" s="935"/>
      <c r="H14" s="935"/>
    </row>
    <row r="15" spans="1:8" ht="12.75" customHeight="1">
      <c r="A15" s="935" t="s">
        <v>359</v>
      </c>
      <c r="B15" s="935"/>
      <c r="C15" s="935"/>
      <c r="D15" s="935"/>
      <c r="E15" s="935"/>
      <c r="F15" s="935"/>
      <c r="G15" s="935"/>
      <c r="H15" s="935"/>
    </row>
    <row r="16" spans="1:8" ht="12.75" customHeight="1">
      <c r="A16" s="935" t="s">
        <v>360</v>
      </c>
      <c r="B16" s="935"/>
      <c r="C16" s="935"/>
      <c r="D16" s="935"/>
      <c r="E16" s="935"/>
      <c r="F16" s="935"/>
      <c r="G16" s="935"/>
      <c r="H16" s="935"/>
    </row>
    <row r="17" spans="1:8" ht="12.75" customHeight="1">
      <c r="A17" s="935" t="s">
        <v>419</v>
      </c>
      <c r="B17" s="935"/>
      <c r="C17" s="935"/>
      <c r="D17" s="935"/>
      <c r="E17" s="935"/>
      <c r="F17" s="935"/>
      <c r="G17" s="935"/>
      <c r="H17" s="935"/>
    </row>
    <row r="18" spans="1:8" ht="12.75" customHeight="1">
      <c r="A18" s="935" t="s">
        <v>361</v>
      </c>
      <c r="B18" s="935"/>
      <c r="C18" s="935"/>
      <c r="D18" s="935"/>
      <c r="E18" s="935"/>
      <c r="F18" s="935"/>
      <c r="G18" s="935"/>
      <c r="H18" s="935"/>
    </row>
    <row r="19" spans="1:8" ht="12.75" customHeight="1">
      <c r="A19" s="935" t="s">
        <v>362</v>
      </c>
      <c r="B19" s="935"/>
      <c r="C19" s="935"/>
      <c r="D19" s="935"/>
      <c r="E19" s="935"/>
      <c r="F19" s="935"/>
      <c r="G19" s="935"/>
      <c r="H19" s="935"/>
    </row>
    <row r="20" ht="12.75" customHeight="1">
      <c r="A20" s="262" t="s">
        <v>363</v>
      </c>
    </row>
    <row r="21" ht="12.75" customHeight="1">
      <c r="A21" s="262" t="s">
        <v>420</v>
      </c>
    </row>
    <row r="22" ht="12.75" customHeight="1">
      <c r="A22" s="262" t="s">
        <v>364</v>
      </c>
    </row>
    <row r="23" ht="12.75" customHeight="1">
      <c r="A23" s="262" t="s">
        <v>365</v>
      </c>
    </row>
    <row r="24" ht="12.75" customHeight="1"/>
    <row r="25" ht="12.75" customHeight="1">
      <c r="A25" s="265" t="s">
        <v>366</v>
      </c>
    </row>
    <row r="26" s="286" customFormat="1" ht="12.75" customHeight="1"/>
    <row r="27" s="286" customFormat="1" ht="12.75" customHeight="1">
      <c r="A27" s="262" t="s">
        <v>367</v>
      </c>
    </row>
    <row r="28" s="286" customFormat="1" ht="12.75" customHeight="1">
      <c r="A28" s="262" t="s">
        <v>421</v>
      </c>
    </row>
    <row r="29" s="286" customFormat="1" ht="12.75" customHeight="1">
      <c r="A29" s="262" t="s">
        <v>422</v>
      </c>
    </row>
    <row r="30" s="286" customFormat="1" ht="12.75" customHeight="1">
      <c r="A30" s="262"/>
    </row>
    <row r="31" s="286" customFormat="1" ht="12.75" customHeight="1">
      <c r="A31" s="262" t="s">
        <v>368</v>
      </c>
    </row>
    <row r="32" s="286" customFormat="1" ht="12.75" customHeight="1">
      <c r="A32" s="262" t="s">
        <v>423</v>
      </c>
    </row>
    <row r="33" s="286" customFormat="1" ht="12.75" customHeight="1">
      <c r="A33" s="262" t="s">
        <v>424</v>
      </c>
    </row>
    <row r="34" s="286" customFormat="1" ht="12.75">
      <c r="A34" s="262" t="s">
        <v>425</v>
      </c>
    </row>
    <row r="35" s="286" customFormat="1" ht="12.75" customHeight="1">
      <c r="A35" s="262"/>
    </row>
    <row r="36" s="286" customFormat="1" ht="12.75" customHeight="1">
      <c r="A36" s="265" t="s">
        <v>369</v>
      </c>
    </row>
    <row r="37" s="286" customFormat="1" ht="12.75" customHeight="1">
      <c r="A37" s="262" t="s">
        <v>370</v>
      </c>
    </row>
    <row r="38" s="286" customFormat="1" ht="12.75" customHeight="1">
      <c r="A38" s="262" t="s">
        <v>371</v>
      </c>
    </row>
    <row r="39" s="286" customFormat="1" ht="12.75" customHeight="1">
      <c r="A39" s="262" t="s">
        <v>426</v>
      </c>
    </row>
    <row r="40" s="286" customFormat="1" ht="12.75" customHeight="1">
      <c r="A40" s="262" t="s">
        <v>372</v>
      </c>
    </row>
    <row r="41" s="286" customFormat="1" ht="12.75" customHeight="1">
      <c r="A41" s="262" t="s">
        <v>373</v>
      </c>
    </row>
    <row r="42" s="286" customFormat="1" ht="12.75" customHeight="1"/>
    <row r="43" ht="12.75" customHeight="1">
      <c r="A43" s="264" t="s">
        <v>374</v>
      </c>
    </row>
    <row r="44" ht="12.75" customHeight="1">
      <c r="A44" s="262" t="s">
        <v>427</v>
      </c>
    </row>
    <row r="45" ht="12.75" customHeight="1">
      <c r="A45" s="262" t="s">
        <v>375</v>
      </c>
    </row>
    <row r="46" ht="12.75" customHeight="1">
      <c r="A46" s="262" t="s">
        <v>376</v>
      </c>
    </row>
    <row r="47" ht="12.75" customHeight="1">
      <c r="A47" s="262" t="s">
        <v>428</v>
      </c>
    </row>
    <row r="48" ht="12.75" customHeight="1">
      <c r="B48" s="267" t="s">
        <v>377</v>
      </c>
    </row>
    <row r="49" ht="12.75" customHeight="1">
      <c r="B49" s="267" t="s">
        <v>378</v>
      </c>
    </row>
    <row r="50" ht="12.75" customHeight="1">
      <c r="B50" s="267" t="s">
        <v>379</v>
      </c>
    </row>
    <row r="51" ht="12.75" customHeight="1">
      <c r="B51" s="267" t="s">
        <v>380</v>
      </c>
    </row>
    <row r="52" ht="12.75" customHeight="1">
      <c r="B52" s="267" t="s">
        <v>429</v>
      </c>
    </row>
    <row r="53" ht="12.75" customHeight="1">
      <c r="A53" s="262" t="s">
        <v>381</v>
      </c>
    </row>
    <row r="54" ht="12.75" customHeight="1">
      <c r="A54" s="262" t="s">
        <v>382</v>
      </c>
    </row>
    <row r="55" ht="12.75" customHeight="1">
      <c r="A55" s="262" t="s">
        <v>430</v>
      </c>
    </row>
    <row r="56" spans="1:8" s="268" customFormat="1" ht="12.75" customHeight="1">
      <c r="A56" s="268" t="s">
        <v>383</v>
      </c>
      <c r="B56" s="269"/>
      <c r="C56" s="269"/>
      <c r="D56" s="269"/>
      <c r="E56" s="269"/>
      <c r="F56" s="269"/>
      <c r="G56" s="269"/>
      <c r="H56" s="269"/>
    </row>
    <row r="57" ht="12.75" customHeight="1">
      <c r="A57" s="262" t="s">
        <v>384</v>
      </c>
    </row>
    <row r="58" ht="12.75" customHeight="1">
      <c r="A58" s="262" t="s">
        <v>385</v>
      </c>
    </row>
    <row r="59" ht="12.75" customHeight="1"/>
    <row r="60" ht="12.75" customHeight="1"/>
    <row r="61" spans="1:4" ht="12.75" customHeight="1">
      <c r="A61" s="264" t="s">
        <v>386</v>
      </c>
      <c r="C61" s="266" t="s">
        <v>990</v>
      </c>
      <c r="D61" s="266"/>
    </row>
    <row r="62" ht="12.75" customHeight="1"/>
    <row r="63" ht="12.75" customHeight="1">
      <c r="A63" s="264" t="s">
        <v>387</v>
      </c>
    </row>
    <row r="64" ht="12.75" customHeight="1">
      <c r="A64" s="262" t="s">
        <v>388</v>
      </c>
    </row>
    <row r="65" ht="12.75" customHeight="1">
      <c r="A65" s="262" t="s">
        <v>389</v>
      </c>
    </row>
    <row r="66" ht="12.75" customHeight="1"/>
    <row r="67" ht="12.75" customHeight="1">
      <c r="A67" s="262" t="s">
        <v>390</v>
      </c>
    </row>
    <row r="68" ht="12.75" customHeight="1">
      <c r="A68" s="262" t="s">
        <v>391</v>
      </c>
    </row>
    <row r="69" ht="12.75" customHeight="1">
      <c r="A69" s="262" t="s">
        <v>392</v>
      </c>
    </row>
    <row r="70" ht="12.75" customHeight="1">
      <c r="A70" s="262" t="s">
        <v>393</v>
      </c>
    </row>
    <row r="71" ht="12.75" customHeight="1"/>
    <row r="72" ht="12.75" customHeight="1">
      <c r="A72" s="262" t="s">
        <v>394</v>
      </c>
    </row>
    <row r="73" spans="1:6" ht="12.75" customHeight="1">
      <c r="A73" s="270"/>
      <c r="C73" s="271"/>
      <c r="D73" s="272">
        <v>39447</v>
      </c>
      <c r="E73" s="272">
        <v>39082</v>
      </c>
      <c r="F73" s="273">
        <v>38717</v>
      </c>
    </row>
    <row r="74" spans="3:6" ht="12.75" customHeight="1">
      <c r="C74" s="271" t="s">
        <v>567</v>
      </c>
      <c r="D74" s="274">
        <v>0.484</v>
      </c>
      <c r="E74" s="274">
        <v>0.536</v>
      </c>
      <c r="F74" s="274">
        <v>0.593</v>
      </c>
    </row>
    <row r="75" spans="3:6" ht="12.75" customHeight="1">
      <c r="C75" s="271" t="s">
        <v>568</v>
      </c>
      <c r="D75" s="274">
        <v>0.702804</v>
      </c>
      <c r="E75" s="274">
        <v>0.702804</v>
      </c>
      <c r="F75" s="274">
        <v>0.702804</v>
      </c>
    </row>
    <row r="76" spans="3:6" ht="12.75" customHeight="1">
      <c r="C76" s="261"/>
      <c r="D76" s="275"/>
      <c r="E76" s="275"/>
      <c r="F76" s="275"/>
    </row>
    <row r="77" spans="1:6" ht="12.75" customHeight="1">
      <c r="A77" s="265" t="s">
        <v>395</v>
      </c>
      <c r="C77" s="261"/>
      <c r="D77" s="275"/>
      <c r="E77" s="275"/>
      <c r="F77" s="275"/>
    </row>
    <row r="78" spans="1:6" ht="12.75" customHeight="1">
      <c r="A78" s="262" t="s">
        <v>396</v>
      </c>
      <c r="C78" s="261"/>
      <c r="D78" s="275"/>
      <c r="E78" s="275"/>
      <c r="F78" s="275"/>
    </row>
    <row r="79" spans="1:6" ht="12.75" customHeight="1">
      <c r="A79" s="262" t="s">
        <v>397</v>
      </c>
      <c r="C79" s="261"/>
      <c r="D79" s="275"/>
      <c r="E79" s="275"/>
      <c r="F79" s="275"/>
    </row>
    <row r="80" spans="1:6" ht="12.75" customHeight="1">
      <c r="A80" s="262" t="s">
        <v>398</v>
      </c>
      <c r="C80" s="261"/>
      <c r="D80" s="275"/>
      <c r="E80" s="275"/>
      <c r="F80" s="275"/>
    </row>
    <row r="81" spans="1:6" ht="12.75" customHeight="1">
      <c r="A81" s="262" t="s">
        <v>431</v>
      </c>
      <c r="C81" s="261"/>
      <c r="D81" s="275"/>
      <c r="E81" s="275"/>
      <c r="F81" s="275"/>
    </row>
    <row r="82" spans="1:6" ht="12.75" customHeight="1">
      <c r="A82" s="262" t="s">
        <v>399</v>
      </c>
      <c r="C82" s="261"/>
      <c r="D82" s="275"/>
      <c r="E82" s="275"/>
      <c r="F82" s="275"/>
    </row>
    <row r="83" spans="1:6" ht="12.75" customHeight="1">
      <c r="A83" s="262" t="s">
        <v>400</v>
      </c>
      <c r="C83" s="261"/>
      <c r="D83" s="275"/>
      <c r="E83" s="275"/>
      <c r="F83" s="275"/>
    </row>
    <row r="84" spans="1:6" ht="12.75" customHeight="1">
      <c r="A84" s="262" t="s">
        <v>401</v>
      </c>
      <c r="C84" s="261"/>
      <c r="D84" s="275"/>
      <c r="E84" s="275"/>
      <c r="F84" s="275"/>
    </row>
    <row r="85" spans="1:6" ht="12.75" customHeight="1">
      <c r="A85" s="262" t="s">
        <v>402</v>
      </c>
      <c r="C85" s="261"/>
      <c r="D85" s="275"/>
      <c r="E85" s="275"/>
      <c r="F85" s="275"/>
    </row>
    <row r="86" spans="1:8" ht="12.75" customHeight="1">
      <c r="A86" s="262" t="s">
        <v>403</v>
      </c>
      <c r="C86" s="261"/>
      <c r="D86" s="275"/>
      <c r="E86" s="275"/>
      <c r="F86" s="275"/>
      <c r="H86" s="262" t="s">
        <v>989</v>
      </c>
    </row>
    <row r="87" spans="3:6" ht="12.75" customHeight="1">
      <c r="C87" s="261"/>
      <c r="D87" s="275"/>
      <c r="E87" s="275"/>
      <c r="F87" s="275"/>
    </row>
    <row r="88" spans="1:6" ht="12.75" customHeight="1">
      <c r="A88" s="262" t="s">
        <v>432</v>
      </c>
      <c r="C88" s="261"/>
      <c r="D88" s="275"/>
      <c r="E88" s="275"/>
      <c r="F88" s="275"/>
    </row>
    <row r="89" spans="1:6" ht="12.75" customHeight="1">
      <c r="A89" s="262" t="s">
        <v>433</v>
      </c>
      <c r="C89" s="261"/>
      <c r="D89" s="275"/>
      <c r="E89" s="275"/>
      <c r="F89" s="275"/>
    </row>
    <row r="90" spans="3:6" ht="12.75" customHeight="1">
      <c r="C90" s="261"/>
      <c r="D90" s="275"/>
      <c r="E90" s="275"/>
      <c r="F90" s="275"/>
    </row>
    <row r="91" ht="12.75" customHeight="1">
      <c r="A91" s="264" t="s">
        <v>404</v>
      </c>
    </row>
    <row r="92" ht="12.75" customHeight="1">
      <c r="A92" s="268" t="s">
        <v>405</v>
      </c>
    </row>
    <row r="93" ht="12.75" customHeight="1">
      <c r="A93" s="269" t="s">
        <v>406</v>
      </c>
    </row>
    <row r="94" ht="12.75" customHeight="1">
      <c r="A94" s="268" t="s">
        <v>434</v>
      </c>
    </row>
    <row r="95" ht="12.75" customHeight="1">
      <c r="A95" s="268"/>
    </row>
    <row r="96" ht="12.75" customHeight="1">
      <c r="A96" s="262" t="s">
        <v>874</v>
      </c>
    </row>
    <row r="97" ht="12.75" customHeight="1">
      <c r="A97" s="262" t="s">
        <v>407</v>
      </c>
    </row>
    <row r="98" ht="12.75" customHeight="1"/>
    <row r="99" spans="1:7" ht="12.75" customHeight="1" thickBot="1">
      <c r="A99" s="277" t="s">
        <v>101</v>
      </c>
      <c r="G99" s="278"/>
    </row>
    <row r="100" spans="1:8" ht="12.75" customHeight="1">
      <c r="A100" s="262" t="s">
        <v>875</v>
      </c>
      <c r="F100" s="279"/>
      <c r="G100" s="280" t="s">
        <v>839</v>
      </c>
      <c r="H100" s="910" t="s">
        <v>569</v>
      </c>
    </row>
    <row r="101" spans="1:8" ht="12.75" customHeight="1">
      <c r="A101" s="262" t="s">
        <v>408</v>
      </c>
      <c r="F101" s="279"/>
      <c r="G101" s="280">
        <v>20</v>
      </c>
      <c r="H101" s="910" t="s">
        <v>569</v>
      </c>
    </row>
    <row r="102" spans="1:8" ht="12.75" customHeight="1">
      <c r="A102" s="262" t="s">
        <v>409</v>
      </c>
      <c r="F102" s="279"/>
      <c r="G102" s="280">
        <v>20</v>
      </c>
      <c r="H102" s="910" t="s">
        <v>569</v>
      </c>
    </row>
    <row r="103" spans="1:8" ht="12.75" customHeight="1" thickBot="1">
      <c r="A103" s="262" t="s">
        <v>410</v>
      </c>
      <c r="F103" s="279"/>
      <c r="G103" s="282">
        <v>20</v>
      </c>
      <c r="H103" s="910" t="s">
        <v>569</v>
      </c>
    </row>
    <row r="104" spans="6:8" ht="12.75" customHeight="1">
      <c r="F104" s="279"/>
      <c r="G104" s="280"/>
      <c r="H104" s="281"/>
    </row>
    <row r="105" spans="1:8" ht="12.75" customHeight="1">
      <c r="A105" s="262" t="s">
        <v>876</v>
      </c>
      <c r="F105" s="279"/>
      <c r="G105" s="280"/>
      <c r="H105" s="281"/>
    </row>
    <row r="106" spans="1:8" ht="12.75" customHeight="1">
      <c r="A106" s="262" t="s">
        <v>877</v>
      </c>
      <c r="F106" s="279"/>
      <c r="G106" s="280"/>
      <c r="H106" s="281"/>
    </row>
    <row r="107" spans="1:8" ht="12.75" customHeight="1">
      <c r="A107" s="262" t="s">
        <v>878</v>
      </c>
      <c r="F107" s="279"/>
      <c r="G107" s="280"/>
      <c r="H107" s="281"/>
    </row>
    <row r="108" spans="1:8" ht="12.75" customHeight="1">
      <c r="A108" s="262" t="s">
        <v>411</v>
      </c>
      <c r="F108" s="279"/>
      <c r="G108" s="280"/>
      <c r="H108" s="281"/>
    </row>
    <row r="109" spans="1:8" ht="12.75" customHeight="1">
      <c r="A109" s="262" t="s">
        <v>412</v>
      </c>
      <c r="F109" s="279"/>
      <c r="G109" s="280"/>
      <c r="H109" s="281"/>
    </row>
    <row r="110" spans="6:8" ht="12.75" customHeight="1">
      <c r="F110" s="279"/>
      <c r="G110" s="280"/>
      <c r="H110" s="281"/>
    </row>
    <row r="111" spans="1:8" ht="12.75" customHeight="1">
      <c r="A111" s="277" t="s">
        <v>879</v>
      </c>
      <c r="F111" s="279"/>
      <c r="G111" s="280"/>
      <c r="H111" s="281"/>
    </row>
    <row r="112" spans="1:8" ht="12.75" customHeight="1">
      <c r="A112" s="268" t="s">
        <v>413</v>
      </c>
      <c r="B112" s="268"/>
      <c r="C112" s="268"/>
      <c r="D112" s="268"/>
      <c r="E112" s="268"/>
      <c r="F112" s="283"/>
      <c r="G112" s="284"/>
      <c r="H112" s="285"/>
    </row>
    <row r="113" spans="1:8" ht="12.75" customHeight="1">
      <c r="A113" s="268" t="s">
        <v>880</v>
      </c>
      <c r="B113" s="268"/>
      <c r="C113" s="268"/>
      <c r="D113" s="268"/>
      <c r="E113" s="268"/>
      <c r="F113" s="283"/>
      <c r="G113" s="284"/>
      <c r="H113" s="285"/>
    </row>
    <row r="114" spans="1:8" ht="12.75" customHeight="1">
      <c r="A114" s="268" t="s">
        <v>414</v>
      </c>
      <c r="B114" s="268"/>
      <c r="C114" s="268"/>
      <c r="D114" s="268"/>
      <c r="E114" s="268"/>
      <c r="F114" s="283"/>
      <c r="G114" s="284"/>
      <c r="H114" s="285"/>
    </row>
    <row r="115" spans="1:8" ht="12.75" customHeight="1">
      <c r="A115" s="268"/>
      <c r="B115" s="268"/>
      <c r="C115" s="268"/>
      <c r="D115" s="268"/>
      <c r="E115" s="268"/>
      <c r="F115" s="283"/>
      <c r="G115" s="284"/>
      <c r="H115" s="285"/>
    </row>
    <row r="116" spans="1:8" ht="12.75" customHeight="1">
      <c r="A116" s="268" t="s">
        <v>415</v>
      </c>
      <c r="B116" s="268"/>
      <c r="C116" s="268"/>
      <c r="D116" s="268"/>
      <c r="E116" s="268"/>
      <c r="F116" s="283"/>
      <c r="G116" s="284"/>
      <c r="H116" s="285"/>
    </row>
    <row r="117" spans="1:8" ht="12.75" customHeight="1">
      <c r="A117" s="268"/>
      <c r="B117" s="268"/>
      <c r="C117" s="268"/>
      <c r="D117" s="268"/>
      <c r="E117" s="268"/>
      <c r="F117" s="283"/>
      <c r="G117" s="284"/>
      <c r="H117" s="285"/>
    </row>
    <row r="118" spans="1:8" ht="12.75" customHeight="1">
      <c r="A118" s="268"/>
      <c r="B118" s="268"/>
      <c r="C118" s="268"/>
      <c r="D118" s="268"/>
      <c r="E118" s="268"/>
      <c r="F118" s="283"/>
      <c r="G118" s="284"/>
      <c r="H118" s="285"/>
    </row>
    <row r="119" spans="1:8" ht="12.75" customHeight="1">
      <c r="A119" s="268"/>
      <c r="B119" s="268"/>
      <c r="C119" s="268"/>
      <c r="D119" s="268"/>
      <c r="E119" s="268"/>
      <c r="F119" s="283"/>
      <c r="G119" s="284"/>
      <c r="H119" s="285"/>
    </row>
    <row r="120" spans="1:8" ht="12.75" customHeight="1">
      <c r="A120" s="268"/>
      <c r="B120" s="268"/>
      <c r="C120" s="268"/>
      <c r="D120" s="268"/>
      <c r="E120" s="268"/>
      <c r="F120" s="283"/>
      <c r="G120" s="284"/>
      <c r="H120" s="285"/>
    </row>
    <row r="121" spans="1:8" ht="12.75" customHeight="1">
      <c r="A121" s="268"/>
      <c r="B121" s="268"/>
      <c r="C121" s="268"/>
      <c r="D121" s="268"/>
      <c r="E121" s="268"/>
      <c r="F121" s="283"/>
      <c r="G121" s="284"/>
      <c r="H121" s="285"/>
    </row>
    <row r="122" spans="1:8" ht="12.75" customHeight="1">
      <c r="A122" s="268"/>
      <c r="B122" s="268"/>
      <c r="C122" s="268"/>
      <c r="D122" s="268"/>
      <c r="E122" s="268"/>
      <c r="F122" s="283"/>
      <c r="G122" s="284"/>
      <c r="H122" s="285"/>
    </row>
    <row r="123" spans="1:8" ht="12.75" customHeight="1">
      <c r="A123" s="268"/>
      <c r="B123" s="268"/>
      <c r="C123" s="268"/>
      <c r="D123" s="268"/>
      <c r="E123" s="268"/>
      <c r="F123" s="283"/>
      <c r="G123" s="284"/>
      <c r="H123" s="285"/>
    </row>
    <row r="124" spans="1:8" ht="12.75" customHeight="1">
      <c r="A124" s="313" t="s">
        <v>904</v>
      </c>
      <c r="G124" s="287"/>
      <c r="H124" s="823"/>
    </row>
    <row r="125" spans="1:8" ht="12.75" customHeight="1">
      <c r="A125" s="262" t="s">
        <v>881</v>
      </c>
      <c r="G125" s="287"/>
      <c r="H125" s="281"/>
    </row>
    <row r="126" spans="7:8" ht="12.75" customHeight="1" thickBot="1">
      <c r="G126" s="288"/>
      <c r="H126" s="281"/>
    </row>
    <row r="127" spans="1:8" ht="12.75" customHeight="1" thickBot="1">
      <c r="A127" s="262" t="s">
        <v>435</v>
      </c>
      <c r="G127" s="821">
        <v>39849</v>
      </c>
      <c r="H127" s="910" t="s">
        <v>569</v>
      </c>
    </row>
    <row r="128" spans="1:8" ht="12.75" customHeight="1" thickBot="1">
      <c r="A128" s="262" t="s">
        <v>905</v>
      </c>
      <c r="G128" s="821" t="s">
        <v>840</v>
      </c>
      <c r="H128" s="910" t="s">
        <v>569</v>
      </c>
    </row>
    <row r="129" spans="1:8" ht="12.75" customHeight="1" thickBot="1">
      <c r="A129" s="262" t="s">
        <v>906</v>
      </c>
      <c r="G129" s="820" t="s">
        <v>840</v>
      </c>
      <c r="H129" s="910" t="s">
        <v>569</v>
      </c>
    </row>
    <row r="130" spans="1:8" ht="12.75" customHeight="1" thickBot="1">
      <c r="A130" s="262" t="s">
        <v>907</v>
      </c>
      <c r="G130" s="822" t="s">
        <v>840</v>
      </c>
      <c r="H130" s="910" t="s">
        <v>569</v>
      </c>
    </row>
    <row r="131" spans="1:8" ht="12.75" customHeight="1" thickBot="1">
      <c r="A131" s="262" t="s">
        <v>908</v>
      </c>
      <c r="G131" s="822" t="s">
        <v>840</v>
      </c>
      <c r="H131" s="910" t="s">
        <v>569</v>
      </c>
    </row>
    <row r="132" spans="1:8" ht="12.75" customHeight="1" thickBot="1">
      <c r="A132" s="262" t="s">
        <v>909</v>
      </c>
      <c r="G132" s="289">
        <v>35</v>
      </c>
      <c r="H132" s="910" t="s">
        <v>569</v>
      </c>
    </row>
    <row r="133" spans="1:8" ht="12.75" customHeight="1" thickBot="1">
      <c r="A133" s="262" t="s">
        <v>910</v>
      </c>
      <c r="G133" s="822" t="s">
        <v>841</v>
      </c>
      <c r="H133" s="910" t="s">
        <v>569</v>
      </c>
    </row>
    <row r="134" spans="1:7" ht="12.75" customHeight="1">
      <c r="A134" s="262" t="s">
        <v>911</v>
      </c>
      <c r="G134" s="290"/>
    </row>
    <row r="135" ht="12.75" customHeight="1">
      <c r="G135" s="261"/>
    </row>
    <row r="136" spans="1:7" s="286" customFormat="1" ht="12.75" customHeight="1">
      <c r="A136" s="313" t="s">
        <v>916</v>
      </c>
      <c r="G136" s="293"/>
    </row>
    <row r="137" spans="1:7" s="286" customFormat="1" ht="12.75" customHeight="1">
      <c r="A137" s="313" t="s">
        <v>912</v>
      </c>
      <c r="G137" s="293"/>
    </row>
    <row r="138" spans="1:7" s="286" customFormat="1" ht="12.75" customHeight="1">
      <c r="A138" s="313" t="s">
        <v>913</v>
      </c>
      <c r="G138" s="293"/>
    </row>
    <row r="139" spans="1:7" s="286" customFormat="1" ht="12.75" customHeight="1">
      <c r="A139" s="313" t="s">
        <v>914</v>
      </c>
      <c r="G139" s="293"/>
    </row>
    <row r="140" ht="12.75" customHeight="1">
      <c r="G140" s="261"/>
    </row>
    <row r="141" spans="1:7" ht="12.75" customHeight="1">
      <c r="A141" s="265" t="s">
        <v>915</v>
      </c>
      <c r="G141" s="261"/>
    </row>
    <row r="142" spans="1:7" ht="12.75" customHeight="1">
      <c r="A142" s="262" t="s">
        <v>917</v>
      </c>
      <c r="G142" s="261"/>
    </row>
    <row r="143" spans="1:7" ht="12.75" customHeight="1">
      <c r="A143" s="262" t="s">
        <v>882</v>
      </c>
      <c r="G143" s="261"/>
    </row>
    <row r="144" ht="12.75" customHeight="1">
      <c r="G144" s="261"/>
    </row>
    <row r="145" ht="12.75" customHeight="1">
      <c r="A145" s="264" t="s">
        <v>918</v>
      </c>
    </row>
    <row r="146" ht="12.75" customHeight="1">
      <c r="A146" s="262" t="s">
        <v>919</v>
      </c>
    </row>
    <row r="147" ht="12.75" customHeight="1">
      <c r="A147" s="262" t="s">
        <v>920</v>
      </c>
    </row>
    <row r="148" ht="12.75" customHeight="1">
      <c r="A148" s="262" t="s">
        <v>921</v>
      </c>
    </row>
    <row r="149" ht="12.75" customHeight="1"/>
    <row r="150" ht="12.75" customHeight="1">
      <c r="A150" s="265" t="s">
        <v>922</v>
      </c>
    </row>
    <row r="151" ht="12.75" customHeight="1">
      <c r="A151" s="262" t="s">
        <v>940</v>
      </c>
    </row>
    <row r="152" ht="12.75" customHeight="1">
      <c r="A152" s="262" t="s">
        <v>923</v>
      </c>
    </row>
    <row r="153" ht="12.75" customHeight="1"/>
    <row r="154" s="291" customFormat="1" ht="12.75" customHeight="1">
      <c r="A154" s="911" t="s">
        <v>924</v>
      </c>
    </row>
    <row r="155" s="291" customFormat="1" ht="12.75" customHeight="1">
      <c r="A155" s="313" t="s">
        <v>883</v>
      </c>
    </row>
    <row r="156" s="291" customFormat="1" ht="12.75" customHeight="1">
      <c r="A156" s="313" t="s">
        <v>925</v>
      </c>
    </row>
    <row r="157" s="291" customFormat="1" ht="12.75" customHeight="1">
      <c r="A157" s="313" t="s">
        <v>884</v>
      </c>
    </row>
    <row r="158" s="291" customFormat="1" ht="12.75" customHeight="1">
      <c r="A158" s="313" t="s">
        <v>926</v>
      </c>
    </row>
    <row r="159" s="291" customFormat="1" ht="12.75" customHeight="1">
      <c r="A159" s="313" t="s">
        <v>927</v>
      </c>
    </row>
    <row r="160" s="291" customFormat="1" ht="12.75" customHeight="1">
      <c r="A160" s="313" t="s">
        <v>885</v>
      </c>
    </row>
    <row r="161" s="291" customFormat="1" ht="12.75" customHeight="1">
      <c r="A161" s="313" t="s">
        <v>928</v>
      </c>
    </row>
    <row r="162" s="286" customFormat="1" ht="12.75" customHeight="1">
      <c r="A162" s="313" t="s">
        <v>929</v>
      </c>
    </row>
    <row r="163" ht="12.75" customHeight="1">
      <c r="G163" s="261"/>
    </row>
    <row r="164" spans="1:9" ht="12.75" customHeight="1">
      <c r="A164" s="939" t="s">
        <v>930</v>
      </c>
      <c r="B164" s="935"/>
      <c r="C164" s="935"/>
      <c r="D164" s="935"/>
      <c r="E164" s="935"/>
      <c r="F164" s="935"/>
      <c r="G164" s="935"/>
      <c r="H164" s="935"/>
      <c r="I164" s="935"/>
    </row>
    <row r="165" spans="1:9" ht="12.75" customHeight="1">
      <c r="A165" s="940" t="s">
        <v>886</v>
      </c>
      <c r="B165" s="935"/>
      <c r="C165" s="935"/>
      <c r="D165" s="935"/>
      <c r="E165" s="935"/>
      <c r="F165" s="935"/>
      <c r="G165" s="935"/>
      <c r="H165" s="935"/>
      <c r="I165" s="935"/>
    </row>
    <row r="166" spans="1:9" ht="12.75" customHeight="1">
      <c r="A166" s="940" t="s">
        <v>931</v>
      </c>
      <c r="B166" s="935"/>
      <c r="C166" s="935"/>
      <c r="D166" s="935"/>
      <c r="E166" s="935"/>
      <c r="F166" s="935"/>
      <c r="G166" s="935"/>
      <c r="H166" s="935"/>
      <c r="I166" s="935"/>
    </row>
    <row r="167" spans="1:9" ht="12.75" customHeight="1">
      <c r="A167" s="829" t="s">
        <v>241</v>
      </c>
      <c r="B167" s="935"/>
      <c r="C167" s="935"/>
      <c r="D167" s="935"/>
      <c r="E167" s="935"/>
      <c r="F167" s="935"/>
      <c r="G167" s="935"/>
      <c r="H167" s="935"/>
      <c r="I167" s="935"/>
    </row>
    <row r="168" spans="1:9" s="268" customFormat="1" ht="12.75" customHeight="1">
      <c r="A168" s="940" t="s">
        <v>932</v>
      </c>
      <c r="B168" s="935"/>
      <c r="C168" s="935"/>
      <c r="D168" s="935"/>
      <c r="E168" s="935"/>
      <c r="F168" s="935"/>
      <c r="G168" s="935"/>
      <c r="H168" s="935"/>
      <c r="I168" s="941"/>
    </row>
    <row r="169" spans="1:9" s="268" customFormat="1" ht="12.75" customHeight="1">
      <c r="A169" s="940" t="s">
        <v>933</v>
      </c>
      <c r="B169" s="935"/>
      <c r="C169" s="935"/>
      <c r="D169" s="935"/>
      <c r="E169" s="935"/>
      <c r="F169" s="935"/>
      <c r="G169" s="935"/>
      <c r="H169" s="935"/>
      <c r="I169" s="941"/>
    </row>
    <row r="170" spans="1:9" s="268" customFormat="1" ht="12.75" customHeight="1">
      <c r="A170" s="829" t="s">
        <v>934</v>
      </c>
      <c r="B170" s="935"/>
      <c r="C170" s="935"/>
      <c r="D170" s="935"/>
      <c r="E170" s="935"/>
      <c r="F170" s="935"/>
      <c r="G170" s="935"/>
      <c r="H170" s="935"/>
      <c r="I170" s="941"/>
    </row>
    <row r="171" spans="1:9" s="286" customFormat="1" ht="12.75" customHeight="1">
      <c r="A171" s="935" t="s">
        <v>935</v>
      </c>
      <c r="B171" s="935"/>
      <c r="C171" s="935"/>
      <c r="D171" s="935"/>
      <c r="E171" s="935"/>
      <c r="F171" s="935"/>
      <c r="G171" s="935"/>
      <c r="H171" s="935"/>
      <c r="I171" s="942"/>
    </row>
    <row r="172" spans="1:9" s="286" customFormat="1" ht="12.75" customHeight="1">
      <c r="A172" s="935" t="s">
        <v>936</v>
      </c>
      <c r="B172" s="935"/>
      <c r="C172" s="935"/>
      <c r="D172" s="935"/>
      <c r="E172" s="935"/>
      <c r="F172" s="935"/>
      <c r="G172" s="935"/>
      <c r="H172" s="935"/>
      <c r="I172" s="942"/>
    </row>
    <row r="173" spans="1:8" s="286" customFormat="1" ht="12.75" customHeight="1">
      <c r="A173" s="262" t="s">
        <v>937</v>
      </c>
      <c r="B173" s="262"/>
      <c r="C173" s="262"/>
      <c r="D173" s="262"/>
      <c r="E173" s="262"/>
      <c r="F173" s="262"/>
      <c r="G173" s="262"/>
      <c r="H173" s="262"/>
    </row>
    <row r="174" spans="1:8" s="286" customFormat="1" ht="12.75" customHeight="1">
      <c r="A174" s="262"/>
      <c r="B174" s="262"/>
      <c r="C174" s="262"/>
      <c r="D174" s="262"/>
      <c r="E174" s="262"/>
      <c r="F174" s="262"/>
      <c r="G174" s="262"/>
      <c r="H174" s="262"/>
    </row>
    <row r="175" spans="1:8" s="286" customFormat="1" ht="12.75" customHeight="1">
      <c r="A175" s="292" t="s">
        <v>887</v>
      </c>
      <c r="B175" s="262"/>
      <c r="C175" s="262"/>
      <c r="D175" s="262"/>
      <c r="E175" s="262"/>
      <c r="F175" s="262"/>
      <c r="G175" s="262"/>
      <c r="H175" s="262"/>
    </row>
    <row r="176" spans="1:8" s="286" customFormat="1" ht="12.75" customHeight="1">
      <c r="A176" s="313" t="s">
        <v>939</v>
      </c>
      <c r="B176" s="262"/>
      <c r="C176" s="262"/>
      <c r="D176" s="262"/>
      <c r="E176" s="262"/>
      <c r="F176" s="262"/>
      <c r="G176" s="262"/>
      <c r="H176" s="262"/>
    </row>
    <row r="177" spans="1:8" s="286" customFormat="1" ht="12.75" customHeight="1">
      <c r="A177" s="262" t="s">
        <v>938</v>
      </c>
      <c r="B177" s="262"/>
      <c r="C177" s="262"/>
      <c r="D177" s="262"/>
      <c r="E177" s="262"/>
      <c r="F177" s="262"/>
      <c r="G177" s="261"/>
      <c r="H177" s="262"/>
    </row>
    <row r="178" spans="1:8" ht="12.75" customHeight="1">
      <c r="A178" s="313"/>
      <c r="B178" s="286"/>
      <c r="C178" s="286"/>
      <c r="D178" s="286"/>
      <c r="E178" s="286"/>
      <c r="F178" s="286"/>
      <c r="G178" s="293"/>
      <c r="H178" s="286"/>
    </row>
    <row r="179" ht="12.75" customHeight="1"/>
    <row r="180" ht="12.75" customHeight="1"/>
    <row r="181" ht="12.75" customHeight="1"/>
    <row r="182" ht="12.75" customHeight="1"/>
    <row r="183" ht="12.75" customHeight="1"/>
    <row r="184" ht="12.75" customHeight="1"/>
    <row r="185" ht="12.75" customHeight="1"/>
    <row r="186" ht="12.75" customHeight="1">
      <c r="A186" s="264" t="s">
        <v>941</v>
      </c>
    </row>
    <row r="187" spans="1:8" ht="12.75" customHeight="1">
      <c r="A187" s="966" t="s">
        <v>942</v>
      </c>
      <c r="B187" s="966"/>
      <c r="C187" s="966"/>
      <c r="D187" s="966"/>
      <c r="E187" s="966"/>
      <c r="F187" s="966"/>
      <c r="G187" s="966"/>
      <c r="H187" s="966"/>
    </row>
    <row r="188" ht="12.75" customHeight="1">
      <c r="A188" s="294" t="s">
        <v>943</v>
      </c>
    </row>
    <row r="189" ht="12.75" customHeight="1">
      <c r="A189" s="268" t="s">
        <v>944</v>
      </c>
    </row>
    <row r="190" ht="12.75" customHeight="1">
      <c r="A190" s="262" t="s">
        <v>945</v>
      </c>
    </row>
    <row r="191" ht="12.75" customHeight="1" collapsed="1">
      <c r="A191" s="262" t="s">
        <v>946</v>
      </c>
    </row>
    <row r="192" ht="12.75" customHeight="1">
      <c r="A192" s="262" t="s">
        <v>947</v>
      </c>
    </row>
    <row r="193" ht="12.75" customHeight="1">
      <c r="A193" s="313" t="s">
        <v>948</v>
      </c>
    </row>
    <row r="194" ht="12.75" customHeight="1">
      <c r="A194" s="262" t="s">
        <v>888</v>
      </c>
    </row>
    <row r="195" ht="12.75" customHeight="1">
      <c r="A195" s="313" t="s">
        <v>889</v>
      </c>
    </row>
    <row r="196" ht="12.75" customHeight="1">
      <c r="A196" s="313" t="s">
        <v>949</v>
      </c>
    </row>
    <row r="197" ht="12.75" customHeight="1">
      <c r="A197" s="313"/>
    </row>
    <row r="198" spans="1:7" ht="12.75" customHeight="1">
      <c r="A198" s="943" t="s">
        <v>701</v>
      </c>
      <c r="B198" s="935"/>
      <c r="C198" s="935"/>
      <c r="D198" s="935"/>
      <c r="E198" s="935"/>
      <c r="F198" s="935"/>
      <c r="G198" s="935"/>
    </row>
    <row r="199" spans="1:7" ht="12.75" customHeight="1">
      <c r="A199" s="935" t="s">
        <v>242</v>
      </c>
      <c r="B199" s="935"/>
      <c r="C199" s="935"/>
      <c r="D199" s="935"/>
      <c r="E199" s="935"/>
      <c r="F199" s="935"/>
      <c r="G199" s="935"/>
    </row>
    <row r="200" spans="1:7" ht="12.75" customHeight="1">
      <c r="A200" s="943"/>
      <c r="B200" s="935"/>
      <c r="C200" s="935"/>
      <c r="D200" s="935"/>
      <c r="E200" s="935"/>
      <c r="F200" s="935"/>
      <c r="G200" s="935"/>
    </row>
    <row r="201" ht="12.75" customHeight="1">
      <c r="A201" s="264" t="s">
        <v>950</v>
      </c>
    </row>
    <row r="202" s="268" customFormat="1" ht="12.75" customHeight="1">
      <c r="A202" s="268" t="s">
        <v>951</v>
      </c>
    </row>
    <row r="203" ht="12.75" customHeight="1">
      <c r="A203" s="268" t="s">
        <v>952</v>
      </c>
    </row>
    <row r="204" ht="12.75" customHeight="1">
      <c r="A204" s="268" t="s">
        <v>953</v>
      </c>
    </row>
    <row r="205" ht="12.75" customHeight="1">
      <c r="A205" s="268" t="s">
        <v>955</v>
      </c>
    </row>
    <row r="206" ht="12.75" customHeight="1">
      <c r="A206" s="268" t="s">
        <v>954</v>
      </c>
    </row>
    <row r="207" ht="12.75" customHeight="1">
      <c r="A207" s="268" t="s">
        <v>957</v>
      </c>
    </row>
    <row r="208" ht="12.75" customHeight="1">
      <c r="A208" s="268" t="s">
        <v>956</v>
      </c>
    </row>
    <row r="209" s="268" customFormat="1" ht="12.75" customHeight="1">
      <c r="A209" s="268" t="s">
        <v>958</v>
      </c>
    </row>
    <row r="210" ht="12.75" customHeight="1">
      <c r="A210" s="268" t="s">
        <v>959</v>
      </c>
    </row>
    <row r="211" ht="12.75" customHeight="1">
      <c r="A211" s="268" t="s">
        <v>960</v>
      </c>
    </row>
    <row r="212" ht="12.75" customHeight="1">
      <c r="A212" s="268" t="s">
        <v>962</v>
      </c>
    </row>
    <row r="213" ht="12.75" customHeight="1">
      <c r="A213" s="268" t="s">
        <v>961</v>
      </c>
    </row>
    <row r="214" ht="12.75" customHeight="1">
      <c r="A214" s="295" t="s">
        <v>967</v>
      </c>
    </row>
    <row r="215" ht="12.75" customHeight="1">
      <c r="A215" s="295" t="s">
        <v>963</v>
      </c>
    </row>
    <row r="216" ht="12.75" customHeight="1">
      <c r="A216" s="268" t="s">
        <v>964</v>
      </c>
    </row>
    <row r="217" ht="12.75" customHeight="1">
      <c r="A217" s="268" t="s">
        <v>965</v>
      </c>
    </row>
    <row r="218" ht="12.75" customHeight="1">
      <c r="A218" s="295" t="s">
        <v>966</v>
      </c>
    </row>
    <row r="219" ht="12.75" customHeight="1">
      <c r="A219" s="295" t="s">
        <v>968</v>
      </c>
    </row>
    <row r="220" ht="12.75" customHeight="1">
      <c r="A220" s="295" t="s">
        <v>890</v>
      </c>
    </row>
    <row r="221" ht="12.75" customHeight="1">
      <c r="A221" s="295" t="s">
        <v>969</v>
      </c>
    </row>
    <row r="222" ht="12.75" customHeight="1">
      <c r="A222" s="295" t="s">
        <v>970</v>
      </c>
    </row>
    <row r="223" ht="12.75" customHeight="1">
      <c r="A223" s="295" t="s">
        <v>971</v>
      </c>
    </row>
    <row r="224" ht="12.75" customHeight="1">
      <c r="A224" s="295"/>
    </row>
    <row r="225" ht="12.75" customHeight="1">
      <c r="A225" s="296"/>
    </row>
    <row r="226" spans="1:2" ht="12.75" customHeight="1">
      <c r="A226" s="264" t="s">
        <v>972</v>
      </c>
      <c r="B226" s="276"/>
    </row>
    <row r="227" ht="12.75" customHeight="1">
      <c r="A227" s="262" t="s">
        <v>891</v>
      </c>
    </row>
    <row r="228" ht="12.75" customHeight="1"/>
    <row r="229" ht="12.75" customHeight="1">
      <c r="A229" s="265" t="s">
        <v>973</v>
      </c>
    </row>
    <row r="230" ht="12.75" customHeight="1">
      <c r="A230" s="262" t="s">
        <v>974</v>
      </c>
    </row>
    <row r="231" ht="12.75" customHeight="1">
      <c r="A231" s="262" t="s">
        <v>975</v>
      </c>
    </row>
    <row r="232" ht="12.75" customHeight="1">
      <c r="A232" s="262" t="s">
        <v>976</v>
      </c>
    </row>
    <row r="233" ht="12.75" customHeight="1">
      <c r="A233" s="262" t="s">
        <v>892</v>
      </c>
    </row>
    <row r="234" ht="12.75" customHeight="1"/>
    <row r="235" ht="12.75" customHeight="1"/>
    <row r="236" ht="12.75" customHeight="1"/>
    <row r="237" ht="12.75" customHeight="1"/>
    <row r="238" ht="12.75" customHeight="1"/>
    <row r="239" ht="12.75" customHeight="1"/>
    <row r="240" ht="12.75" customHeight="1">
      <c r="A240" s="265" t="s">
        <v>977</v>
      </c>
    </row>
    <row r="241" ht="12.75" customHeight="1">
      <c r="A241" s="262" t="s">
        <v>893</v>
      </c>
    </row>
    <row r="242" ht="12.75" customHeight="1">
      <c r="A242" s="262" t="s">
        <v>978</v>
      </c>
    </row>
    <row r="243" ht="12.75" customHeight="1">
      <c r="A243" s="262" t="s">
        <v>894</v>
      </c>
    </row>
    <row r="244" ht="12.75" customHeight="1">
      <c r="A244" s="262" t="s">
        <v>979</v>
      </c>
    </row>
    <row r="245" ht="12.75" customHeight="1">
      <c r="A245" s="262" t="s">
        <v>980</v>
      </c>
    </row>
    <row r="246" ht="12.75" customHeight="1">
      <c r="A246" s="262" t="s">
        <v>981</v>
      </c>
    </row>
    <row r="247" ht="12.75" customHeight="1"/>
    <row r="248" ht="12.75" customHeight="1">
      <c r="A248" s="265" t="s">
        <v>982</v>
      </c>
    </row>
    <row r="249" ht="12.75" customHeight="1">
      <c r="A249" s="262" t="s">
        <v>983</v>
      </c>
    </row>
    <row r="250" ht="12.75" customHeight="1">
      <c r="A250" s="262" t="s">
        <v>984</v>
      </c>
    </row>
    <row r="251" ht="12.75" customHeight="1">
      <c r="A251" s="262" t="s">
        <v>985</v>
      </c>
    </row>
    <row r="252" ht="12.75" customHeight="1"/>
    <row r="253" ht="12.75" customHeight="1">
      <c r="A253" s="265" t="s">
        <v>986</v>
      </c>
    </row>
    <row r="254" ht="12.75" customHeight="1">
      <c r="A254" s="313" t="s">
        <v>991</v>
      </c>
    </row>
    <row r="255" ht="12.75" customHeight="1"/>
    <row r="256" ht="12.75" customHeight="1">
      <c r="A256" s="265" t="s">
        <v>992</v>
      </c>
    </row>
    <row r="257" s="268" customFormat="1" ht="12.75" customHeight="1">
      <c r="A257" s="268" t="s">
        <v>993</v>
      </c>
    </row>
    <row r="258" s="268" customFormat="1" ht="12.75" customHeight="1">
      <c r="A258" s="268" t="s">
        <v>0</v>
      </c>
    </row>
    <row r="259" s="268" customFormat="1" ht="12.75" customHeight="1">
      <c r="A259" s="268" t="s">
        <v>895</v>
      </c>
    </row>
    <row r="260" s="268" customFormat="1" ht="12.75" customHeight="1">
      <c r="A260" s="268" t="s">
        <v>1</v>
      </c>
    </row>
    <row r="261" s="268" customFormat="1" ht="12.75" customHeight="1">
      <c r="A261" s="268" t="s">
        <v>2</v>
      </c>
    </row>
    <row r="262" ht="12.75" customHeight="1"/>
    <row r="263" ht="12.75" customHeight="1">
      <c r="A263" s="265" t="s">
        <v>3</v>
      </c>
    </row>
    <row r="264" ht="12.75" customHeight="1">
      <c r="A264" s="262" t="s">
        <v>896</v>
      </c>
    </row>
    <row r="265" ht="12.75" customHeight="1">
      <c r="A265" s="262" t="s">
        <v>4</v>
      </c>
    </row>
    <row r="266" ht="12.75" customHeight="1">
      <c r="A266" s="262" t="s">
        <v>5</v>
      </c>
    </row>
    <row r="267" ht="12.75" customHeight="1"/>
    <row r="268" ht="12.75" customHeight="1">
      <c r="A268" s="264" t="s">
        <v>6</v>
      </c>
    </row>
    <row r="269" ht="12.75" customHeight="1">
      <c r="A269" s="262" t="s">
        <v>7</v>
      </c>
    </row>
    <row r="270" ht="12.75" customHeight="1">
      <c r="A270" s="262" t="s">
        <v>897</v>
      </c>
    </row>
    <row r="271" ht="12.75" customHeight="1"/>
    <row r="272" ht="12.75" customHeight="1">
      <c r="A272" s="262" t="s">
        <v>8</v>
      </c>
    </row>
    <row r="273" ht="12.75" customHeight="1">
      <c r="A273" s="262" t="s">
        <v>898</v>
      </c>
    </row>
    <row r="274" ht="12.75" customHeight="1">
      <c r="A274" s="262" t="s">
        <v>899</v>
      </c>
    </row>
    <row r="275" ht="12.75" customHeight="1">
      <c r="A275" s="262" t="s">
        <v>9</v>
      </c>
    </row>
    <row r="276" ht="12.75" customHeight="1">
      <c r="A276" s="262" t="s">
        <v>10</v>
      </c>
    </row>
    <row r="277" ht="12.75" customHeight="1">
      <c r="A277" s="262" t="s">
        <v>11</v>
      </c>
    </row>
    <row r="278" ht="12.75" customHeight="1">
      <c r="A278" s="262" t="s">
        <v>12</v>
      </c>
    </row>
    <row r="279" spans="1:8" ht="12.75" customHeight="1">
      <c r="A279" s="966" t="s">
        <v>900</v>
      </c>
      <c r="B279" s="966"/>
      <c r="C279" s="966"/>
      <c r="D279" s="966"/>
      <c r="E279" s="966"/>
      <c r="F279" s="966"/>
      <c r="G279" s="966"/>
      <c r="H279" s="966"/>
    </row>
    <row r="280" s="297" customFormat="1" ht="12.75" customHeight="1"/>
    <row r="281" ht="12.75" customHeight="1">
      <c r="A281" s="265" t="s">
        <v>13</v>
      </c>
    </row>
    <row r="282" ht="12.75" customHeight="1">
      <c r="A282" s="262" t="s">
        <v>14</v>
      </c>
    </row>
    <row r="283" ht="12.75" customHeight="1">
      <c r="A283" s="262" t="s">
        <v>15</v>
      </c>
    </row>
    <row r="284" ht="12.75" customHeight="1">
      <c r="A284" s="262" t="s">
        <v>16</v>
      </c>
    </row>
    <row r="285" ht="12.75" customHeight="1">
      <c r="A285" s="262" t="s">
        <v>17</v>
      </c>
    </row>
    <row r="286" ht="12.75" customHeight="1">
      <c r="A286" s="262" t="s">
        <v>901</v>
      </c>
    </row>
    <row r="287" ht="12.75" customHeight="1">
      <c r="A287" s="262" t="s">
        <v>18</v>
      </c>
    </row>
    <row r="288" ht="12.75" customHeight="1"/>
    <row r="289" ht="12.75" customHeight="1">
      <c r="A289" s="265" t="s">
        <v>19</v>
      </c>
    </row>
    <row r="290" ht="12.75" customHeight="1">
      <c r="A290" s="262" t="s">
        <v>20</v>
      </c>
    </row>
    <row r="291" ht="12.75" customHeight="1">
      <c r="A291" s="262" t="s">
        <v>902</v>
      </c>
    </row>
    <row r="292" ht="12.75" customHeight="1">
      <c r="A292" s="262" t="s">
        <v>21</v>
      </c>
    </row>
    <row r="293" ht="12.75" customHeight="1">
      <c r="A293" s="262" t="s">
        <v>903</v>
      </c>
    </row>
    <row r="294" ht="12.75" customHeight="1"/>
    <row r="295" ht="12.75" customHeight="1">
      <c r="A295" s="265" t="s">
        <v>22</v>
      </c>
    </row>
    <row r="296" s="268" customFormat="1" ht="12.75" customHeight="1">
      <c r="A296" s="268" t="s">
        <v>23</v>
      </c>
    </row>
    <row r="297" s="268" customFormat="1" ht="12.75" customHeight="1">
      <c r="A297" s="268" t="s">
        <v>24</v>
      </c>
    </row>
    <row r="298" s="268" customFormat="1" ht="12.75" customHeight="1">
      <c r="A298" s="268" t="s">
        <v>25</v>
      </c>
    </row>
    <row r="299" s="268" customFormat="1" ht="12.75" customHeight="1">
      <c r="A299" s="298"/>
    </row>
    <row r="300" s="268" customFormat="1" ht="12.75" customHeight="1">
      <c r="A300" s="298"/>
    </row>
    <row r="301" s="268" customFormat="1" ht="12.75" customHeight="1">
      <c r="A301" s="298"/>
    </row>
    <row r="302" ht="12.75" customHeight="1">
      <c r="A302" s="264" t="s">
        <v>26</v>
      </c>
    </row>
    <row r="303" ht="12.75" customHeight="1">
      <c r="A303" s="262" t="s">
        <v>27</v>
      </c>
    </row>
    <row r="304" ht="12.75" customHeight="1">
      <c r="A304" s="262" t="s">
        <v>28</v>
      </c>
    </row>
    <row r="305" ht="12.75" customHeight="1">
      <c r="A305" s="270"/>
    </row>
    <row r="306" spans="1:8" ht="12.75" customHeight="1">
      <c r="A306" s="939" t="s">
        <v>29</v>
      </c>
      <c r="B306" s="935"/>
      <c r="C306" s="935"/>
      <c r="D306" s="935"/>
      <c r="E306" s="935"/>
      <c r="F306" s="935"/>
      <c r="G306" s="935"/>
      <c r="H306" s="935"/>
    </row>
    <row r="307" spans="1:8" ht="12.75" customHeight="1">
      <c r="A307" s="829" t="s">
        <v>76</v>
      </c>
      <c r="B307" s="944"/>
      <c r="C307" s="944"/>
      <c r="D307" s="944"/>
      <c r="E307" s="944"/>
      <c r="F307" s="944"/>
      <c r="G307" s="944"/>
      <c r="H307" s="935"/>
    </row>
    <row r="308" spans="1:8" ht="12.75" customHeight="1">
      <c r="A308" s="829" t="s">
        <v>243</v>
      </c>
      <c r="B308" s="944"/>
      <c r="C308" s="944"/>
      <c r="D308" s="829" t="s">
        <v>77</v>
      </c>
      <c r="E308" s="944"/>
      <c r="F308" s="944"/>
      <c r="G308" s="944"/>
      <c r="H308" s="935"/>
    </row>
    <row r="309" spans="1:8" ht="12.75" customHeight="1">
      <c r="A309" s="829"/>
      <c r="B309" s="944"/>
      <c r="C309" s="944"/>
      <c r="D309" s="944"/>
      <c r="E309" s="944"/>
      <c r="F309" s="944"/>
      <c r="G309" s="944"/>
      <c r="H309" s="935"/>
    </row>
    <row r="310" spans="1:8" ht="12.75">
      <c r="A310" s="935"/>
      <c r="B310" s="935"/>
      <c r="C310" s="935"/>
      <c r="D310" s="935"/>
      <c r="E310" s="935"/>
      <c r="F310" s="935"/>
      <c r="G310" s="935"/>
      <c r="H310" s="935"/>
    </row>
  </sheetData>
  <mergeCells count="2">
    <mergeCell ref="A187:H187"/>
    <mergeCell ref="A279:H279"/>
  </mergeCells>
  <printOptions/>
  <pageMargins left="0.7" right="0" top="0.984251968503937" bottom="0.984251968503937" header="0.5118110236220472" footer="0.5118110236220472"/>
  <pageSetup firstPageNumber="12" useFirstPageNumber="1" horizontalDpi="600" verticalDpi="600" orientation="portrait" paperSize="9" scale="91" r:id="rId1"/>
  <headerFooter alignWithMargins="0">
    <oddHeader>&amp;CJSC "VEF Radiotehnika RRR"
unified Reg.Nr.40003286712
Financial Statements for the period from 01.01.2006 to 31.12.2006.</oddHeader>
    <oddFooter>&amp;C&amp;P</oddFooter>
  </headerFooter>
</worksheet>
</file>

<file path=xl/worksheets/sheet13.xml><?xml version="1.0" encoding="utf-8"?>
<worksheet xmlns="http://schemas.openxmlformats.org/spreadsheetml/2006/main" xmlns:r="http://schemas.openxmlformats.org/officeDocument/2006/relationships">
  <dimension ref="A2:N160"/>
  <sheetViews>
    <sheetView zoomScaleSheetLayoutView="100" workbookViewId="0" topLeftCell="A123">
      <selection activeCell="L150" sqref="L150"/>
    </sheetView>
  </sheetViews>
  <sheetFormatPr defaultColWidth="9.140625" defaultRowHeight="12.75"/>
  <cols>
    <col min="1" max="5" width="9.140625" style="3" customWidth="1"/>
    <col min="6" max="6" width="12.7109375" style="3" customWidth="1"/>
    <col min="7" max="11" width="10.7109375" style="3" customWidth="1"/>
    <col min="12" max="16384" width="9.140625" style="3" customWidth="1"/>
  </cols>
  <sheetData>
    <row r="2" spans="1:10" ht="15">
      <c r="A2" s="693" t="s">
        <v>275</v>
      </c>
      <c r="B2" s="11"/>
      <c r="C2" s="11"/>
      <c r="D2" s="11"/>
      <c r="E2" s="11"/>
      <c r="F2" s="11"/>
      <c r="G2" s="11"/>
      <c r="H2" s="11"/>
      <c r="I2" s="11"/>
      <c r="J2" s="11"/>
    </row>
    <row r="4" ht="12.75">
      <c r="A4" s="12" t="s">
        <v>276</v>
      </c>
    </row>
    <row r="5" ht="12.75">
      <c r="A5" s="12" t="s">
        <v>277</v>
      </c>
    </row>
    <row r="6" ht="12.75">
      <c r="A6" s="3" t="s">
        <v>281</v>
      </c>
    </row>
    <row r="7" ht="12.75">
      <c r="A7" s="3" t="s">
        <v>278</v>
      </c>
    </row>
    <row r="8" ht="12.75">
      <c r="A8" s="3" t="s">
        <v>279</v>
      </c>
    </row>
    <row r="9" spans="1:10" ht="12.75">
      <c r="A9" s="12"/>
      <c r="G9" s="54">
        <v>2008</v>
      </c>
      <c r="H9" s="54">
        <v>2008</v>
      </c>
      <c r="I9" s="54">
        <v>2007</v>
      </c>
      <c r="J9" s="54">
        <v>2007</v>
      </c>
    </row>
    <row r="10" spans="1:10" ht="12.75">
      <c r="A10" s="12" t="s">
        <v>588</v>
      </c>
      <c r="B10" s="12"/>
      <c r="G10" s="14" t="s">
        <v>451</v>
      </c>
      <c r="H10" s="14" t="s">
        <v>568</v>
      </c>
      <c r="I10" s="14" t="s">
        <v>451</v>
      </c>
      <c r="J10" s="14" t="s">
        <v>568</v>
      </c>
    </row>
    <row r="11" spans="1:10" ht="12.75">
      <c r="A11" s="826" t="s">
        <v>280</v>
      </c>
      <c r="G11" s="223">
        <v>850636</v>
      </c>
      <c r="H11" s="222">
        <f>ROUND(G11/0.702804,0)</f>
        <v>1210346</v>
      </c>
      <c r="I11" s="223">
        <v>771409</v>
      </c>
      <c r="J11" s="222">
        <f>ROUND(I11/0.702804,0)</f>
        <v>1097616</v>
      </c>
    </row>
    <row r="12" spans="1:10" ht="12.75">
      <c r="A12" s="826" t="s">
        <v>282</v>
      </c>
      <c r="G12" s="223">
        <v>665177</v>
      </c>
      <c r="H12" s="222">
        <f>ROUND(G12/0.702804,0)</f>
        <v>946462</v>
      </c>
      <c r="I12" s="223">
        <v>552448</v>
      </c>
      <c r="J12" s="222">
        <f>ROUND(I12/0.702804,0)</f>
        <v>786063</v>
      </c>
    </row>
    <row r="13" spans="1:10" ht="12.75">
      <c r="A13" s="826" t="s">
        <v>285</v>
      </c>
      <c r="G13" s="223">
        <v>305163</v>
      </c>
      <c r="H13" s="222">
        <f>ROUND(G13/0.702804,0)</f>
        <v>434208</v>
      </c>
      <c r="I13" s="223">
        <v>305583</v>
      </c>
      <c r="J13" s="222">
        <f>ROUND(I13/0.702804,0)</f>
        <v>434805</v>
      </c>
    </row>
    <row r="14" spans="1:10" ht="12.75">
      <c r="A14" s="826" t="s">
        <v>286</v>
      </c>
      <c r="G14" s="223">
        <v>443044</v>
      </c>
      <c r="H14" s="222">
        <f>ROUND(G14/0.702804,0)</f>
        <v>630395</v>
      </c>
      <c r="I14" s="223">
        <v>410479</v>
      </c>
      <c r="J14" s="222">
        <f>ROUND(I14/0.702804,0)</f>
        <v>584059</v>
      </c>
    </row>
    <row r="15" spans="1:10" ht="12.75">
      <c r="A15" s="826" t="s">
        <v>287</v>
      </c>
      <c r="G15" s="223">
        <v>24749</v>
      </c>
      <c r="H15" s="222">
        <f>ROUND(G15/0.702804,0)</f>
        <v>35215</v>
      </c>
      <c r="I15" s="223">
        <v>25296</v>
      </c>
      <c r="J15" s="222">
        <f>ROUND(I15/0.702804,0)</f>
        <v>35993</v>
      </c>
    </row>
    <row r="16" spans="1:10" ht="12.75">
      <c r="A16" s="826" t="s">
        <v>288</v>
      </c>
      <c r="G16" s="223"/>
      <c r="H16" s="222"/>
      <c r="I16" s="223"/>
      <c r="J16" s="222"/>
    </row>
    <row r="17" spans="1:14" ht="13.5" thickBot="1">
      <c r="A17" s="12"/>
      <c r="C17" s="12"/>
      <c r="D17" s="12"/>
      <c r="E17" s="12"/>
      <c r="F17" s="12" t="s">
        <v>170</v>
      </c>
      <c r="G17" s="231">
        <f>SUM(G11:G16)</f>
        <v>2288769</v>
      </c>
      <c r="H17" s="231">
        <f>SUM(H11:H16)</f>
        <v>3256626</v>
      </c>
      <c r="I17" s="231">
        <f>SUM(I11:I16)</f>
        <v>2065215</v>
      </c>
      <c r="J17" s="231">
        <f>SUM(J11:J16)</f>
        <v>2938536</v>
      </c>
      <c r="N17" s="3" t="s">
        <v>989</v>
      </c>
    </row>
    <row r="18" spans="7:10" ht="13.5" thickTop="1">
      <c r="G18" s="18"/>
      <c r="H18" s="18"/>
      <c r="I18" s="18"/>
      <c r="J18" s="18"/>
    </row>
    <row r="19" spans="1:10" ht="12.75">
      <c r="A19" s="12" t="s">
        <v>289</v>
      </c>
      <c r="B19" s="12"/>
      <c r="C19" s="12"/>
      <c r="D19" s="12"/>
      <c r="E19" s="12"/>
      <c r="F19" s="12"/>
      <c r="G19" s="28"/>
      <c r="H19" s="28"/>
      <c r="I19" s="28"/>
      <c r="J19" s="28"/>
    </row>
    <row r="20" spans="1:10" ht="12.75">
      <c r="A20" s="12"/>
      <c r="B20" s="313" t="s">
        <v>290</v>
      </c>
      <c r="C20" s="12"/>
      <c r="D20" s="12"/>
      <c r="E20" s="12"/>
      <c r="F20" s="12"/>
      <c r="G20" s="827">
        <v>1438133</v>
      </c>
      <c r="H20" s="222">
        <f aca="true" t="shared" si="0" ref="H20:J32">ROUND(G20/0.702804,0)</f>
        <v>2046279</v>
      </c>
      <c r="I20" s="827">
        <v>1293791</v>
      </c>
      <c r="J20" s="222">
        <f t="shared" si="0"/>
        <v>1840899</v>
      </c>
    </row>
    <row r="21" spans="1:10" ht="12.75">
      <c r="A21" s="12"/>
      <c r="B21" s="313" t="s">
        <v>291</v>
      </c>
      <c r="C21" s="12"/>
      <c r="D21" s="12"/>
      <c r="E21" s="12"/>
      <c r="F21" s="12"/>
      <c r="G21" s="827">
        <v>13213</v>
      </c>
      <c r="H21" s="222">
        <f t="shared" si="0"/>
        <v>18800</v>
      </c>
      <c r="I21" s="827">
        <v>50077</v>
      </c>
      <c r="J21" s="222">
        <f t="shared" si="0"/>
        <v>71253</v>
      </c>
    </row>
    <row r="22" spans="1:10" ht="12.75">
      <c r="A22" s="12"/>
      <c r="B22" s="313" t="s">
        <v>292</v>
      </c>
      <c r="C22" s="12"/>
      <c r="D22" s="12"/>
      <c r="E22" s="12"/>
      <c r="F22" s="12"/>
      <c r="G22" s="827">
        <v>32742</v>
      </c>
      <c r="H22" s="222">
        <f t="shared" si="0"/>
        <v>46588</v>
      </c>
      <c r="I22" s="827">
        <v>8647</v>
      </c>
      <c r="J22" s="222">
        <f t="shared" si="0"/>
        <v>12304</v>
      </c>
    </row>
    <row r="23" spans="1:10" ht="12.75">
      <c r="A23" s="12"/>
      <c r="B23" s="313" t="s">
        <v>293</v>
      </c>
      <c r="C23" s="12"/>
      <c r="D23" s="12"/>
      <c r="E23" s="12"/>
      <c r="F23" s="12"/>
      <c r="G23" s="827">
        <v>63921</v>
      </c>
      <c r="H23" s="222">
        <f t="shared" si="0"/>
        <v>90951</v>
      </c>
      <c r="I23" s="827">
        <v>9012</v>
      </c>
      <c r="J23" s="222">
        <f t="shared" si="0"/>
        <v>12823</v>
      </c>
    </row>
    <row r="24" spans="1:10" ht="12.75">
      <c r="A24" s="12"/>
      <c r="B24" s="313" t="s">
        <v>294</v>
      </c>
      <c r="C24" s="12"/>
      <c r="D24" s="12"/>
      <c r="E24" s="12"/>
      <c r="F24" s="12"/>
      <c r="G24" s="827">
        <v>5499</v>
      </c>
      <c r="H24" s="222">
        <f t="shared" si="0"/>
        <v>7824</v>
      </c>
      <c r="I24" s="827">
        <v>6912</v>
      </c>
      <c r="J24" s="222">
        <f t="shared" si="0"/>
        <v>9835</v>
      </c>
    </row>
    <row r="25" spans="1:10" ht="12.75">
      <c r="A25" s="12"/>
      <c r="B25" s="313" t="s">
        <v>295</v>
      </c>
      <c r="C25" s="12"/>
      <c r="D25" s="12"/>
      <c r="E25" s="12"/>
      <c r="F25" s="12"/>
      <c r="G25" s="827">
        <v>666019</v>
      </c>
      <c r="H25" s="222">
        <f t="shared" si="0"/>
        <v>947660</v>
      </c>
      <c r="I25" s="827">
        <v>610179</v>
      </c>
      <c r="J25" s="222">
        <f t="shared" si="0"/>
        <v>868206</v>
      </c>
    </row>
    <row r="26" spans="1:10" ht="12.75">
      <c r="A26" s="12"/>
      <c r="B26" s="313" t="s">
        <v>296</v>
      </c>
      <c r="C26" s="12"/>
      <c r="D26" s="12"/>
      <c r="E26" s="12"/>
      <c r="F26" s="12"/>
      <c r="G26" s="827">
        <v>41298</v>
      </c>
      <c r="H26" s="222">
        <f t="shared" si="0"/>
        <v>58762</v>
      </c>
      <c r="I26" s="827">
        <v>26623</v>
      </c>
      <c r="J26" s="222">
        <f t="shared" si="0"/>
        <v>37881</v>
      </c>
    </row>
    <row r="27" spans="1:10" ht="12.75">
      <c r="A27" s="12"/>
      <c r="B27" s="313" t="s">
        <v>297</v>
      </c>
      <c r="C27" s="12"/>
      <c r="D27" s="12"/>
      <c r="E27" s="12"/>
      <c r="F27" s="12"/>
      <c r="G27" s="827">
        <v>726</v>
      </c>
      <c r="H27" s="222">
        <f t="shared" si="0"/>
        <v>1033</v>
      </c>
      <c r="I27" s="827">
        <v>1511</v>
      </c>
      <c r="J27" s="222">
        <f t="shared" si="0"/>
        <v>2150</v>
      </c>
    </row>
    <row r="28" spans="1:10" ht="12.75">
      <c r="A28" s="12"/>
      <c r="B28" s="313" t="s">
        <v>298</v>
      </c>
      <c r="C28" s="12"/>
      <c r="D28" s="12"/>
      <c r="E28" s="12"/>
      <c r="F28" s="12"/>
      <c r="G28" s="827">
        <v>10439</v>
      </c>
      <c r="H28" s="222">
        <f t="shared" si="0"/>
        <v>14853</v>
      </c>
      <c r="I28" s="827">
        <v>47266</v>
      </c>
      <c r="J28" s="222">
        <f t="shared" si="0"/>
        <v>67253</v>
      </c>
    </row>
    <row r="29" spans="2:10" ht="12.75">
      <c r="B29" s="313" t="s">
        <v>299</v>
      </c>
      <c r="G29" s="827">
        <v>429</v>
      </c>
      <c r="H29" s="222">
        <f t="shared" si="0"/>
        <v>610</v>
      </c>
      <c r="I29" s="827">
        <v>125</v>
      </c>
      <c r="J29" s="222">
        <f t="shared" si="0"/>
        <v>178</v>
      </c>
    </row>
    <row r="30" spans="2:10" ht="12.75">
      <c r="B30" s="313" t="s">
        <v>300</v>
      </c>
      <c r="G30" s="827">
        <v>16350</v>
      </c>
      <c r="H30" s="222">
        <f t="shared" si="0"/>
        <v>23264</v>
      </c>
      <c r="I30" s="827">
        <v>11072</v>
      </c>
      <c r="J30" s="222">
        <f t="shared" si="0"/>
        <v>15754</v>
      </c>
    </row>
    <row r="31" spans="2:10" ht="12.75" hidden="1">
      <c r="B31" s="313" t="s">
        <v>301</v>
      </c>
      <c r="G31" s="827"/>
      <c r="H31" s="222">
        <f t="shared" si="0"/>
        <v>0</v>
      </c>
      <c r="I31" s="827"/>
      <c r="J31" s="222">
        <f t="shared" si="0"/>
        <v>0</v>
      </c>
    </row>
    <row r="32" spans="2:10" ht="12.75" hidden="1">
      <c r="B32" s="313" t="s">
        <v>302</v>
      </c>
      <c r="G32" s="827"/>
      <c r="H32" s="222">
        <f t="shared" si="0"/>
        <v>0</v>
      </c>
      <c r="I32" s="827"/>
      <c r="J32" s="222">
        <f t="shared" si="0"/>
        <v>0</v>
      </c>
    </row>
    <row r="33" spans="1:10" ht="13.5" thickBot="1">
      <c r="A33" s="12"/>
      <c r="C33" s="12"/>
      <c r="D33" s="12"/>
      <c r="E33" s="12"/>
      <c r="F33" s="12" t="str">
        <f>F17</f>
        <v>Total</v>
      </c>
      <c r="G33" s="215">
        <f>SUM(G20:G32)</f>
        <v>2288769</v>
      </c>
      <c r="H33" s="215">
        <f>SUM(H20:H32)</f>
        <v>3256624</v>
      </c>
      <c r="I33" s="215">
        <f>SUM(I20:I32)</f>
        <v>2065215</v>
      </c>
      <c r="J33" s="215">
        <f>SUM(J20:J32)</f>
        <v>2938536</v>
      </c>
    </row>
    <row r="34" spans="1:10" ht="13.5" thickTop="1">
      <c r="A34" s="25"/>
      <c r="B34" s="12"/>
      <c r="C34" s="12"/>
      <c r="D34" s="12"/>
      <c r="E34" s="12"/>
      <c r="F34" s="12"/>
      <c r="G34" s="232"/>
      <c r="H34" s="232"/>
      <c r="I34" s="232"/>
      <c r="J34" s="232"/>
    </row>
    <row r="35" spans="1:10" ht="12.75">
      <c r="A35" s="12" t="s">
        <v>303</v>
      </c>
      <c r="G35" s="54">
        <v>2008</v>
      </c>
      <c r="H35" s="54">
        <v>2008</v>
      </c>
      <c r="I35" s="54">
        <v>2007</v>
      </c>
      <c r="J35" s="54">
        <v>2007</v>
      </c>
    </row>
    <row r="36" spans="1:10" ht="12.75">
      <c r="A36" s="12" t="s">
        <v>312</v>
      </c>
      <c r="G36" s="20" t="s">
        <v>451</v>
      </c>
      <c r="H36" s="20" t="s">
        <v>568</v>
      </c>
      <c r="I36" s="20" t="s">
        <v>451</v>
      </c>
      <c r="J36" s="20" t="s">
        <v>568</v>
      </c>
    </row>
    <row r="37" spans="1:10" ht="12.75">
      <c r="A37" s="3" t="s">
        <v>313</v>
      </c>
      <c r="G37" s="18"/>
      <c r="H37" s="18"/>
      <c r="I37" s="18"/>
      <c r="J37" s="18"/>
    </row>
    <row r="38" spans="7:10" ht="3" customHeight="1">
      <c r="G38" s="18"/>
      <c r="H38" s="18"/>
      <c r="I38" s="18"/>
      <c r="J38" s="18"/>
    </row>
    <row r="39" spans="2:4" ht="12.75">
      <c r="B39" s="12" t="s">
        <v>314</v>
      </c>
      <c r="C39" s="12"/>
      <c r="D39" s="12"/>
    </row>
    <row r="40" spans="2:10" ht="12.75">
      <c r="B40" s="313" t="s">
        <v>315</v>
      </c>
      <c r="C40" s="12"/>
      <c r="D40" s="12"/>
      <c r="G40" s="224">
        <v>530830</v>
      </c>
      <c r="H40" s="222">
        <f>ROUND(G40/0.702804,0)</f>
        <v>755303</v>
      </c>
      <c r="I40" s="224">
        <v>616411</v>
      </c>
      <c r="J40" s="222">
        <f>ROUND(I40/0.702804,0)</f>
        <v>877074</v>
      </c>
    </row>
    <row r="41" spans="2:10" ht="12.75">
      <c r="B41" s="313" t="s">
        <v>316</v>
      </c>
      <c r="C41" s="12"/>
      <c r="D41" s="12"/>
      <c r="G41" s="224">
        <v>5597</v>
      </c>
      <c r="H41" s="222">
        <f>ROUND(G41/0.702804,0)</f>
        <v>7964</v>
      </c>
      <c r="I41" s="224">
        <v>3152</v>
      </c>
      <c r="J41" s="222">
        <f>ROUND(I41/0.702804,0)</f>
        <v>4485</v>
      </c>
    </row>
    <row r="42" spans="2:10" ht="12.75">
      <c r="B42" s="313" t="s">
        <v>317</v>
      </c>
      <c r="C42" s="12"/>
      <c r="D42" s="12"/>
      <c r="G42" s="224">
        <v>89828</v>
      </c>
      <c r="H42" s="222">
        <f>ROUND(G42/0.702804,0)</f>
        <v>127814</v>
      </c>
      <c r="I42" s="224">
        <v>160474</v>
      </c>
      <c r="J42" s="222">
        <f>ROUND(I42/0.702804,0)</f>
        <v>228334</v>
      </c>
    </row>
    <row r="43" spans="2:10" ht="12.75">
      <c r="B43" s="313" t="s">
        <v>318</v>
      </c>
      <c r="C43" s="12"/>
      <c r="D43" s="12"/>
      <c r="G43" s="224">
        <v>181347</v>
      </c>
      <c r="H43" s="222">
        <f>ROUND(G43/0.702804,0)</f>
        <v>258034</v>
      </c>
      <c r="I43" s="224">
        <v>181347</v>
      </c>
      <c r="J43" s="222">
        <f>ROUND(I43/0.702804,0)</f>
        <v>258034</v>
      </c>
    </row>
    <row r="44" spans="2:10" ht="12.75">
      <c r="B44" s="313" t="s">
        <v>319</v>
      </c>
      <c r="C44" s="12"/>
      <c r="D44" s="12"/>
      <c r="G44" s="224">
        <v>16691</v>
      </c>
      <c r="H44" s="222">
        <f>ROUND(G44/0.702804,0)</f>
        <v>23749</v>
      </c>
      <c r="I44" s="224">
        <v>7931</v>
      </c>
      <c r="J44" s="222">
        <f>ROUND(I44/0.702804,0)</f>
        <v>11285</v>
      </c>
    </row>
    <row r="45" spans="2:10" ht="12.75">
      <c r="B45" s="313" t="s">
        <v>320</v>
      </c>
      <c r="C45" s="12"/>
      <c r="D45" s="12"/>
      <c r="G45" s="224">
        <v>-72340</v>
      </c>
      <c r="H45" s="222">
        <f aca="true" t="shared" si="1" ref="H45:J50">ROUND(G45/0.702804,0)</f>
        <v>-102931</v>
      </c>
      <c r="I45" s="224">
        <v>-19131</v>
      </c>
      <c r="J45" s="222">
        <f t="shared" si="1"/>
        <v>-27221</v>
      </c>
    </row>
    <row r="46" spans="2:10" ht="12.75">
      <c r="B46" s="313" t="s">
        <v>321</v>
      </c>
      <c r="G46" s="223">
        <v>371007</v>
      </c>
      <c r="H46" s="222">
        <f t="shared" si="1"/>
        <v>527895</v>
      </c>
      <c r="I46" s="223">
        <v>515119</v>
      </c>
      <c r="J46" s="222">
        <f t="shared" si="1"/>
        <v>732948</v>
      </c>
    </row>
    <row r="47" spans="2:10" ht="12.75">
      <c r="B47" s="313" t="s">
        <v>322</v>
      </c>
      <c r="G47" s="218">
        <v>41659</v>
      </c>
      <c r="H47" s="222">
        <f t="shared" si="1"/>
        <v>59275</v>
      </c>
      <c r="I47" s="218">
        <v>31698</v>
      </c>
      <c r="J47" s="222">
        <f t="shared" si="1"/>
        <v>45102</v>
      </c>
    </row>
    <row r="48" spans="2:10" ht="12.75">
      <c r="B48" s="313" t="s">
        <v>323</v>
      </c>
      <c r="G48" s="218">
        <v>16502</v>
      </c>
      <c r="H48" s="222">
        <f t="shared" si="1"/>
        <v>23480</v>
      </c>
      <c r="I48" s="218">
        <v>26555</v>
      </c>
      <c r="J48" s="222">
        <f t="shared" si="1"/>
        <v>37784</v>
      </c>
    </row>
    <row r="49" spans="2:10" ht="12.75">
      <c r="B49" s="313" t="s">
        <v>324</v>
      </c>
      <c r="G49" s="218">
        <v>488296</v>
      </c>
      <c r="H49" s="222">
        <f t="shared" si="1"/>
        <v>694783</v>
      </c>
      <c r="I49" s="218">
        <v>399469</v>
      </c>
      <c r="J49" s="222">
        <f t="shared" si="1"/>
        <v>568393</v>
      </c>
    </row>
    <row r="50" spans="2:10" ht="12.75">
      <c r="B50" s="313" t="s">
        <v>325</v>
      </c>
      <c r="G50" s="218">
        <v>53769</v>
      </c>
      <c r="H50" s="222">
        <f t="shared" si="1"/>
        <v>76506</v>
      </c>
      <c r="I50" s="218">
        <v>60209</v>
      </c>
      <c r="J50" s="222">
        <f t="shared" si="1"/>
        <v>85670</v>
      </c>
    </row>
    <row r="51" spans="1:10" ht="13.5" thickBot="1">
      <c r="A51" s="12"/>
      <c r="C51" s="12"/>
      <c r="D51" s="12"/>
      <c r="E51" s="12"/>
      <c r="F51" s="12" t="str">
        <f>F33</f>
        <v>Total</v>
      </c>
      <c r="G51" s="231">
        <f>SUM(G40:G50)</f>
        <v>1723186</v>
      </c>
      <c r="H51" s="231">
        <f>SUM(H40:H50)</f>
        <v>2451872</v>
      </c>
      <c r="I51" s="231">
        <f>SUM(I40:I50)</f>
        <v>1983234</v>
      </c>
      <c r="J51" s="231">
        <f>SUM(J40:J50)</f>
        <v>2821888</v>
      </c>
    </row>
    <row r="52" spans="1:10" ht="13.5" thickTop="1">
      <c r="A52" s="12"/>
      <c r="C52" s="12"/>
      <c r="D52" s="12"/>
      <c r="E52" s="12"/>
      <c r="F52" s="12"/>
      <c r="G52" s="232"/>
      <c r="H52" s="232"/>
      <c r="I52" s="232"/>
      <c r="J52" s="232"/>
    </row>
    <row r="53" spans="1:10" ht="12.75">
      <c r="A53" s="12"/>
      <c r="C53" s="12"/>
      <c r="D53" s="12"/>
      <c r="E53" s="12"/>
      <c r="F53" s="12"/>
      <c r="G53" s="232"/>
      <c r="H53" s="232"/>
      <c r="I53" s="232"/>
      <c r="J53" s="232"/>
    </row>
    <row r="54" spans="1:10" ht="13.5">
      <c r="A54" s="694" t="s">
        <v>326</v>
      </c>
      <c r="B54" s="30"/>
      <c r="C54" s="30"/>
      <c r="D54" s="30"/>
      <c r="E54" s="30"/>
      <c r="F54" s="30"/>
      <c r="G54" s="30"/>
      <c r="H54" s="30"/>
      <c r="I54" s="30"/>
      <c r="J54" s="30"/>
    </row>
    <row r="55" spans="1:10" ht="13.5">
      <c r="A55" s="694"/>
      <c r="B55" s="30"/>
      <c r="C55" s="30"/>
      <c r="D55" s="30"/>
      <c r="E55" s="30"/>
      <c r="F55" s="30"/>
      <c r="G55" s="30"/>
      <c r="H55" s="30"/>
      <c r="I55" s="30"/>
      <c r="J55" s="30"/>
    </row>
    <row r="56" spans="1:10" ht="12.75">
      <c r="A56" s="12" t="s">
        <v>304</v>
      </c>
      <c r="G56" s="54">
        <v>2008</v>
      </c>
      <c r="H56" s="54">
        <v>2008</v>
      </c>
      <c r="I56" s="54">
        <v>2007</v>
      </c>
      <c r="J56" s="54">
        <v>2007</v>
      </c>
    </row>
    <row r="57" spans="1:10" ht="12.75">
      <c r="A57" s="12" t="s">
        <v>328</v>
      </c>
      <c r="G57" s="20" t="str">
        <f>G36</f>
        <v>LVL</v>
      </c>
      <c r="H57" s="20" t="str">
        <f>H36</f>
        <v>EUR</v>
      </c>
      <c r="I57" s="20" t="str">
        <f>I36</f>
        <v>LVL</v>
      </c>
      <c r="J57" s="20" t="str">
        <f>J36</f>
        <v>EUR</v>
      </c>
    </row>
    <row r="58" spans="2:4" ht="12.75">
      <c r="B58" s="12" t="s">
        <v>314</v>
      </c>
      <c r="C58" s="12"/>
      <c r="D58" s="12"/>
    </row>
    <row r="59" spans="2:10" ht="16.5" customHeight="1">
      <c r="B59" s="313" t="s">
        <v>327</v>
      </c>
      <c r="G59" s="223">
        <v>43470</v>
      </c>
      <c r="H59" s="222">
        <f>ROUND(G59/0.702804,0)</f>
        <v>61852</v>
      </c>
      <c r="I59" s="223">
        <v>46241</v>
      </c>
      <c r="J59" s="222">
        <f>ROUND(I59/0.702804,0)</f>
        <v>65795</v>
      </c>
    </row>
    <row r="60" spans="2:10" ht="12.75">
      <c r="B60" s="262" t="s">
        <v>328</v>
      </c>
      <c r="G60" s="223">
        <v>11803</v>
      </c>
      <c r="H60" s="222">
        <f>ROUND(G60/0.702804,0)</f>
        <v>16794</v>
      </c>
      <c r="I60" s="223">
        <v>2782</v>
      </c>
      <c r="J60" s="222">
        <f>ROUND(I60/0.702804,0)</f>
        <v>3958</v>
      </c>
    </row>
    <row r="61" spans="2:10" ht="12.75" hidden="1">
      <c r="B61" s="313"/>
      <c r="G61" s="223"/>
      <c r="H61" s="222"/>
      <c r="I61" s="223"/>
      <c r="J61" s="222"/>
    </row>
    <row r="62" spans="2:10" ht="12.75">
      <c r="B62" s="313" t="s">
        <v>329</v>
      </c>
      <c r="G62" s="223">
        <v>5869</v>
      </c>
      <c r="H62" s="222">
        <f>ROUND(G62/0.702804,0)</f>
        <v>8351</v>
      </c>
      <c r="I62" s="223">
        <v>8154</v>
      </c>
      <c r="J62" s="222">
        <f>ROUND(I62/0.702804,0)</f>
        <v>11602</v>
      </c>
    </row>
    <row r="63" spans="6:10" ht="13.5" thickBot="1">
      <c r="F63" s="12" t="str">
        <f>F51</f>
        <v>Total</v>
      </c>
      <c r="G63" s="231">
        <f>SUM(G59:G62)</f>
        <v>61142</v>
      </c>
      <c r="H63" s="231">
        <f>SUM(H59:H62)</f>
        <v>86997</v>
      </c>
      <c r="I63" s="231">
        <f>SUM(I59:I62)</f>
        <v>57177</v>
      </c>
      <c r="J63" s="231">
        <f>SUM(J59:J62)</f>
        <v>81355</v>
      </c>
    </row>
    <row r="64" spans="1:5" ht="13.5" thickTop="1">
      <c r="A64" s="12"/>
      <c r="C64" s="12"/>
      <c r="D64" s="12"/>
      <c r="E64" s="12"/>
    </row>
    <row r="65" spans="1:10" ht="12.75">
      <c r="A65" s="12" t="s">
        <v>305</v>
      </c>
      <c r="B65" s="30"/>
      <c r="C65" s="30"/>
      <c r="D65" s="30"/>
      <c r="E65" s="30"/>
      <c r="F65" s="30"/>
      <c r="G65" s="54">
        <v>2008</v>
      </c>
      <c r="H65" s="54">
        <v>2008</v>
      </c>
      <c r="I65" s="54">
        <v>2007</v>
      </c>
      <c r="J65" s="54">
        <v>2007</v>
      </c>
    </row>
    <row r="66" spans="1:10" ht="12.75">
      <c r="A66" s="12" t="s">
        <v>330</v>
      </c>
      <c r="G66" s="20" t="s">
        <v>451</v>
      </c>
      <c r="H66" s="20" t="s">
        <v>568</v>
      </c>
      <c r="I66" s="20" t="s">
        <v>451</v>
      </c>
      <c r="J66" s="20" t="s">
        <v>568</v>
      </c>
    </row>
    <row r="67" spans="2:3" ht="12.75">
      <c r="B67" s="12" t="s">
        <v>314</v>
      </c>
      <c r="C67" s="12"/>
    </row>
    <row r="68" spans="2:10" ht="12.75">
      <c r="B68" s="313" t="s">
        <v>315</v>
      </c>
      <c r="G68" s="223">
        <v>302401</v>
      </c>
      <c r="H68" s="222">
        <f aca="true" t="shared" si="2" ref="H68:J77">ROUND(G68/0.702804,0)</f>
        <v>430278</v>
      </c>
      <c r="I68" s="223">
        <v>336739</v>
      </c>
      <c r="J68" s="222">
        <f t="shared" si="2"/>
        <v>479136</v>
      </c>
    </row>
    <row r="69" spans="2:10" ht="12.75">
      <c r="B69" s="313" t="s">
        <v>316</v>
      </c>
      <c r="G69" s="223">
        <v>4379</v>
      </c>
      <c r="H69" s="222">
        <f t="shared" si="2"/>
        <v>6231</v>
      </c>
      <c r="I69" s="223">
        <v>9682</v>
      </c>
      <c r="J69" s="222">
        <f t="shared" si="2"/>
        <v>13776</v>
      </c>
    </row>
    <row r="70" spans="2:10" ht="12.75">
      <c r="B70" s="313" t="s">
        <v>331</v>
      </c>
      <c r="G70" s="223">
        <v>7586</v>
      </c>
      <c r="H70" s="222">
        <f t="shared" si="2"/>
        <v>10794</v>
      </c>
      <c r="I70" s="223">
        <v>4530</v>
      </c>
      <c r="J70" s="222">
        <f t="shared" si="2"/>
        <v>6446</v>
      </c>
    </row>
    <row r="71" spans="2:10" ht="12.75">
      <c r="B71" s="313" t="s">
        <v>332</v>
      </c>
      <c r="G71" s="223">
        <v>15311</v>
      </c>
      <c r="H71" s="222">
        <f t="shared" si="2"/>
        <v>21786</v>
      </c>
      <c r="I71" s="223">
        <v>10481</v>
      </c>
      <c r="J71" s="222">
        <f t="shared" si="2"/>
        <v>14913</v>
      </c>
    </row>
    <row r="72" spans="2:10" ht="12.75">
      <c r="B72" s="313" t="s">
        <v>333</v>
      </c>
      <c r="G72" s="223">
        <v>19997</v>
      </c>
      <c r="H72" s="222">
        <f t="shared" si="2"/>
        <v>28453</v>
      </c>
      <c r="I72" s="223">
        <v>17319</v>
      </c>
      <c r="J72" s="222">
        <f t="shared" si="2"/>
        <v>24643</v>
      </c>
    </row>
    <row r="73" spans="2:10" ht="12.75">
      <c r="B73" s="313" t="s">
        <v>334</v>
      </c>
      <c r="G73" s="223">
        <v>7097</v>
      </c>
      <c r="H73" s="222">
        <f t="shared" si="2"/>
        <v>10098</v>
      </c>
      <c r="I73" s="223">
        <v>5806</v>
      </c>
      <c r="J73" s="222">
        <f t="shared" si="2"/>
        <v>8261</v>
      </c>
    </row>
    <row r="74" spans="2:10" ht="12.75">
      <c r="B74" s="313" t="s">
        <v>335</v>
      </c>
      <c r="G74" s="223">
        <v>49024</v>
      </c>
      <c r="H74" s="222">
        <f t="shared" si="2"/>
        <v>69755</v>
      </c>
      <c r="I74" s="223">
        <v>27061</v>
      </c>
      <c r="J74" s="222">
        <f t="shared" si="2"/>
        <v>38504</v>
      </c>
    </row>
    <row r="75" spans="2:10" s="39" customFormat="1" ht="12.75">
      <c r="B75" s="829" t="s">
        <v>336</v>
      </c>
      <c r="G75" s="223">
        <v>5083</v>
      </c>
      <c r="H75" s="946">
        <f t="shared" si="2"/>
        <v>7232</v>
      </c>
      <c r="I75" s="945">
        <v>6264</v>
      </c>
      <c r="J75" s="946">
        <f t="shared" si="2"/>
        <v>8913</v>
      </c>
    </row>
    <row r="76" spans="2:10" s="39" customFormat="1" ht="12.75" hidden="1">
      <c r="B76" s="829"/>
      <c r="G76" s="223">
        <v>0</v>
      </c>
      <c r="H76" s="946">
        <f t="shared" si="2"/>
        <v>0</v>
      </c>
      <c r="I76" s="945"/>
      <c r="J76" s="946">
        <f t="shared" si="2"/>
        <v>0</v>
      </c>
    </row>
    <row r="77" spans="2:10" ht="12.75">
      <c r="B77" s="313" t="s">
        <v>337</v>
      </c>
      <c r="G77" s="218">
        <v>4492</v>
      </c>
      <c r="H77" s="222">
        <f t="shared" si="2"/>
        <v>6392</v>
      </c>
      <c r="I77" s="218"/>
      <c r="J77" s="222">
        <f t="shared" si="2"/>
        <v>0</v>
      </c>
    </row>
    <row r="78" spans="1:10" ht="13.5" thickBot="1">
      <c r="A78" s="12"/>
      <c r="C78" s="12"/>
      <c r="D78" s="12"/>
      <c r="E78" s="12"/>
      <c r="F78" s="12" t="str">
        <f>F63</f>
        <v>Total</v>
      </c>
      <c r="G78" s="231">
        <f>SUM(G68:G77)</f>
        <v>415370</v>
      </c>
      <c r="H78" s="231">
        <f>SUM(H68:H77)</f>
        <v>591019</v>
      </c>
      <c r="I78" s="231">
        <f>SUM(I68:I77)</f>
        <v>417882</v>
      </c>
      <c r="J78" s="231">
        <f>SUM(J68:J77)</f>
        <v>594592</v>
      </c>
    </row>
    <row r="79" spans="1:10" ht="13.5" thickTop="1">
      <c r="A79" s="25"/>
      <c r="B79" s="12"/>
      <c r="C79" s="12"/>
      <c r="D79" s="12"/>
      <c r="E79" s="12"/>
      <c r="F79" s="12"/>
      <c r="G79" s="26"/>
      <c r="H79" s="26"/>
      <c r="I79" s="26"/>
      <c r="J79" s="26"/>
    </row>
    <row r="80" spans="1:10" ht="12.75">
      <c r="A80" s="12" t="s">
        <v>306</v>
      </c>
      <c r="B80" s="12"/>
      <c r="C80" s="12"/>
      <c r="D80" s="12"/>
      <c r="E80" s="12"/>
      <c r="F80" s="12"/>
      <c r="G80" s="26"/>
      <c r="H80" s="26"/>
      <c r="I80" s="26"/>
      <c r="J80" s="26"/>
    </row>
    <row r="81" spans="1:10" ht="12.75">
      <c r="A81" s="12" t="s">
        <v>338</v>
      </c>
      <c r="G81" s="18"/>
      <c r="H81" s="18"/>
      <c r="I81" s="18"/>
      <c r="J81" s="18"/>
    </row>
    <row r="82" spans="1:10" ht="12.75">
      <c r="A82" s="34"/>
      <c r="B82" s="35" t="s">
        <v>339</v>
      </c>
      <c r="C82" s="35"/>
      <c r="D82" s="35"/>
      <c r="E82" s="35"/>
      <c r="F82" s="35"/>
      <c r="G82" s="54">
        <v>2008</v>
      </c>
      <c r="H82" s="54">
        <v>2008</v>
      </c>
      <c r="I82" s="54">
        <v>2007</v>
      </c>
      <c r="J82" s="54">
        <v>2007</v>
      </c>
    </row>
    <row r="83" spans="7:10" ht="12.75">
      <c r="G83" s="831" t="s">
        <v>451</v>
      </c>
      <c r="H83" s="831" t="s">
        <v>568</v>
      </c>
      <c r="I83" s="831" t="s">
        <v>451</v>
      </c>
      <c r="J83" s="831" t="s">
        <v>568</v>
      </c>
    </row>
    <row r="84" spans="2:10" ht="12.75">
      <c r="B84" s="3" t="s">
        <v>271</v>
      </c>
      <c r="G84" s="223">
        <v>17023</v>
      </c>
      <c r="H84" s="223">
        <v>44549</v>
      </c>
      <c r="I84" s="223">
        <v>31309</v>
      </c>
      <c r="J84" s="223">
        <v>44549</v>
      </c>
    </row>
    <row r="85" spans="2:10" ht="12.75">
      <c r="B85" s="3" t="s">
        <v>340</v>
      </c>
      <c r="G85" s="223">
        <v>181346.64</v>
      </c>
      <c r="H85" s="223">
        <v>258033</v>
      </c>
      <c r="I85" s="223">
        <v>181347</v>
      </c>
      <c r="J85" s="223">
        <v>258033</v>
      </c>
    </row>
    <row r="86" spans="2:10" ht="12.75" customHeight="1">
      <c r="B86" s="39" t="s">
        <v>244</v>
      </c>
      <c r="G86" s="223">
        <v>240</v>
      </c>
      <c r="H86" s="223">
        <v>759038</v>
      </c>
      <c r="I86" s="223">
        <v>533455</v>
      </c>
      <c r="J86" s="223">
        <v>759038</v>
      </c>
    </row>
    <row r="87" spans="2:10" ht="15" customHeight="1">
      <c r="B87" s="3" t="s">
        <v>341</v>
      </c>
      <c r="G87" s="213">
        <v>10687</v>
      </c>
      <c r="H87" s="213">
        <v>25990</v>
      </c>
      <c r="I87" s="213">
        <v>18266</v>
      </c>
      <c r="J87" s="213">
        <v>25990</v>
      </c>
    </row>
    <row r="88" spans="1:10" ht="15.75" customHeight="1" thickBot="1">
      <c r="A88" s="12"/>
      <c r="C88" s="12"/>
      <c r="D88" s="12"/>
      <c r="E88" s="12"/>
      <c r="F88" s="12" t="s">
        <v>170</v>
      </c>
      <c r="G88" s="220">
        <f>SUM(G84:G87)</f>
        <v>209296.64</v>
      </c>
      <c r="H88" s="220">
        <f>SUM(H84:H87)</f>
        <v>1087610</v>
      </c>
      <c r="I88" s="220">
        <f>SUM(I84:I87)</f>
        <v>764377</v>
      </c>
      <c r="J88" s="220">
        <f>SUM(J84:J87)</f>
        <v>1087610</v>
      </c>
    </row>
    <row r="89" spans="1:10" ht="15.75" customHeight="1" thickTop="1">
      <c r="A89" s="826"/>
      <c r="C89" s="12"/>
      <c r="D89" s="12"/>
      <c r="E89" s="12"/>
      <c r="F89" s="12"/>
      <c r="G89" s="830"/>
      <c r="H89" s="830"/>
      <c r="I89" s="830"/>
      <c r="J89" s="830"/>
    </row>
    <row r="90" spans="1:10" ht="15" customHeight="1">
      <c r="A90" s="38" t="s">
        <v>307</v>
      </c>
      <c r="B90" s="38"/>
      <c r="C90" s="38"/>
      <c r="D90" s="38"/>
      <c r="E90" s="12"/>
      <c r="F90" s="12"/>
      <c r="G90" s="26"/>
      <c r="H90" s="26"/>
      <c r="I90" s="26"/>
      <c r="J90" s="26"/>
    </row>
    <row r="91" spans="1:10" ht="12.75">
      <c r="A91" s="38" t="s">
        <v>342</v>
      </c>
      <c r="B91" s="39"/>
      <c r="C91" s="39"/>
      <c r="D91" s="39"/>
      <c r="G91" s="18"/>
      <c r="H91" s="18"/>
      <c r="I91" s="18"/>
      <c r="J91" s="18"/>
    </row>
    <row r="92" spans="1:10" ht="12.75">
      <c r="A92" s="947"/>
      <c r="B92" s="948" t="s">
        <v>343</v>
      </c>
      <c r="C92" s="948"/>
      <c r="D92" s="948"/>
      <c r="E92" s="35"/>
      <c r="F92" s="35"/>
      <c r="G92" s="54">
        <v>2008</v>
      </c>
      <c r="H92" s="54">
        <v>2008</v>
      </c>
      <c r="I92" s="54">
        <v>2007</v>
      </c>
      <c r="J92" s="54">
        <v>2007</v>
      </c>
    </row>
    <row r="93" spans="1:10" ht="12.75">
      <c r="A93" s="39"/>
      <c r="B93" s="39"/>
      <c r="C93" s="39"/>
      <c r="D93" s="39"/>
      <c r="G93" s="831" t="s">
        <v>451</v>
      </c>
      <c r="H93" s="831" t="s">
        <v>568</v>
      </c>
      <c r="I93" s="831" t="s">
        <v>451</v>
      </c>
      <c r="J93" s="831" t="s">
        <v>568</v>
      </c>
    </row>
    <row r="94" spans="1:10" ht="12.75">
      <c r="A94" s="39"/>
      <c r="B94" s="39" t="s">
        <v>344</v>
      </c>
      <c r="C94" s="39"/>
      <c r="D94" s="39"/>
      <c r="F94" s="36"/>
      <c r="G94" s="224">
        <v>4397</v>
      </c>
      <c r="H94" s="224">
        <f>G94/0.702804</f>
        <v>6256.367351352582</v>
      </c>
      <c r="I94" s="224">
        <v>7258</v>
      </c>
      <c r="J94" s="224">
        <f>I94/0.702804</f>
        <v>10327.203601573126</v>
      </c>
    </row>
    <row r="95" spans="1:10" ht="12.75">
      <c r="A95" s="39"/>
      <c r="B95" s="39" t="s">
        <v>345</v>
      </c>
      <c r="C95" s="39"/>
      <c r="D95" s="39"/>
      <c r="G95" s="223">
        <v>4313</v>
      </c>
      <c r="H95" s="224">
        <f>G95/0.702804</f>
        <v>6136.846119259424</v>
      </c>
      <c r="I95" s="223"/>
      <c r="J95" s="224">
        <f>I95/0.702804</f>
        <v>0</v>
      </c>
    </row>
    <row r="96" spans="1:10" ht="12.75">
      <c r="A96" s="39"/>
      <c r="B96" s="39" t="s">
        <v>245</v>
      </c>
      <c r="C96" s="39"/>
      <c r="D96" s="39"/>
      <c r="G96" s="223">
        <v>23900</v>
      </c>
      <c r="H96" s="224">
        <f>G96/0.702804</f>
        <v>34006.636274124794</v>
      </c>
      <c r="I96" s="223">
        <v>15720</v>
      </c>
      <c r="J96" s="224">
        <f>I96/0.702804</f>
        <v>22367.54486314819</v>
      </c>
    </row>
    <row r="97" spans="1:10" ht="12.75">
      <c r="A97" s="39"/>
      <c r="B97" s="39" t="s">
        <v>246</v>
      </c>
      <c r="C97" s="39"/>
      <c r="D97" s="39"/>
      <c r="G97" s="223">
        <v>1089</v>
      </c>
      <c r="H97" s="224"/>
      <c r="I97" s="223">
        <v>18732</v>
      </c>
      <c r="J97" s="224"/>
    </row>
    <row r="98" spans="1:10" ht="12.75">
      <c r="A98" s="39"/>
      <c r="B98" s="39" t="s">
        <v>247</v>
      </c>
      <c r="C98" s="39"/>
      <c r="D98" s="39"/>
      <c r="G98" s="223">
        <v>7943</v>
      </c>
      <c r="H98" s="224"/>
      <c r="I98" s="223">
        <v>11841</v>
      </c>
      <c r="J98" s="224"/>
    </row>
    <row r="99" spans="1:10" ht="12.75">
      <c r="A99" s="39"/>
      <c r="B99" s="39" t="s">
        <v>257</v>
      </c>
      <c r="C99" s="39"/>
      <c r="D99" s="39"/>
      <c r="G99" s="213"/>
      <c r="H99" s="213"/>
      <c r="I99" s="213"/>
      <c r="J99" s="213"/>
    </row>
    <row r="100" spans="1:10" ht="13.5" thickBot="1">
      <c r="A100" s="12"/>
      <c r="C100" s="12"/>
      <c r="D100" s="12"/>
      <c r="E100" s="12"/>
      <c r="F100" s="12" t="s">
        <v>170</v>
      </c>
      <c r="G100" s="220">
        <f>SUM(G94:G99)</f>
        <v>41642</v>
      </c>
      <c r="H100" s="220">
        <f>SUM(H94:H99)</f>
        <v>46399.8497447368</v>
      </c>
      <c r="I100" s="220">
        <f>SUM(I94:I99)</f>
        <v>53551</v>
      </c>
      <c r="J100" s="220">
        <f>SUM(J94:J99)</f>
        <v>32694.748464721313</v>
      </c>
    </row>
    <row r="101" spans="1:10" ht="13.5" thickTop="1">
      <c r="A101" s="826"/>
      <c r="C101" s="12"/>
      <c r="D101" s="12"/>
      <c r="E101" s="12"/>
      <c r="F101" s="12"/>
      <c r="G101" s="830"/>
      <c r="H101" s="830"/>
      <c r="I101" s="830"/>
      <c r="J101" s="830"/>
    </row>
    <row r="102" spans="1:12" ht="12.75">
      <c r="A102" s="826"/>
      <c r="C102" s="12"/>
      <c r="D102" s="12"/>
      <c r="E102" s="12"/>
      <c r="F102" s="12"/>
      <c r="G102" s="830"/>
      <c r="H102" s="830"/>
      <c r="I102" s="830"/>
      <c r="J102" s="830"/>
      <c r="L102" s="3" t="s">
        <v>989</v>
      </c>
    </row>
    <row r="103" spans="1:10" ht="12.75">
      <c r="A103" s="12"/>
      <c r="C103" s="12"/>
      <c r="D103" s="12"/>
      <c r="E103" s="12"/>
      <c r="F103" s="12"/>
      <c r="G103" s="830"/>
      <c r="H103" s="830"/>
      <c r="I103" s="830"/>
      <c r="J103" s="830"/>
    </row>
    <row r="104" spans="1:10" ht="12.75">
      <c r="A104" s="790" t="s">
        <v>308</v>
      </c>
      <c r="G104" s="18"/>
      <c r="H104" s="18"/>
      <c r="I104" s="18"/>
      <c r="J104" s="18"/>
    </row>
    <row r="105" spans="1:10" s="39" customFormat="1" ht="12.75" hidden="1">
      <c r="A105" s="790" t="s">
        <v>842</v>
      </c>
      <c r="B105" s="38"/>
      <c r="C105" s="38"/>
      <c r="D105" s="38"/>
      <c r="E105" s="38"/>
      <c r="F105" s="38"/>
      <c r="G105" s="41"/>
      <c r="H105" s="41"/>
      <c r="I105" s="41"/>
      <c r="J105" s="41"/>
    </row>
    <row r="106" spans="1:10" s="39" customFormat="1" ht="12.75" hidden="1">
      <c r="A106" s="38" t="s">
        <v>442</v>
      </c>
      <c r="B106" s="38"/>
      <c r="C106" s="38"/>
      <c r="D106" s="38"/>
      <c r="E106" s="38"/>
      <c r="F106" s="38"/>
      <c r="G106" s="233">
        <v>2006</v>
      </c>
      <c r="H106" s="233">
        <v>2006</v>
      </c>
      <c r="I106" s="233">
        <v>2006</v>
      </c>
      <c r="J106" s="233">
        <v>2006</v>
      </c>
    </row>
    <row r="107" spans="1:10" s="39" customFormat="1" ht="12.75" hidden="1">
      <c r="A107" s="38" t="s">
        <v>844</v>
      </c>
      <c r="B107" s="38"/>
      <c r="C107" s="38"/>
      <c r="D107" s="38"/>
      <c r="E107" s="38"/>
      <c r="F107" s="38"/>
      <c r="G107" s="43" t="s">
        <v>451</v>
      </c>
      <c r="H107" s="43" t="s">
        <v>451</v>
      </c>
      <c r="I107" s="43" t="s">
        <v>451</v>
      </c>
      <c r="J107" s="43" t="s">
        <v>451</v>
      </c>
    </row>
    <row r="108" spans="1:10" ht="13.5" hidden="1" thickBot="1">
      <c r="A108" s="39" t="s">
        <v>845</v>
      </c>
      <c r="B108" s="42"/>
      <c r="C108" s="42"/>
      <c r="D108" s="42"/>
      <c r="E108" s="42"/>
      <c r="F108" s="38" t="s">
        <v>170</v>
      </c>
      <c r="G108" s="44"/>
      <c r="H108" s="44"/>
      <c r="I108" s="44"/>
      <c r="J108" s="44"/>
    </row>
    <row r="109" spans="1:10" ht="12.75" hidden="1">
      <c r="A109" s="39"/>
      <c r="B109" s="42"/>
      <c r="C109" s="42"/>
      <c r="D109" s="42"/>
      <c r="E109" s="42"/>
      <c r="F109" s="38"/>
      <c r="G109" s="45"/>
      <c r="H109" s="45"/>
      <c r="I109" s="45"/>
      <c r="J109" s="45"/>
    </row>
    <row r="110" spans="1:10" ht="12.75" hidden="1">
      <c r="A110" s="38" t="s">
        <v>309</v>
      </c>
      <c r="B110" s="42"/>
      <c r="C110" s="42"/>
      <c r="D110" s="42"/>
      <c r="E110" s="42"/>
      <c r="F110" s="38"/>
      <c r="G110" s="45"/>
      <c r="H110" s="45"/>
      <c r="I110" s="45"/>
      <c r="J110" s="45"/>
    </row>
    <row r="111" spans="1:10" ht="12.75" hidden="1">
      <c r="A111" s="38" t="s">
        <v>781</v>
      </c>
      <c r="B111" s="42"/>
      <c r="C111" s="42"/>
      <c r="D111" s="42"/>
      <c r="E111" s="42"/>
      <c r="F111" s="38"/>
      <c r="G111" s="45"/>
      <c r="H111" s="45"/>
      <c r="I111" s="45"/>
      <c r="J111" s="45"/>
    </row>
    <row r="112" spans="1:10" ht="12.75" hidden="1">
      <c r="A112" s="39" t="s">
        <v>780</v>
      </c>
      <c r="B112" s="42"/>
      <c r="C112" s="42"/>
      <c r="D112" s="42"/>
      <c r="E112" s="42"/>
      <c r="F112" s="38"/>
      <c r="G112" s="45"/>
      <c r="H112" s="45"/>
      <c r="I112" s="45"/>
      <c r="J112" s="45"/>
    </row>
    <row r="113" spans="1:10" ht="12.75" hidden="1">
      <c r="A113" s="39"/>
      <c r="B113" s="42"/>
      <c r="C113" s="42"/>
      <c r="D113" s="42"/>
      <c r="E113" s="42"/>
      <c r="F113" s="38"/>
      <c r="G113" s="45"/>
      <c r="H113" s="45"/>
      <c r="I113" s="45"/>
      <c r="J113" s="45"/>
    </row>
    <row r="114" spans="1:10" ht="12.75">
      <c r="A114" s="790" t="s">
        <v>346</v>
      </c>
      <c r="B114" s="791"/>
      <c r="C114" s="791"/>
      <c r="D114" s="42"/>
      <c r="E114" s="42"/>
      <c r="F114" s="791"/>
      <c r="G114" s="54">
        <v>2008</v>
      </c>
      <c r="H114" s="54">
        <v>2008</v>
      </c>
      <c r="I114" s="54">
        <v>2007</v>
      </c>
      <c r="J114" s="54">
        <v>2007</v>
      </c>
    </row>
    <row r="115" spans="1:10" ht="12.75">
      <c r="A115" s="790"/>
      <c r="B115" s="793" t="s">
        <v>347</v>
      </c>
      <c r="C115" s="791"/>
      <c r="D115" s="42"/>
      <c r="E115" s="42"/>
      <c r="F115" s="793"/>
      <c r="G115" s="20" t="s">
        <v>451</v>
      </c>
      <c r="H115" s="20" t="s">
        <v>568</v>
      </c>
      <c r="I115" s="20" t="s">
        <v>451</v>
      </c>
      <c r="J115" s="20" t="s">
        <v>568</v>
      </c>
    </row>
    <row r="116" spans="1:6" ht="12.75">
      <c r="A116" s="792"/>
      <c r="B116" s="793"/>
      <c r="C116" s="793"/>
      <c r="D116" s="42"/>
      <c r="E116" s="42"/>
      <c r="F116" s="791"/>
    </row>
    <row r="117" spans="1:10" ht="12.75">
      <c r="A117" s="792"/>
      <c r="B117" s="829" t="s">
        <v>348</v>
      </c>
      <c r="C117" s="793"/>
      <c r="D117" s="42"/>
      <c r="E117" s="42"/>
      <c r="F117" s="791"/>
      <c r="G117" s="224">
        <v>243</v>
      </c>
      <c r="H117" s="222">
        <f>ROUND(G117/0.702804,0)</f>
        <v>346</v>
      </c>
      <c r="I117" s="224">
        <v>166</v>
      </c>
      <c r="J117" s="222">
        <f>ROUND(I117/0.702804,0)</f>
        <v>236</v>
      </c>
    </row>
    <row r="118" spans="1:10" ht="12.75">
      <c r="A118" s="792"/>
      <c r="B118" s="829" t="s">
        <v>349</v>
      </c>
      <c r="C118" s="793"/>
      <c r="D118" s="42"/>
      <c r="E118" s="42"/>
      <c r="F118" s="791"/>
      <c r="G118" s="224">
        <v>0</v>
      </c>
      <c r="H118" s="222">
        <f>ROUND(G118/0.702804,0)</f>
        <v>0</v>
      </c>
      <c r="I118" s="224">
        <v>108</v>
      </c>
      <c r="J118" s="222">
        <f>ROUND(I118/0.702804,0)</f>
        <v>154</v>
      </c>
    </row>
    <row r="119" spans="1:10" ht="12.75">
      <c r="A119" s="791"/>
      <c r="B119" s="829" t="s">
        <v>350</v>
      </c>
      <c r="C119" s="791"/>
      <c r="D119" s="42"/>
      <c r="E119" s="42"/>
      <c r="F119" s="791"/>
      <c r="G119" s="795"/>
      <c r="H119" s="222">
        <f>ROUND(G119/0.702804,0)</f>
        <v>0</v>
      </c>
      <c r="I119" s="795"/>
      <c r="J119" s="222">
        <f>ROUND(I119/0.702804,0)</f>
        <v>0</v>
      </c>
    </row>
    <row r="120" spans="1:10" ht="13.5" thickBot="1">
      <c r="A120" s="791"/>
      <c r="B120" s="791"/>
      <c r="C120" s="791"/>
      <c r="D120" s="42"/>
      <c r="E120" s="42"/>
      <c r="F120" s="790" t="s">
        <v>170</v>
      </c>
      <c r="G120" s="234">
        <f>SUM(G117:G119)</f>
        <v>243</v>
      </c>
      <c r="H120" s="234">
        <f>SUM(H117:H119)</f>
        <v>346</v>
      </c>
      <c r="I120" s="234">
        <f>SUM(I117:I119)</f>
        <v>274</v>
      </c>
      <c r="J120" s="234">
        <f>SUM(J117:J119)</f>
        <v>390</v>
      </c>
    </row>
    <row r="121" spans="1:5" ht="13.5" hidden="1" thickTop="1">
      <c r="A121" s="39"/>
      <c r="B121" s="42"/>
      <c r="C121" s="42"/>
      <c r="D121" s="42"/>
      <c r="E121" s="42"/>
    </row>
    <row r="122" spans="1:5" ht="13.5" thickTop="1">
      <c r="A122" s="39"/>
      <c r="B122" s="42"/>
      <c r="C122" s="42"/>
      <c r="D122" s="42"/>
      <c r="E122" s="42"/>
    </row>
    <row r="123" spans="1:5" ht="13.5">
      <c r="A123" s="694" t="s">
        <v>326</v>
      </c>
      <c r="B123" s="42"/>
      <c r="C123" s="42"/>
      <c r="D123" s="42"/>
      <c r="E123" s="42"/>
    </row>
    <row r="124" spans="1:10" ht="12.75">
      <c r="A124" s="39"/>
      <c r="B124" s="42"/>
      <c r="C124" s="42"/>
      <c r="D124" s="42"/>
      <c r="E124" s="42"/>
      <c r="F124" s="38"/>
      <c r="G124" s="45"/>
      <c r="H124" s="45"/>
      <c r="I124" s="45"/>
      <c r="J124" s="45"/>
    </row>
    <row r="125" spans="1:10" ht="12.75">
      <c r="A125" s="790" t="s">
        <v>309</v>
      </c>
      <c r="B125" s="791"/>
      <c r="C125" s="791"/>
      <c r="D125" s="791"/>
      <c r="E125" s="791"/>
      <c r="F125" s="791"/>
      <c r="G125" s="794"/>
      <c r="H125" s="794"/>
      <c r="I125" s="794"/>
      <c r="J125" s="794"/>
    </row>
    <row r="126" spans="1:10" ht="12.75">
      <c r="A126" s="790" t="s">
        <v>351</v>
      </c>
      <c r="B126" s="791"/>
      <c r="C126" s="791"/>
      <c r="D126" s="791"/>
      <c r="E126" s="791"/>
      <c r="F126" s="791"/>
      <c r="G126" s="54">
        <v>2008</v>
      </c>
      <c r="H126" s="54">
        <v>2008</v>
      </c>
      <c r="I126" s="54">
        <v>2007</v>
      </c>
      <c r="J126" s="54">
        <v>2007</v>
      </c>
    </row>
    <row r="127" spans="1:10" ht="12.75">
      <c r="A127" s="792"/>
      <c r="B127" s="793" t="s">
        <v>352</v>
      </c>
      <c r="C127" s="793"/>
      <c r="D127" s="793"/>
      <c r="E127" s="793"/>
      <c r="F127" s="793"/>
      <c r="G127" s="20" t="s">
        <v>451</v>
      </c>
      <c r="H127" s="20" t="s">
        <v>568</v>
      </c>
      <c r="I127" s="20" t="s">
        <v>451</v>
      </c>
      <c r="J127" s="20" t="s">
        <v>568</v>
      </c>
    </row>
    <row r="128" spans="1:6" ht="12.75">
      <c r="A128" s="791"/>
      <c r="B128" s="791"/>
      <c r="C128" s="791"/>
      <c r="D128" s="791"/>
      <c r="E128" s="791"/>
      <c r="F128" s="791"/>
    </row>
    <row r="129" spans="1:10" ht="12.75">
      <c r="A129" s="791"/>
      <c r="B129" s="791" t="s">
        <v>353</v>
      </c>
      <c r="C129" s="791"/>
      <c r="D129" s="791"/>
      <c r="E129" s="791"/>
      <c r="F129" s="791"/>
      <c r="G129" s="3">
        <v>123595</v>
      </c>
      <c r="H129" s="222">
        <f>ROUND(G129/0.702804,0)</f>
        <v>175860</v>
      </c>
      <c r="I129" s="3">
        <v>98826</v>
      </c>
      <c r="J129" s="222">
        <f>ROUND(I129/0.702804,0)</f>
        <v>140617</v>
      </c>
    </row>
    <row r="130" spans="1:10" ht="12.75">
      <c r="A130" s="791"/>
      <c r="B130" s="829" t="s">
        <v>354</v>
      </c>
      <c r="C130" s="791"/>
      <c r="D130" s="791"/>
      <c r="E130" s="791"/>
      <c r="F130" s="791"/>
      <c r="G130" s="3">
        <v>0</v>
      </c>
      <c r="H130" s="222">
        <f>ROUND(G130/0.702804,0)</f>
        <v>0</v>
      </c>
      <c r="I130" s="3">
        <v>5801</v>
      </c>
      <c r="J130" s="222">
        <f>ROUND(I130/0.702804,0)</f>
        <v>8254</v>
      </c>
    </row>
    <row r="131" spans="1:10" ht="13.5" thickBot="1">
      <c r="A131" s="791"/>
      <c r="B131" s="791"/>
      <c r="C131" s="791"/>
      <c r="D131" s="791"/>
      <c r="E131" s="791"/>
      <c r="F131" s="790" t="s">
        <v>170</v>
      </c>
      <c r="G131" s="234">
        <f>SUM(G128:G130)</f>
        <v>123595</v>
      </c>
      <c r="H131" s="234">
        <f>SUM(H128:H130)</f>
        <v>175860</v>
      </c>
      <c r="I131" s="234">
        <f>SUM(I128:I130)</f>
        <v>104627</v>
      </c>
      <c r="J131" s="234">
        <f>SUM(J128:J130)</f>
        <v>148871</v>
      </c>
    </row>
    <row r="132" spans="1:10" ht="13.5" thickTop="1">
      <c r="A132" s="790"/>
      <c r="B132" s="791"/>
      <c r="C132" s="790"/>
      <c r="D132" s="790"/>
      <c r="E132" s="790"/>
      <c r="G132" s="796"/>
      <c r="H132" s="796"/>
      <c r="I132" s="796"/>
      <c r="J132" s="796"/>
    </row>
    <row r="133" spans="1:10" s="695" customFormat="1" ht="12.75">
      <c r="A133" s="12" t="s">
        <v>310</v>
      </c>
      <c r="B133" s="87"/>
      <c r="C133" s="87"/>
      <c r="D133" s="87"/>
      <c r="E133" s="87"/>
      <c r="F133" s="3"/>
      <c r="G133" s="54">
        <v>2008</v>
      </c>
      <c r="H133" s="54">
        <v>2008</v>
      </c>
      <c r="I133" s="54">
        <v>2007</v>
      </c>
      <c r="J133" s="54">
        <v>2007</v>
      </c>
    </row>
    <row r="134" spans="1:10" s="695" customFormat="1" ht="12.75">
      <c r="A134" s="789" t="s">
        <v>223</v>
      </c>
      <c r="B134" s="87"/>
      <c r="C134" s="87"/>
      <c r="D134" s="87"/>
      <c r="E134" s="87"/>
      <c r="F134" s="3"/>
      <c r="G134" s="20" t="s">
        <v>451</v>
      </c>
      <c r="H134" s="20" t="s">
        <v>568</v>
      </c>
      <c r="I134" s="20" t="s">
        <v>451</v>
      </c>
      <c r="J134" s="20" t="s">
        <v>568</v>
      </c>
    </row>
    <row r="135" spans="1:10" s="695" customFormat="1" ht="12.75">
      <c r="A135" s="789"/>
      <c r="B135" s="87"/>
      <c r="C135" s="87"/>
      <c r="D135" s="87"/>
      <c r="E135" s="87"/>
      <c r="F135" s="3"/>
      <c r="G135" s="832">
        <v>-4774</v>
      </c>
      <c r="H135" s="222">
        <f>ROUND(G135/0.702804,0)</f>
        <v>-6793</v>
      </c>
      <c r="I135" s="832">
        <v>16856</v>
      </c>
      <c r="J135" s="222">
        <f>ROUND(I135/0.702804,0)</f>
        <v>23984</v>
      </c>
    </row>
    <row r="136" spans="1:10" s="695" customFormat="1" ht="13.5" thickBot="1">
      <c r="A136" s="3"/>
      <c r="B136" s="46"/>
      <c r="C136" s="46"/>
      <c r="D136" s="46"/>
      <c r="E136" s="46"/>
      <c r="F136" s="46" t="s">
        <v>203</v>
      </c>
      <c r="G136" s="978">
        <f>SUM(G135:G135)</f>
        <v>-4774</v>
      </c>
      <c r="H136" s="978">
        <f>SUM(H135:H135)</f>
        <v>-6793</v>
      </c>
      <c r="I136" s="978">
        <f>SUM(I135:I135)</f>
        <v>16856</v>
      </c>
      <c r="J136" s="978">
        <f>SUM(J135:J135)</f>
        <v>23984</v>
      </c>
    </row>
    <row r="137" spans="1:10" s="695" customFormat="1" ht="13.5" thickTop="1">
      <c r="A137" s="12" t="s">
        <v>311</v>
      </c>
      <c r="B137" s="39"/>
      <c r="C137" s="39"/>
      <c r="D137" s="39"/>
      <c r="E137" s="39"/>
      <c r="F137" s="39"/>
      <c r="G137" s="39"/>
      <c r="H137" s="39"/>
      <c r="I137" s="39"/>
      <c r="J137" s="39"/>
    </row>
    <row r="138" s="970" customFormat="1" ht="14.25">
      <c r="A138" s="969" t="s">
        <v>791</v>
      </c>
    </row>
    <row r="139" spans="1:10" s="970" customFormat="1" ht="14.25">
      <c r="A139" s="971" t="s">
        <v>792</v>
      </c>
      <c r="B139" s="972"/>
      <c r="C139" s="972"/>
      <c r="D139" s="972"/>
      <c r="G139" s="973"/>
      <c r="H139" s="974"/>
      <c r="I139" s="973"/>
      <c r="J139" s="974"/>
    </row>
    <row r="140" spans="1:10" s="970" customFormat="1" ht="14.25">
      <c r="A140" s="971" t="s">
        <v>793</v>
      </c>
      <c r="B140" s="972"/>
      <c r="C140" s="972"/>
      <c r="D140" s="972"/>
      <c r="E140" s="972"/>
      <c r="F140" s="972"/>
      <c r="G140" s="975"/>
      <c r="H140" s="976"/>
      <c r="I140" s="975"/>
      <c r="J140" s="976"/>
    </row>
    <row r="141" spans="1:10" s="970" customFormat="1" ht="14.25">
      <c r="A141" s="971" t="s">
        <v>794</v>
      </c>
      <c r="B141" s="972"/>
      <c r="C141" s="972"/>
      <c r="D141" s="972"/>
      <c r="E141" s="972"/>
      <c r="F141" s="972"/>
      <c r="G141" s="972"/>
      <c r="H141" s="977"/>
      <c r="I141" s="972"/>
      <c r="J141" s="977"/>
    </row>
    <row r="142" spans="1:10" ht="12.75">
      <c r="A142" s="697"/>
      <c r="B142" s="696"/>
      <c r="C142" s="696"/>
      <c r="D142" s="696"/>
      <c r="E142" s="696"/>
      <c r="F142" s="54">
        <v>2008</v>
      </c>
      <c r="G142" s="54">
        <v>2008</v>
      </c>
      <c r="H142" s="54">
        <v>2008</v>
      </c>
      <c r="I142" s="54">
        <v>2007</v>
      </c>
      <c r="J142" s="54">
        <v>2007</v>
      </c>
    </row>
    <row r="143" spans="1:10" ht="15">
      <c r="A143" s="698"/>
      <c r="B143" s="696"/>
      <c r="C143" s="697"/>
      <c r="D143" s="697"/>
      <c r="E143" s="695"/>
      <c r="F143" s="20" t="s">
        <v>451</v>
      </c>
      <c r="G143" s="831" t="s">
        <v>451</v>
      </c>
      <c r="H143" s="831" t="s">
        <v>568</v>
      </c>
      <c r="I143" s="831" t="s">
        <v>451</v>
      </c>
      <c r="J143" s="831" t="s">
        <v>568</v>
      </c>
    </row>
    <row r="144" spans="1:10" ht="15">
      <c r="A144" s="981" t="s">
        <v>795</v>
      </c>
      <c r="B144" s="696"/>
      <c r="C144" s="697"/>
      <c r="D144" s="697"/>
      <c r="E144" s="695"/>
      <c r="F144" s="700"/>
      <c r="G144" s="224">
        <v>2519000</v>
      </c>
      <c r="H144" s="224">
        <f>G144/0.702804</f>
        <v>3584214.090984115</v>
      </c>
      <c r="I144" s="224">
        <v>2631115</v>
      </c>
      <c r="J144" s="224">
        <f>I144/0.702804</f>
        <v>3743739.3640332157</v>
      </c>
    </row>
    <row r="145" spans="1:10" ht="15.75" thickBot="1">
      <c r="A145" s="981" t="s">
        <v>796</v>
      </c>
      <c r="B145" s="696"/>
      <c r="C145" s="697"/>
      <c r="D145" s="697"/>
      <c r="E145" s="695"/>
      <c r="F145" s="989"/>
      <c r="G145" s="979">
        <v>-1159033</v>
      </c>
      <c r="H145" s="980">
        <f>G145/0.702804</f>
        <v>-1649155.3832932084</v>
      </c>
      <c r="I145" s="979">
        <v>-1546306</v>
      </c>
      <c r="J145" s="980">
        <f>I145/0.702804</f>
        <v>-2200195.218012419</v>
      </c>
    </row>
    <row r="146" spans="1:10" ht="15.75" thickTop="1">
      <c r="A146" s="984"/>
      <c r="B146" s="696"/>
      <c r="C146" s="697"/>
      <c r="D146" s="697"/>
      <c r="E146" s="695"/>
      <c r="F146" s="990"/>
      <c r="G146" s="223">
        <f>SUM(G144:G145)</f>
        <v>1359967</v>
      </c>
      <c r="H146" s="223">
        <f>SUM(H144:H145)</f>
        <v>1935058.7076909065</v>
      </c>
      <c r="I146" s="223">
        <f>SUM(I144:I145)</f>
        <v>1084809</v>
      </c>
      <c r="J146" s="223">
        <f>SUM(J144:J145)</f>
        <v>1543544.1460207966</v>
      </c>
    </row>
    <row r="147" spans="1:10" ht="15">
      <c r="A147" s="981" t="s">
        <v>797</v>
      </c>
      <c r="B147" s="696"/>
      <c r="C147" s="697"/>
      <c r="D147" s="697"/>
      <c r="E147" s="695"/>
      <c r="F147" s="989"/>
      <c r="G147" s="224">
        <v>-63790</v>
      </c>
      <c r="H147" s="224">
        <f>G147/0.702804</f>
        <v>-90764.99280026864</v>
      </c>
      <c r="I147" s="224">
        <v>-53814</v>
      </c>
      <c r="J147" s="224">
        <f>I147/0.702804</f>
        <v>-76570.42361739547</v>
      </c>
    </row>
    <row r="148" spans="1:10" ht="15.75">
      <c r="A148" s="985" t="s">
        <v>798</v>
      </c>
      <c r="B148" s="697"/>
      <c r="C148" s="701"/>
      <c r="D148" s="699"/>
      <c r="E148" s="695"/>
      <c r="F148" s="991"/>
      <c r="G148" s="223">
        <v>-1696932</v>
      </c>
      <c r="H148" s="224">
        <f>G148/0.702804</f>
        <v>-2414516.7073608004</v>
      </c>
      <c r="I148" s="223">
        <v>-1399923</v>
      </c>
      <c r="J148" s="224">
        <f>I148/0.702804</f>
        <v>-1991910.9737565524</v>
      </c>
    </row>
    <row r="149" spans="1:10" ht="15">
      <c r="A149" s="986" t="s">
        <v>799</v>
      </c>
      <c r="B149" s="696"/>
      <c r="C149" s="697"/>
      <c r="D149" s="697"/>
      <c r="E149" s="695"/>
      <c r="F149" s="989"/>
      <c r="G149" s="223">
        <v>-400755</v>
      </c>
      <c r="H149" s="224">
        <f>G149/0.702804</f>
        <v>-570222.9924701623</v>
      </c>
      <c r="I149" s="223">
        <v>-368928</v>
      </c>
      <c r="J149" s="224">
        <f>I149/0.702804</f>
        <v>-524937.251353151</v>
      </c>
    </row>
    <row r="150" spans="1:10" ht="15">
      <c r="A150" s="697"/>
      <c r="B150" s="696"/>
      <c r="C150" s="697"/>
      <c r="D150" s="697"/>
      <c r="E150" s="695"/>
      <c r="F150" s="992"/>
      <c r="G150" s="987" t="s">
        <v>504</v>
      </c>
      <c r="H150" s="988"/>
      <c r="I150" s="987" t="s">
        <v>504</v>
      </c>
      <c r="J150" s="988"/>
    </row>
    <row r="151" spans="1:10" ht="15">
      <c r="A151" s="697"/>
      <c r="B151" s="696"/>
      <c r="C151" s="697"/>
      <c r="D151" s="697"/>
      <c r="E151" s="695"/>
      <c r="F151" s="992"/>
      <c r="G151" s="994">
        <v>-600113</v>
      </c>
      <c r="H151" s="995">
        <v>-85533</v>
      </c>
      <c r="I151" s="994">
        <v>-55339</v>
      </c>
      <c r="J151" s="995">
        <v>-78741</v>
      </c>
    </row>
    <row r="152" spans="1:10" ht="15.75">
      <c r="A152" s="977" t="s">
        <v>800</v>
      </c>
      <c r="B152" s="698"/>
      <c r="C152" s="697"/>
      <c r="D152" s="697"/>
      <c r="E152" s="695"/>
      <c r="F152" s="993"/>
      <c r="G152" s="996">
        <v>-4774</v>
      </c>
      <c r="H152" s="995">
        <v>-6793</v>
      </c>
      <c r="I152" s="996">
        <v>16856</v>
      </c>
      <c r="J152" s="995">
        <v>23984</v>
      </c>
    </row>
    <row r="153" spans="1:10" ht="12.75">
      <c r="A153" s="39"/>
      <c r="B153" s="39"/>
      <c r="C153" s="39"/>
      <c r="D153" s="39"/>
      <c r="E153" s="39"/>
      <c r="F153" s="39"/>
      <c r="G153" s="39"/>
      <c r="H153" s="39"/>
      <c r="I153" s="39"/>
      <c r="J153" s="39"/>
    </row>
    <row r="154" spans="1:6" ht="12.75">
      <c r="A154" s="12"/>
      <c r="B154" s="12"/>
      <c r="C154" s="12"/>
      <c r="D154" s="12"/>
      <c r="E154" s="12"/>
      <c r="F154" s="12"/>
    </row>
    <row r="155" spans="1:10" ht="12.75">
      <c r="A155" s="12" t="s">
        <v>311</v>
      </c>
      <c r="B155" s="12"/>
      <c r="C155" s="12"/>
      <c r="D155" s="12"/>
      <c r="E155" s="12"/>
      <c r="G155" s="54">
        <v>2008</v>
      </c>
      <c r="H155" s="54">
        <v>2008</v>
      </c>
      <c r="I155" s="54">
        <v>2007</v>
      </c>
      <c r="J155" s="54">
        <v>2007</v>
      </c>
    </row>
    <row r="156" spans="1:10" ht="12.75">
      <c r="A156" s="12" t="s">
        <v>715</v>
      </c>
      <c r="B156" s="313"/>
      <c r="C156" s="12"/>
      <c r="D156" s="12"/>
      <c r="E156" s="12"/>
      <c r="G156" s="20" t="s">
        <v>451</v>
      </c>
      <c r="H156" s="20" t="s">
        <v>568</v>
      </c>
      <c r="I156" s="20" t="s">
        <v>451</v>
      </c>
      <c r="J156" s="20" t="s">
        <v>568</v>
      </c>
    </row>
    <row r="157" spans="1:10" ht="12.75">
      <c r="A157" s="12"/>
      <c r="B157" s="829" t="s">
        <v>248</v>
      </c>
      <c r="C157" s="12"/>
      <c r="D157" s="12"/>
      <c r="E157" s="12"/>
      <c r="G157" s="926">
        <v>0</v>
      </c>
      <c r="H157" s="926">
        <v>0</v>
      </c>
      <c r="I157" s="926">
        <v>168</v>
      </c>
      <c r="J157" s="926">
        <v>239</v>
      </c>
    </row>
    <row r="158" spans="1:10" ht="12.75">
      <c r="A158" s="12"/>
      <c r="B158" s="313" t="s">
        <v>118</v>
      </c>
      <c r="C158" s="833"/>
      <c r="D158" s="833"/>
      <c r="E158" s="833"/>
      <c r="F158" s="833"/>
      <c r="G158" s="834">
        <v>7936</v>
      </c>
      <c r="H158" s="222">
        <f>ROUND(G158/0.702804,0)</f>
        <v>11292</v>
      </c>
      <c r="I158" s="834">
        <v>7526</v>
      </c>
      <c r="J158" s="222">
        <f>ROUND(I158/0.702804,0)</f>
        <v>10709</v>
      </c>
    </row>
    <row r="159" spans="1:10" ht="12.75">
      <c r="A159" s="695"/>
      <c r="B159" s="313" t="s">
        <v>249</v>
      </c>
      <c r="C159" s="833"/>
      <c r="D159" s="833"/>
      <c r="E159" s="833"/>
      <c r="F159" s="833"/>
      <c r="G159" s="834">
        <v>113517</v>
      </c>
      <c r="H159" s="222">
        <f>ROUND(G159/0.702804,0)</f>
        <v>161520</v>
      </c>
      <c r="I159" s="834">
        <v>173479</v>
      </c>
      <c r="J159" s="222">
        <f>ROUND(I159/0.702804,0)</f>
        <v>246838</v>
      </c>
    </row>
    <row r="160" spans="1:10" ht="13.5" thickBot="1">
      <c r="A160" s="87"/>
      <c r="B160" s="87"/>
      <c r="C160" s="87"/>
      <c r="D160" s="87"/>
      <c r="E160" s="87"/>
      <c r="F160" s="46" t="s">
        <v>203</v>
      </c>
      <c r="G160" s="234">
        <f>SUM(G157:G159)</f>
        <v>121453</v>
      </c>
      <c r="H160" s="234">
        <f>SUM(H157:H159)</f>
        <v>172812</v>
      </c>
      <c r="I160" s="234">
        <f>SUM(I157:I159)</f>
        <v>181173</v>
      </c>
      <c r="J160" s="234">
        <f>SUM(J157:J159)</f>
        <v>257786</v>
      </c>
    </row>
    <row r="161" ht="13.5" thickTop="1"/>
  </sheetData>
  <printOptions/>
  <pageMargins left="0.5511811023622047" right="0" top="0.984251968503937" bottom="0.984251968503937" header="0.5118110236220472" footer="0.5118110236220472"/>
  <pageSetup firstPageNumber="1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14.xml><?xml version="1.0" encoding="utf-8"?>
<worksheet xmlns="http://schemas.openxmlformats.org/spreadsheetml/2006/main" xmlns:r="http://schemas.openxmlformats.org/officeDocument/2006/relationships">
  <dimension ref="A2:I376"/>
  <sheetViews>
    <sheetView zoomScaleSheetLayoutView="100" workbookViewId="0" topLeftCell="A234">
      <selection activeCell="D296" sqref="D296"/>
    </sheetView>
  </sheetViews>
  <sheetFormatPr defaultColWidth="9.140625" defaultRowHeight="12.75" outlineLevelRow="1"/>
  <cols>
    <col min="1" max="1" width="16.7109375" style="235" customWidth="1"/>
    <col min="2" max="7" width="12.7109375" style="235" customWidth="1"/>
    <col min="8" max="16384" width="9.140625" style="235" customWidth="1"/>
  </cols>
  <sheetData>
    <row r="2" ht="14.25">
      <c r="A2" s="851" t="s">
        <v>99</v>
      </c>
    </row>
    <row r="3" s="848" customFormat="1" ht="12.75"/>
    <row r="4" s="853" customFormat="1" ht="12.75">
      <c r="A4" s="853" t="s">
        <v>78</v>
      </c>
    </row>
    <row r="5" s="853" customFormat="1" ht="12.75"/>
    <row r="6" spans="1:5" s="853" customFormat="1" ht="12.75">
      <c r="A6" s="853" t="s">
        <v>121</v>
      </c>
      <c r="E6" s="852"/>
    </row>
    <row r="7" s="853" customFormat="1" ht="13.5" customHeight="1">
      <c r="E7" s="852"/>
    </row>
    <row r="8" spans="1:7" s="236" customFormat="1" ht="13.5" customHeight="1">
      <c r="A8" s="237"/>
      <c r="B8" s="964" t="s">
        <v>122</v>
      </c>
      <c r="C8" s="238" t="s">
        <v>123</v>
      </c>
      <c r="D8" s="238" t="s">
        <v>126</v>
      </c>
      <c r="E8" s="238" t="s">
        <v>128</v>
      </c>
      <c r="F8" s="238" t="s">
        <v>131</v>
      </c>
      <c r="G8" s="238" t="s">
        <v>131</v>
      </c>
    </row>
    <row r="9" spans="1:7" s="236" customFormat="1" ht="13.5">
      <c r="A9" s="239"/>
      <c r="B9" s="1016"/>
      <c r="C9" s="240" t="s">
        <v>124</v>
      </c>
      <c r="D9" s="240" t="s">
        <v>127</v>
      </c>
      <c r="E9" s="240" t="s">
        <v>129</v>
      </c>
      <c r="F9" s="240" t="s">
        <v>130</v>
      </c>
      <c r="G9" s="240" t="s">
        <v>130</v>
      </c>
    </row>
    <row r="10" spans="1:7" s="236" customFormat="1" ht="13.5">
      <c r="A10" s="835"/>
      <c r="B10" s="1017"/>
      <c r="C10" s="254" t="s">
        <v>125</v>
      </c>
      <c r="D10" s="254"/>
      <c r="E10" s="254" t="s">
        <v>130</v>
      </c>
      <c r="F10" s="254" t="s">
        <v>132</v>
      </c>
      <c r="G10" s="254" t="s">
        <v>133</v>
      </c>
    </row>
    <row r="11" spans="1:7" s="236" customFormat="1" ht="13.5">
      <c r="A11" s="241" t="s">
        <v>149</v>
      </c>
      <c r="B11" s="242"/>
      <c r="C11" s="242"/>
      <c r="D11" s="242"/>
      <c r="E11" s="242"/>
      <c r="F11" s="242"/>
      <c r="G11" s="836"/>
    </row>
    <row r="12" spans="1:7" s="236" customFormat="1" ht="13.5">
      <c r="A12" s="241" t="s">
        <v>680</v>
      </c>
      <c r="B12" s="839">
        <v>7363</v>
      </c>
      <c r="C12" s="243">
        <v>0</v>
      </c>
      <c r="D12" s="243">
        <v>0</v>
      </c>
      <c r="E12" s="243">
        <v>0</v>
      </c>
      <c r="F12" s="836">
        <f>SUM(B12:E12)</f>
        <v>7363</v>
      </c>
      <c r="G12" s="836">
        <f>ROUND(F12/0.702804,2)</f>
        <v>10476.61</v>
      </c>
    </row>
    <row r="13" spans="1:7" s="236" customFormat="1" ht="13.5">
      <c r="A13" s="245" t="s">
        <v>134</v>
      </c>
      <c r="B13" s="839">
        <v>2009</v>
      </c>
      <c r="C13" s="243">
        <v>0</v>
      </c>
      <c r="D13" s="243">
        <v>0</v>
      </c>
      <c r="E13" s="243">
        <v>0</v>
      </c>
      <c r="F13" s="837">
        <f>SUM(B13:E13)</f>
        <v>2009</v>
      </c>
      <c r="G13" s="837">
        <f aca="true" t="shared" si="0" ref="G13:G22">ROUND(F13/0.702804,2)</f>
        <v>2858.55</v>
      </c>
    </row>
    <row r="14" spans="1:7" s="236" customFormat="1" ht="13.5">
      <c r="A14" s="245" t="s">
        <v>135</v>
      </c>
      <c r="B14" s="839">
        <v>0</v>
      </c>
      <c r="C14" s="243">
        <v>0</v>
      </c>
      <c r="D14" s="243">
        <v>0</v>
      </c>
      <c r="E14" s="243">
        <v>0</v>
      </c>
      <c r="F14" s="837">
        <f>SUM(B14:E14)</f>
        <v>0</v>
      </c>
      <c r="G14" s="837">
        <f t="shared" si="0"/>
        <v>0</v>
      </c>
    </row>
    <row r="15" spans="1:7" s="236" customFormat="1" ht="13.5">
      <c r="A15" s="245" t="s">
        <v>136</v>
      </c>
      <c r="B15" s="839">
        <v>0</v>
      </c>
      <c r="C15" s="246">
        <v>0</v>
      </c>
      <c r="D15" s="243">
        <v>0</v>
      </c>
      <c r="E15" s="246">
        <v>0</v>
      </c>
      <c r="F15" s="837">
        <f>SUM(B15:E15)</f>
        <v>0</v>
      </c>
      <c r="G15" s="837">
        <f t="shared" si="0"/>
        <v>0</v>
      </c>
    </row>
    <row r="16" spans="1:7" s="236" customFormat="1" ht="13.5">
      <c r="A16" s="241" t="s">
        <v>79</v>
      </c>
      <c r="B16" s="839">
        <v>7363</v>
      </c>
      <c r="C16" s="243">
        <f>C12+C13+C14+C15</f>
        <v>0</v>
      </c>
      <c r="D16" s="243">
        <f>D12+D13+D14-D15</f>
        <v>0</v>
      </c>
      <c r="E16" s="243">
        <f>E12+E13+E14+E15</f>
        <v>0</v>
      </c>
      <c r="F16" s="836">
        <f>SUM(B16:E16)</f>
        <v>7363</v>
      </c>
      <c r="G16" s="836">
        <f t="shared" si="0"/>
        <v>10476.61</v>
      </c>
    </row>
    <row r="17" spans="1:7" s="236" customFormat="1" ht="13.5">
      <c r="A17" s="245"/>
      <c r="B17" s="839"/>
      <c r="C17" s="243"/>
      <c r="D17" s="243"/>
      <c r="E17" s="243"/>
      <c r="F17" s="836"/>
      <c r="G17" s="836"/>
    </row>
    <row r="18" spans="1:7" s="236" customFormat="1" ht="13.5">
      <c r="A18" s="241" t="s">
        <v>137</v>
      </c>
      <c r="B18" s="839"/>
      <c r="C18" s="243"/>
      <c r="D18" s="243"/>
      <c r="E18" s="243"/>
      <c r="F18" s="836"/>
      <c r="G18" s="836"/>
    </row>
    <row r="19" spans="1:7" s="236" customFormat="1" ht="13.5">
      <c r="A19" s="241" t="s">
        <v>680</v>
      </c>
      <c r="B19" s="839">
        <v>5040</v>
      </c>
      <c r="C19" s="243">
        <v>0</v>
      </c>
      <c r="D19" s="243">
        <v>0</v>
      </c>
      <c r="E19" s="243">
        <v>0</v>
      </c>
      <c r="F19" s="836">
        <f>SUM(B19:E19)</f>
        <v>5040</v>
      </c>
      <c r="G19" s="836">
        <f t="shared" si="0"/>
        <v>7171.27</v>
      </c>
    </row>
    <row r="20" spans="1:7" s="236" customFormat="1" ht="13.5">
      <c r="A20" s="245" t="s">
        <v>138</v>
      </c>
      <c r="B20" s="839">
        <v>1201</v>
      </c>
      <c r="C20" s="243">
        <v>0</v>
      </c>
      <c r="D20" s="243">
        <v>0</v>
      </c>
      <c r="E20" s="243">
        <v>0</v>
      </c>
      <c r="F20" s="837">
        <f>SUM(B20:E20)</f>
        <v>1201</v>
      </c>
      <c r="G20" s="837">
        <f t="shared" si="0"/>
        <v>1708.87</v>
      </c>
    </row>
    <row r="21" spans="1:7" s="236" customFormat="1" ht="13.5">
      <c r="A21" s="245" t="s">
        <v>136</v>
      </c>
      <c r="B21" s="839">
        <v>0</v>
      </c>
      <c r="C21" s="246">
        <v>0</v>
      </c>
      <c r="D21" s="246">
        <v>0</v>
      </c>
      <c r="E21" s="246">
        <v>0</v>
      </c>
      <c r="F21" s="837">
        <f>SUM(B21:E21)</f>
        <v>0</v>
      </c>
      <c r="G21" s="837">
        <f t="shared" si="0"/>
        <v>0</v>
      </c>
    </row>
    <row r="22" spans="1:7" s="236" customFormat="1" ht="13.5">
      <c r="A22" s="241" t="s">
        <v>79</v>
      </c>
      <c r="B22" s="839">
        <f>B19+B20-B21</f>
        <v>6241</v>
      </c>
      <c r="C22" s="243">
        <f>C19+C20+C21</f>
        <v>0</v>
      </c>
      <c r="D22" s="243">
        <f>D19+D20-D21</f>
        <v>0</v>
      </c>
      <c r="E22" s="243">
        <f>E19+E20-E21</f>
        <v>0</v>
      </c>
      <c r="F22" s="836">
        <f>SUM(B22:E22)</f>
        <v>6241</v>
      </c>
      <c r="G22" s="836">
        <f t="shared" si="0"/>
        <v>8880.14</v>
      </c>
    </row>
    <row r="23" spans="1:7" s="236" customFormat="1" ht="14.25" thickBot="1">
      <c r="A23" s="247"/>
      <c r="B23" s="840"/>
      <c r="C23" s="249"/>
      <c r="D23" s="248"/>
      <c r="E23" s="248"/>
      <c r="F23" s="838"/>
      <c r="G23" s="838"/>
    </row>
    <row r="24" spans="1:7" s="236" customFormat="1" ht="14.25" thickTop="1">
      <c r="A24" s="241" t="s">
        <v>150</v>
      </c>
      <c r="B24" s="839"/>
      <c r="C24" s="243"/>
      <c r="D24" s="243"/>
      <c r="E24" s="243"/>
      <c r="F24" s="839"/>
      <c r="G24" s="839"/>
    </row>
    <row r="25" spans="1:7" s="236" customFormat="1" ht="14.25" thickBot="1">
      <c r="A25" s="250" t="s">
        <v>680</v>
      </c>
      <c r="B25" s="838">
        <f>B12-B19</f>
        <v>2323</v>
      </c>
      <c r="C25" s="249">
        <f>C12-C19</f>
        <v>0</v>
      </c>
      <c r="D25" s="249">
        <f>D12-D19</f>
        <v>0</v>
      </c>
      <c r="E25" s="249">
        <f>E12-E19</f>
        <v>0</v>
      </c>
      <c r="F25" s="838">
        <f>F12-F19</f>
        <v>2323</v>
      </c>
      <c r="G25" s="838">
        <f>ROUND(F25/0.702804,2)</f>
        <v>3305.33</v>
      </c>
    </row>
    <row r="26" spans="1:7" s="236" customFormat="1" ht="14.25" thickTop="1">
      <c r="A26" s="241" t="s">
        <v>150</v>
      </c>
      <c r="B26" s="836"/>
      <c r="C26" s="244"/>
      <c r="D26" s="244"/>
      <c r="E26" s="244"/>
      <c r="F26" s="836"/>
      <c r="G26" s="836"/>
    </row>
    <row r="27" spans="1:7" s="236" customFormat="1" ht="14.25" thickBot="1">
      <c r="A27" s="250" t="s">
        <v>79</v>
      </c>
      <c r="B27" s="838">
        <f>B16-B22</f>
        <v>1122</v>
      </c>
      <c r="C27" s="249">
        <f>C16-C22</f>
        <v>0</v>
      </c>
      <c r="D27" s="249">
        <f>D16-D22</f>
        <v>0</v>
      </c>
      <c r="E27" s="249">
        <f>E16-E22</f>
        <v>0</v>
      </c>
      <c r="F27" s="838">
        <f>F16-F22</f>
        <v>1122</v>
      </c>
      <c r="G27" s="838">
        <f>ROUND(F27/0.702804,2)</f>
        <v>1596.46</v>
      </c>
    </row>
    <row r="28" s="853" customFormat="1" ht="13.5" thickTop="1">
      <c r="E28" s="852"/>
    </row>
    <row r="29" spans="1:5" s="853" customFormat="1" ht="15" customHeight="1">
      <c r="A29" s="849" t="s">
        <v>151</v>
      </c>
      <c r="B29" s="854"/>
      <c r="C29" s="854"/>
      <c r="D29" s="854"/>
      <c r="E29" s="854"/>
    </row>
    <row r="30" s="848" customFormat="1" ht="12.75">
      <c r="A30" s="849"/>
    </row>
    <row r="31" s="853" customFormat="1" ht="12.75">
      <c r="E31" s="852"/>
    </row>
    <row r="32" spans="1:5" s="853" customFormat="1" ht="12.75">
      <c r="A32" s="853" t="s">
        <v>139</v>
      </c>
      <c r="E32" s="852"/>
    </row>
    <row r="33" s="853" customFormat="1" ht="12.75">
      <c r="E33" s="852"/>
    </row>
    <row r="34" spans="1:7" s="253" customFormat="1" ht="12.75">
      <c r="A34" s="252"/>
      <c r="B34" s="1027" t="s">
        <v>140</v>
      </c>
      <c r="C34" s="1018" t="s">
        <v>141</v>
      </c>
      <c r="D34" s="1018" t="s">
        <v>142</v>
      </c>
      <c r="E34" s="1018" t="s">
        <v>726</v>
      </c>
      <c r="F34" s="1027" t="s">
        <v>143</v>
      </c>
      <c r="G34" s="1027" t="s">
        <v>144</v>
      </c>
    </row>
    <row r="35" spans="1:7" s="253" customFormat="1" ht="12.75">
      <c r="A35" s="241"/>
      <c r="B35" s="1028"/>
      <c r="C35" s="1019"/>
      <c r="D35" s="1030"/>
      <c r="E35" s="1030"/>
      <c r="F35" s="1028"/>
      <c r="G35" s="1028"/>
    </row>
    <row r="36" spans="1:7" s="253" customFormat="1" ht="12.75">
      <c r="A36" s="241"/>
      <c r="B36" s="1028"/>
      <c r="C36" s="1019"/>
      <c r="D36" s="1030"/>
      <c r="E36" s="1030"/>
      <c r="F36" s="1028"/>
      <c r="G36" s="1028"/>
    </row>
    <row r="37" spans="1:7" s="253" customFormat="1" ht="12.75">
      <c r="A37" s="241"/>
      <c r="B37" s="1029"/>
      <c r="C37" s="1020"/>
      <c r="D37" s="1031"/>
      <c r="E37" s="1031"/>
      <c r="F37" s="1029"/>
      <c r="G37" s="1029"/>
    </row>
    <row r="38" spans="1:7" s="253" customFormat="1" ht="12.75">
      <c r="A38" s="252" t="s">
        <v>149</v>
      </c>
      <c r="B38" s="255"/>
      <c r="C38" s="256"/>
      <c r="D38" s="256"/>
      <c r="E38" s="257"/>
      <c r="F38" s="257"/>
      <c r="G38" s="257"/>
    </row>
    <row r="39" spans="1:7" s="253" customFormat="1" ht="13.5" thickBot="1">
      <c r="A39" s="501" t="s">
        <v>680</v>
      </c>
      <c r="B39" s="841">
        <v>428034</v>
      </c>
      <c r="C39" s="842">
        <v>1141632</v>
      </c>
      <c r="D39" s="842">
        <v>497711</v>
      </c>
      <c r="E39" s="841">
        <v>308360</v>
      </c>
      <c r="F39" s="838">
        <f>SUM(B39:E39)</f>
        <v>2375737</v>
      </c>
      <c r="G39" s="838">
        <f>ROUND(F39/0.702804,0)</f>
        <v>3380369</v>
      </c>
    </row>
    <row r="40" spans="1:7" s="253" customFormat="1" ht="13.5" customHeight="1" thickTop="1">
      <c r="A40" s="245" t="s">
        <v>134</v>
      </c>
      <c r="B40" s="843"/>
      <c r="C40" s="844"/>
      <c r="D40" s="844">
        <v>134729</v>
      </c>
      <c r="E40" s="839">
        <v>9923</v>
      </c>
      <c r="F40" s="837">
        <f>SUM(B40:E40)</f>
        <v>144652</v>
      </c>
      <c r="G40" s="837">
        <f>ROUND(F40/0.702804,0)</f>
        <v>205821</v>
      </c>
    </row>
    <row r="41" spans="1:7" s="251" customFormat="1" ht="12.75">
      <c r="A41" s="245" t="s">
        <v>136</v>
      </c>
      <c r="B41" s="843"/>
      <c r="C41" s="845"/>
      <c r="D41" s="843">
        <v>-100</v>
      </c>
      <c r="E41" s="843"/>
      <c r="F41" s="837">
        <f>SUM(B41:E41)</f>
        <v>-100</v>
      </c>
      <c r="G41" s="837">
        <f>ROUND(F41/0.702804,0)</f>
        <v>-142</v>
      </c>
    </row>
    <row r="42" spans="1:7" ht="15.75" customHeight="1" thickBot="1">
      <c r="A42" s="250" t="s">
        <v>79</v>
      </c>
      <c r="B42" s="838">
        <f>SUM(B39:B41)</f>
        <v>428034</v>
      </c>
      <c r="C42" s="846">
        <f>SUM(C39:C41)</f>
        <v>1141632</v>
      </c>
      <c r="D42" s="846">
        <f>SUM(D39:D41)</f>
        <v>632340</v>
      </c>
      <c r="E42" s="841">
        <f>SUM(E39:E41)</f>
        <v>318283</v>
      </c>
      <c r="F42" s="838">
        <f>SUM(F39:F41)</f>
        <v>2520289</v>
      </c>
      <c r="G42" s="838">
        <f>ROUND(F42/0.702804,0)</f>
        <v>3586048</v>
      </c>
    </row>
    <row r="43" spans="1:7" s="258" customFormat="1" ht="13.5" thickTop="1">
      <c r="A43" s="241" t="s">
        <v>137</v>
      </c>
      <c r="B43" s="839"/>
      <c r="C43" s="844"/>
      <c r="D43" s="844"/>
      <c r="E43" s="839"/>
      <c r="F43" s="839"/>
      <c r="G43" s="839"/>
    </row>
    <row r="44" spans="1:7" ht="13.5" thickBot="1">
      <c r="A44" s="250" t="s">
        <v>680</v>
      </c>
      <c r="B44" s="841">
        <v>0</v>
      </c>
      <c r="C44" s="842">
        <v>487221</v>
      </c>
      <c r="D44" s="842">
        <v>265668</v>
      </c>
      <c r="E44" s="841">
        <v>149258</v>
      </c>
      <c r="F44" s="838">
        <f>SUM(B44:E44)</f>
        <v>902147</v>
      </c>
      <c r="G44" s="838">
        <f>ROUND(F44/0.702804,0)</f>
        <v>1283640</v>
      </c>
    </row>
    <row r="45" spans="1:7" ht="13.5" thickTop="1">
      <c r="A45" s="245" t="s">
        <v>138</v>
      </c>
      <c r="B45" s="843"/>
      <c r="C45" s="844">
        <v>17251</v>
      </c>
      <c r="D45" s="844">
        <v>32872</v>
      </c>
      <c r="E45" s="839">
        <v>38504</v>
      </c>
      <c r="F45" s="837">
        <f>SUM(B45:E45)</f>
        <v>88627</v>
      </c>
      <c r="G45" s="837">
        <f>ROUND(F45/0.702804,0)</f>
        <v>126105</v>
      </c>
    </row>
    <row r="46" spans="1:7" ht="12.75">
      <c r="A46" s="245" t="s">
        <v>136</v>
      </c>
      <c r="B46" s="843"/>
      <c r="C46" s="844"/>
      <c r="D46" s="844">
        <v>-100</v>
      </c>
      <c r="E46" s="839"/>
      <c r="F46" s="837">
        <f>SUM(B46:E46)</f>
        <v>-100</v>
      </c>
      <c r="G46" s="837">
        <f>ROUND(F46/0.702804,0)</f>
        <v>-142</v>
      </c>
    </row>
    <row r="47" spans="1:7" ht="13.5" thickBot="1">
      <c r="A47" s="250" t="s">
        <v>79</v>
      </c>
      <c r="B47" s="841">
        <v>0</v>
      </c>
      <c r="C47" s="842">
        <f>SUM(C44:C46)</f>
        <v>504472</v>
      </c>
      <c r="D47" s="842">
        <f>SUM(D44:D46)</f>
        <v>298440</v>
      </c>
      <c r="E47" s="842">
        <f>SUM(E44:E46)</f>
        <v>187762</v>
      </c>
      <c r="F47" s="838">
        <f>SUM(F44:F46)</f>
        <v>990674</v>
      </c>
      <c r="G47" s="838">
        <f>ROUND(F47/0.702804,0)</f>
        <v>1409602</v>
      </c>
    </row>
    <row r="48" spans="1:7" ht="13.5" thickTop="1">
      <c r="A48" s="241" t="s">
        <v>150</v>
      </c>
      <c r="B48" s="847"/>
      <c r="C48" s="836"/>
      <c r="D48" s="836"/>
      <c r="E48" s="836"/>
      <c r="F48" s="836"/>
      <c r="G48" s="836"/>
    </row>
    <row r="49" spans="1:7" s="258" customFormat="1" ht="13.5" thickBot="1">
      <c r="A49" s="250" t="s">
        <v>680</v>
      </c>
      <c r="B49" s="838">
        <f>B39-B44</f>
        <v>428034</v>
      </c>
      <c r="C49" s="838">
        <f>C39-C44</f>
        <v>654411</v>
      </c>
      <c r="D49" s="838">
        <f>D39-D44</f>
        <v>232043</v>
      </c>
      <c r="E49" s="838">
        <f>E39-E44</f>
        <v>159102</v>
      </c>
      <c r="F49" s="838">
        <f>SUM(B49:E49)</f>
        <v>1473590</v>
      </c>
      <c r="G49" s="838">
        <f>ROUND(F49/0.702804,0)</f>
        <v>2096730</v>
      </c>
    </row>
    <row r="50" spans="1:7" ht="12.75" customHeight="1" thickTop="1">
      <c r="A50" s="241" t="s">
        <v>150</v>
      </c>
      <c r="B50" s="847"/>
      <c r="C50" s="836"/>
      <c r="D50" s="836"/>
      <c r="E50" s="836"/>
      <c r="F50" s="836"/>
      <c r="G50" s="836"/>
    </row>
    <row r="51" spans="1:7" ht="13.5" thickBot="1">
      <c r="A51" s="250" t="s">
        <v>79</v>
      </c>
      <c r="B51" s="838">
        <f>B42-B47</f>
        <v>428034</v>
      </c>
      <c r="C51" s="838">
        <f>C42-C47</f>
        <v>637160</v>
      </c>
      <c r="D51" s="838">
        <f>D42-D47</f>
        <v>333900</v>
      </c>
      <c r="E51" s="838">
        <f>E42-E47</f>
        <v>130521</v>
      </c>
      <c r="F51" s="838">
        <f>F42-F47</f>
        <v>1529615</v>
      </c>
      <c r="G51" s="838">
        <f>ROUND(F51/0.702804,0)</f>
        <v>2176446</v>
      </c>
    </row>
    <row r="52" spans="1:7" ht="13.5" thickTop="1">
      <c r="A52" s="852"/>
      <c r="B52" s="850"/>
      <c r="C52" s="850"/>
      <c r="D52" s="850"/>
      <c r="E52" s="850"/>
      <c r="F52" s="850"/>
      <c r="G52" s="850"/>
    </row>
    <row r="53" spans="1:7" ht="12.75">
      <c r="A53" s="852"/>
      <c r="B53" s="850"/>
      <c r="C53" s="850"/>
      <c r="D53" s="850"/>
      <c r="E53" s="850"/>
      <c r="F53" s="850"/>
      <c r="G53" s="850"/>
    </row>
    <row r="54" spans="1:7" ht="12.75">
      <c r="A54" s="852"/>
      <c r="B54" s="850"/>
      <c r="C54" s="850"/>
      <c r="D54" s="850"/>
      <c r="E54" s="850"/>
      <c r="F54" s="850"/>
      <c r="G54" s="850"/>
    </row>
    <row r="55" spans="1:7" ht="12.75">
      <c r="A55" s="852"/>
      <c r="B55" s="850"/>
      <c r="C55" s="850"/>
      <c r="D55" s="850"/>
      <c r="E55" s="850"/>
      <c r="F55" s="850"/>
      <c r="G55" s="850"/>
    </row>
    <row r="56" spans="1:7" s="848" customFormat="1" ht="12.75">
      <c r="A56" s="853" t="s">
        <v>145</v>
      </c>
      <c r="B56" s="855"/>
      <c r="C56" s="855"/>
      <c r="D56" s="855"/>
      <c r="E56" s="855"/>
      <c r="F56" s="855"/>
      <c r="G56" s="855"/>
    </row>
    <row r="57" spans="1:7" s="251" customFormat="1" ht="13.5">
      <c r="A57" s="853"/>
      <c r="G57" s="236"/>
    </row>
    <row r="58" spans="1:7" s="253" customFormat="1" ht="12.75" customHeight="1">
      <c r="A58" s="252"/>
      <c r="B58" s="1018" t="s">
        <v>146</v>
      </c>
      <c r="C58" s="1018" t="s">
        <v>147</v>
      </c>
      <c r="D58" s="1018" t="s">
        <v>148</v>
      </c>
      <c r="E58" s="1018" t="s">
        <v>152</v>
      </c>
      <c r="F58" s="1027" t="s">
        <v>143</v>
      </c>
      <c r="G58" s="1027" t="s">
        <v>144</v>
      </c>
    </row>
    <row r="59" spans="1:7" s="253" customFormat="1" ht="12.75">
      <c r="A59" s="241"/>
      <c r="B59" s="1030"/>
      <c r="C59" s="1019"/>
      <c r="D59" s="1019"/>
      <c r="E59" s="1019"/>
      <c r="F59" s="1028"/>
      <c r="G59" s="1028"/>
    </row>
    <row r="60" spans="1:7" s="253" customFormat="1" ht="12.75">
      <c r="A60" s="241"/>
      <c r="B60" s="1030"/>
      <c r="C60" s="1019"/>
      <c r="D60" s="1019"/>
      <c r="E60" s="1019"/>
      <c r="F60" s="1028"/>
      <c r="G60" s="1028"/>
    </row>
    <row r="61" spans="1:7" s="253" customFormat="1" ht="12.75">
      <c r="A61" s="241"/>
      <c r="B61" s="1031"/>
      <c r="C61" s="1020"/>
      <c r="D61" s="1020"/>
      <c r="E61" s="1020"/>
      <c r="F61" s="1029"/>
      <c r="G61" s="1029"/>
    </row>
    <row r="62" spans="1:7" s="253" customFormat="1" ht="12.75">
      <c r="A62" s="252" t="s">
        <v>149</v>
      </c>
      <c r="B62" s="255"/>
      <c r="C62" s="256"/>
      <c r="D62" s="256"/>
      <c r="E62" s="257"/>
      <c r="F62" s="257"/>
      <c r="G62" s="257"/>
    </row>
    <row r="63" spans="1:7" s="253" customFormat="1" ht="13.5" thickBot="1">
      <c r="A63" s="501" t="s">
        <v>680</v>
      </c>
      <c r="B63" s="841">
        <v>1813461</v>
      </c>
      <c r="C63" s="842">
        <v>0</v>
      </c>
      <c r="D63" s="842">
        <f>-I56</f>
        <v>0</v>
      </c>
      <c r="E63" s="841">
        <v>38052</v>
      </c>
      <c r="F63" s="838">
        <f>SUM(B63:E63)</f>
        <v>1851513</v>
      </c>
      <c r="G63" s="838">
        <f>ROUND(F63/0.702804,0)</f>
        <v>2634466</v>
      </c>
    </row>
    <row r="64" spans="1:7" s="253" customFormat="1" ht="13.5" customHeight="1" thickTop="1">
      <c r="A64" s="245" t="s">
        <v>134</v>
      </c>
      <c r="B64" s="843">
        <v>13912</v>
      </c>
      <c r="C64" s="844">
        <v>0</v>
      </c>
      <c r="D64" s="844">
        <v>0</v>
      </c>
      <c r="E64" s="839">
        <v>0</v>
      </c>
      <c r="F64" s="837">
        <v>26626</v>
      </c>
      <c r="G64" s="837">
        <f>ROUND(F64/0.702804,0)</f>
        <v>37885</v>
      </c>
    </row>
    <row r="65" spans="1:7" s="251" customFormat="1" ht="12.75">
      <c r="A65" s="245" t="s">
        <v>136</v>
      </c>
      <c r="B65" s="843"/>
      <c r="C65" s="845">
        <v>0</v>
      </c>
      <c r="D65" s="843">
        <v>0</v>
      </c>
      <c r="E65" s="843">
        <v>0</v>
      </c>
      <c r="F65" s="837">
        <f>SUM(B65:E65)</f>
        <v>0</v>
      </c>
      <c r="G65" s="837">
        <f>ROUND(F65/0.702804,0)</f>
        <v>0</v>
      </c>
    </row>
    <row r="66" spans="1:7" ht="15.75" customHeight="1" thickBot="1">
      <c r="A66" s="250" t="s">
        <v>79</v>
      </c>
      <c r="B66" s="838">
        <f>SUM(B63:B65)</f>
        <v>1827373</v>
      </c>
      <c r="C66" s="846">
        <f>SUM(C63:C65)</f>
        <v>0</v>
      </c>
      <c r="D66" s="846">
        <f>SUM(D63:D65)</f>
        <v>0</v>
      </c>
      <c r="E66" s="841">
        <f>SUM(E63:E65)</f>
        <v>38052</v>
      </c>
      <c r="F66" s="838">
        <f>SUM(F63:F65)</f>
        <v>1878139</v>
      </c>
      <c r="G66" s="838">
        <f>ROUND(F66/0.702804,0)</f>
        <v>2672351</v>
      </c>
    </row>
    <row r="67" spans="1:7" s="258" customFormat="1" ht="13.5" thickTop="1">
      <c r="A67" s="241" t="s">
        <v>137</v>
      </c>
      <c r="B67" s="839"/>
      <c r="C67" s="844"/>
      <c r="D67" s="844"/>
      <c r="E67" s="839"/>
      <c r="F67" s="839"/>
      <c r="G67" s="839"/>
    </row>
    <row r="68" spans="1:7" ht="13.5" thickBot="1">
      <c r="A68" s="250" t="s">
        <v>680</v>
      </c>
      <c r="B68" s="841">
        <v>227815</v>
      </c>
      <c r="C68" s="842">
        <v>0</v>
      </c>
      <c r="D68" s="842">
        <v>0</v>
      </c>
      <c r="E68" s="841">
        <v>0</v>
      </c>
      <c r="F68" s="838">
        <f>SUM(B68:E68)</f>
        <v>227815</v>
      </c>
      <c r="G68" s="838">
        <f>SUM(C68:F68)</f>
        <v>227815</v>
      </c>
    </row>
    <row r="69" spans="1:7" ht="13.5" thickTop="1">
      <c r="A69" s="245" t="s">
        <v>138</v>
      </c>
      <c r="B69" s="843">
        <v>181347</v>
      </c>
      <c r="C69" s="844">
        <v>0</v>
      </c>
      <c r="D69" s="844">
        <v>0</v>
      </c>
      <c r="E69" s="839">
        <v>0</v>
      </c>
      <c r="F69" s="837">
        <f>SUM(B69:E69)</f>
        <v>181347</v>
      </c>
      <c r="G69" s="837">
        <f>ROUND(F69/0.702804,0)</f>
        <v>258034</v>
      </c>
    </row>
    <row r="70" spans="1:7" ht="12.75">
      <c r="A70" s="245" t="s">
        <v>136</v>
      </c>
      <c r="B70" s="843">
        <v>0</v>
      </c>
      <c r="C70" s="844">
        <v>0</v>
      </c>
      <c r="D70" s="844"/>
      <c r="E70" s="839">
        <v>0</v>
      </c>
      <c r="F70" s="837">
        <f>SUM(B70:E70)</f>
        <v>0</v>
      </c>
      <c r="G70" s="837">
        <f>ROUND(F70/0.702804,0)</f>
        <v>0</v>
      </c>
    </row>
    <row r="71" spans="1:7" ht="13.5" thickBot="1">
      <c r="A71" s="250" t="s">
        <v>79</v>
      </c>
      <c r="B71" s="842">
        <f>SUM(B68:B70)</f>
        <v>409162</v>
      </c>
      <c r="C71" s="842">
        <f>SUM(C68:C70)</f>
        <v>0</v>
      </c>
      <c r="D71" s="842">
        <f>SUM(D68:D70)</f>
        <v>0</v>
      </c>
      <c r="E71" s="842">
        <f>SUM(E68:E70)</f>
        <v>0</v>
      </c>
      <c r="F71" s="838">
        <f>SUM(F68:F70)</f>
        <v>409162</v>
      </c>
      <c r="G71" s="838">
        <f>ROUND(F71/0.702804,0)</f>
        <v>582185</v>
      </c>
    </row>
    <row r="72" spans="1:7" ht="13.5" thickTop="1">
      <c r="A72" s="241" t="s">
        <v>150</v>
      </c>
      <c r="B72" s="847"/>
      <c r="C72" s="836"/>
      <c r="D72" s="836"/>
      <c r="E72" s="836"/>
      <c r="F72" s="836"/>
      <c r="G72" s="836"/>
    </row>
    <row r="73" spans="1:7" s="258" customFormat="1" ht="13.5" thickBot="1">
      <c r="A73" s="250" t="s">
        <v>680</v>
      </c>
      <c r="B73" s="838">
        <f>B63-B68</f>
        <v>1585646</v>
      </c>
      <c r="C73" s="838">
        <f>C63-C68</f>
        <v>0</v>
      </c>
      <c r="D73" s="838">
        <f>D63-D68</f>
        <v>0</v>
      </c>
      <c r="E73" s="838">
        <f>E63-E68</f>
        <v>38052</v>
      </c>
      <c r="F73" s="838">
        <f>SUM(B73:E73)</f>
        <v>1623698</v>
      </c>
      <c r="G73" s="838">
        <f>ROUND(F73/0.702804,0)</f>
        <v>2310314</v>
      </c>
    </row>
    <row r="74" spans="1:7" ht="12.75" customHeight="1" thickTop="1">
      <c r="A74" s="241" t="s">
        <v>150</v>
      </c>
      <c r="B74" s="847"/>
      <c r="C74" s="836"/>
      <c r="D74" s="836"/>
      <c r="E74" s="836"/>
      <c r="F74" s="836"/>
      <c r="G74" s="836"/>
    </row>
    <row r="75" spans="1:7" ht="13.5" thickBot="1">
      <c r="A75" s="250" t="s">
        <v>79</v>
      </c>
      <c r="B75" s="838">
        <f>B66-B71</f>
        <v>1418211</v>
      </c>
      <c r="C75" s="838">
        <f>C66-C71</f>
        <v>0</v>
      </c>
      <c r="D75" s="838">
        <f>D66-D71</f>
        <v>0</v>
      </c>
      <c r="E75" s="838">
        <f>E66-E71</f>
        <v>38052</v>
      </c>
      <c r="F75" s="838">
        <f>F66-F71</f>
        <v>1468977</v>
      </c>
      <c r="G75" s="838">
        <f>ROUND(F75/0.702804,0)</f>
        <v>2090166</v>
      </c>
    </row>
    <row r="76" ht="13.5" thickTop="1">
      <c r="A76" s="849" t="s">
        <v>153</v>
      </c>
    </row>
    <row r="77" ht="12.75">
      <c r="A77" s="968"/>
    </row>
    <row r="78" ht="12.75">
      <c r="A78" s="259" t="s">
        <v>154</v>
      </c>
    </row>
    <row r="80" ht="12.75">
      <c r="A80" s="848" t="s">
        <v>155</v>
      </c>
    </row>
    <row r="81" spans="1:7" ht="36.75" customHeight="1">
      <c r="A81" s="1032" t="s">
        <v>156</v>
      </c>
      <c r="B81" s="1033"/>
      <c r="C81" s="856" t="s">
        <v>157</v>
      </c>
      <c r="D81" s="856" t="s">
        <v>149</v>
      </c>
      <c r="E81" s="856" t="s">
        <v>150</v>
      </c>
      <c r="F81" s="856" t="s">
        <v>158</v>
      </c>
      <c r="G81" s="856" t="s">
        <v>159</v>
      </c>
    </row>
    <row r="82" spans="1:7" ht="12.75">
      <c r="A82" s="1025" t="s">
        <v>163</v>
      </c>
      <c r="B82" s="1026"/>
      <c r="C82" s="260" t="s">
        <v>862</v>
      </c>
      <c r="D82" s="260">
        <v>25984</v>
      </c>
      <c r="E82" s="260">
        <v>14291</v>
      </c>
      <c r="F82" s="260">
        <v>3225</v>
      </c>
      <c r="G82" s="870">
        <v>39979</v>
      </c>
    </row>
    <row r="83" spans="1:7" ht="12.75">
      <c r="A83" s="1025" t="s">
        <v>160</v>
      </c>
      <c r="B83" s="1026"/>
      <c r="C83" s="260" t="s">
        <v>863</v>
      </c>
      <c r="D83" s="260">
        <v>15486</v>
      </c>
      <c r="E83" s="260">
        <v>5162</v>
      </c>
      <c r="F83" s="260">
        <v>5837</v>
      </c>
      <c r="G83" s="870">
        <v>39644</v>
      </c>
    </row>
    <row r="84" spans="1:7" ht="12.75">
      <c r="A84" s="1025" t="s">
        <v>162</v>
      </c>
      <c r="B84" s="1026"/>
      <c r="C84" s="260" t="s">
        <v>864</v>
      </c>
      <c r="D84" s="260">
        <v>59422</v>
      </c>
      <c r="E84" s="260">
        <v>40605</v>
      </c>
      <c r="F84" s="260">
        <v>24599</v>
      </c>
      <c r="G84" s="870">
        <v>40466</v>
      </c>
    </row>
    <row r="85" spans="1:7" ht="12.75">
      <c r="A85" s="1025" t="s">
        <v>161</v>
      </c>
      <c r="B85" s="1026"/>
      <c r="C85" s="260" t="s">
        <v>865</v>
      </c>
      <c r="D85" s="260">
        <v>67898</v>
      </c>
      <c r="E85" s="260">
        <v>38887</v>
      </c>
      <c r="F85" s="260">
        <v>54425</v>
      </c>
      <c r="G85" s="870">
        <v>41455</v>
      </c>
    </row>
    <row r="86" spans="1:7" ht="12.75">
      <c r="A86" s="1025" t="s">
        <v>681</v>
      </c>
      <c r="B86" s="1026"/>
      <c r="C86" s="260" t="s">
        <v>863</v>
      </c>
      <c r="D86" s="260">
        <v>13411</v>
      </c>
      <c r="E86" s="260">
        <v>10282</v>
      </c>
      <c r="F86" s="260">
        <v>11073</v>
      </c>
      <c r="G86" s="870">
        <v>41177</v>
      </c>
    </row>
    <row r="87" spans="1:7" ht="12.75">
      <c r="A87" s="1025" t="s">
        <v>682</v>
      </c>
      <c r="B87" s="1026"/>
      <c r="C87" s="260" t="s">
        <v>863</v>
      </c>
      <c r="D87" s="260">
        <v>12194</v>
      </c>
      <c r="E87" s="260">
        <v>8942</v>
      </c>
      <c r="F87" s="260">
        <v>7516</v>
      </c>
      <c r="G87" s="870">
        <v>40415</v>
      </c>
    </row>
    <row r="88" spans="1:7" s="848" customFormat="1" ht="12.75">
      <c r="A88" s="853" t="s">
        <v>164</v>
      </c>
      <c r="D88" s="54">
        <v>2008</v>
      </c>
      <c r="E88" s="54">
        <v>2008</v>
      </c>
      <c r="F88" s="54">
        <v>2007</v>
      </c>
      <c r="G88" s="54">
        <v>2007</v>
      </c>
    </row>
    <row r="89" spans="1:7" s="848" customFormat="1" ht="12.75">
      <c r="A89" s="853" t="s">
        <v>165</v>
      </c>
      <c r="D89" s="14" t="s">
        <v>451</v>
      </c>
      <c r="E89" s="14" t="s">
        <v>568</v>
      </c>
      <c r="F89" s="14" t="s">
        <v>451</v>
      </c>
      <c r="G89" s="14" t="s">
        <v>568</v>
      </c>
    </row>
    <row r="90" spans="1:7" s="848" customFormat="1" ht="12.75">
      <c r="A90" s="853"/>
      <c r="D90" s="29"/>
      <c r="E90" s="29"/>
      <c r="F90" s="29"/>
      <c r="G90" s="29"/>
    </row>
    <row r="91" spans="1:9" s="848" customFormat="1" ht="12.75">
      <c r="A91" s="848" t="s">
        <v>149</v>
      </c>
      <c r="D91" s="871">
        <v>100</v>
      </c>
      <c r="E91" s="871">
        <f>ROUND(D91/0.702804,0)</f>
        <v>142</v>
      </c>
      <c r="F91" s="871">
        <v>183840</v>
      </c>
      <c r="G91" s="871">
        <f>ROUND(F91/0.702804,0)</f>
        <v>261581</v>
      </c>
      <c r="I91" s="848" t="s">
        <v>989</v>
      </c>
    </row>
    <row r="92" spans="1:7" s="848" customFormat="1" ht="13.5" thickBot="1">
      <c r="A92" s="848" t="s">
        <v>100</v>
      </c>
      <c r="D92" s="871">
        <v>100</v>
      </c>
      <c r="E92" s="871">
        <f>ROUND(D92/0.702804,0)</f>
        <v>142</v>
      </c>
      <c r="F92" s="871">
        <v>67406</v>
      </c>
      <c r="G92" s="872">
        <f>ROUND(F92/0.702804,0)</f>
        <v>95910</v>
      </c>
    </row>
    <row r="93" spans="1:7" s="848" customFormat="1" ht="14.25" thickBot="1" thickTop="1">
      <c r="A93" s="848" t="s">
        <v>150</v>
      </c>
      <c r="D93" s="873">
        <f>D91-D92</f>
        <v>0</v>
      </c>
      <c r="E93" s="873">
        <f>ROUND(D93/0.702804,0)</f>
        <v>0</v>
      </c>
      <c r="F93" s="873">
        <f>F91-F92</f>
        <v>116434</v>
      </c>
      <c r="G93" s="873">
        <f>ROUND(F93/0.702804,0)</f>
        <v>165671</v>
      </c>
    </row>
    <row r="94" spans="1:7" s="848" customFormat="1" ht="14.25" thickBot="1" thickTop="1">
      <c r="A94" s="848" t="s">
        <v>166</v>
      </c>
      <c r="D94" s="874">
        <v>240</v>
      </c>
      <c r="E94" s="874">
        <f>ROUND(D94/0.702804,0)</f>
        <v>341</v>
      </c>
      <c r="F94" s="874">
        <v>649889</v>
      </c>
      <c r="G94" s="873">
        <f>ROUND(F94/0.702804,0)</f>
        <v>924709</v>
      </c>
    </row>
    <row r="95" s="848" customFormat="1" ht="13.5" thickTop="1"/>
    <row r="96" spans="1:7" s="848" customFormat="1" ht="12.75">
      <c r="A96" s="853" t="s">
        <v>167</v>
      </c>
      <c r="D96" s="54">
        <v>2008</v>
      </c>
      <c r="E96" s="54">
        <v>2008</v>
      </c>
      <c r="F96" s="54">
        <v>2007</v>
      </c>
      <c r="G96" s="54">
        <v>2007</v>
      </c>
    </row>
    <row r="97" spans="4:7" s="848" customFormat="1" ht="12.75">
      <c r="D97" s="14" t="s">
        <v>451</v>
      </c>
      <c r="E97" s="14" t="s">
        <v>568</v>
      </c>
      <c r="F97" s="14" t="s">
        <v>451</v>
      </c>
      <c r="G97" s="14" t="s">
        <v>568</v>
      </c>
    </row>
    <row r="98" s="848" customFormat="1" ht="12.75"/>
    <row r="99" spans="1:7" s="848" customFormat="1" ht="12.75">
      <c r="A99" s="848" t="s">
        <v>168</v>
      </c>
      <c r="D99" s="861">
        <v>221047</v>
      </c>
      <c r="E99" s="871">
        <f>ROUND(D99/0.702804,0)</f>
        <v>314522</v>
      </c>
      <c r="F99" s="861">
        <v>202581</v>
      </c>
      <c r="G99" s="871">
        <f>ROUND(F99/0.702804,0)</f>
        <v>288247</v>
      </c>
    </row>
    <row r="100" spans="1:7" s="848" customFormat="1" ht="12.75">
      <c r="A100" s="848" t="s">
        <v>169</v>
      </c>
      <c r="D100" s="861">
        <v>101488</v>
      </c>
      <c r="E100" s="871">
        <f>ROUND(D100/0.702804,0)</f>
        <v>144404</v>
      </c>
      <c r="F100" s="861">
        <v>117846</v>
      </c>
      <c r="G100" s="871">
        <f>ROUND(F100/0.702804,0)</f>
        <v>167680</v>
      </c>
    </row>
    <row r="101" spans="3:7" s="848" customFormat="1" ht="13.5" thickBot="1">
      <c r="C101" s="853" t="s">
        <v>170</v>
      </c>
      <c r="D101" s="859">
        <f>SUM(D98:D100)</f>
        <v>322535</v>
      </c>
      <c r="E101" s="859">
        <f>SUM(E98:E100)</f>
        <v>458926</v>
      </c>
      <c r="F101" s="859">
        <f>SUM(F98:F100)</f>
        <v>320427</v>
      </c>
      <c r="G101" s="859">
        <f>SUM(G98:G100)</f>
        <v>455927</v>
      </c>
    </row>
    <row r="102" spans="3:7" s="848" customFormat="1" ht="13.5" thickTop="1">
      <c r="C102" s="853"/>
      <c r="D102" s="860"/>
      <c r="E102" s="860"/>
      <c r="F102" s="860"/>
      <c r="G102" s="860"/>
    </row>
    <row r="103" s="848" customFormat="1" ht="12.75">
      <c r="A103" s="853" t="s">
        <v>145</v>
      </c>
    </row>
    <row r="104" s="848" customFormat="1" ht="12.75">
      <c r="A104" s="853"/>
    </row>
    <row r="105" spans="1:7" s="848" customFormat="1" ht="12.75">
      <c r="A105" s="853" t="s">
        <v>171</v>
      </c>
      <c r="D105" s="54">
        <v>2008</v>
      </c>
      <c r="E105" s="54">
        <v>2008</v>
      </c>
      <c r="F105" s="54">
        <v>2007</v>
      </c>
      <c r="G105" s="54">
        <v>2007</v>
      </c>
    </row>
    <row r="106" spans="4:7" s="848" customFormat="1" ht="12.75">
      <c r="D106" s="14" t="s">
        <v>451</v>
      </c>
      <c r="E106" s="14" t="s">
        <v>568</v>
      </c>
      <c r="F106" s="14" t="s">
        <v>451</v>
      </c>
      <c r="G106" s="14" t="s">
        <v>568</v>
      </c>
    </row>
    <row r="107" s="848" customFormat="1" ht="12.75"/>
    <row r="108" spans="1:7" s="848" customFormat="1" ht="12.75">
      <c r="A108" s="862" t="s">
        <v>172</v>
      </c>
      <c r="B108" s="862"/>
      <c r="C108" s="862"/>
      <c r="D108" s="875">
        <v>5085</v>
      </c>
      <c r="E108" s="861">
        <f>ROUND(D108/0.702804,0)</f>
        <v>7235</v>
      </c>
      <c r="F108" s="875">
        <v>6120</v>
      </c>
      <c r="G108" s="861">
        <f>ROUND(F108/0.702804,0)</f>
        <v>8708</v>
      </c>
    </row>
    <row r="109" spans="1:7" s="848" customFormat="1" ht="12.75">
      <c r="A109" s="862" t="s">
        <v>173</v>
      </c>
      <c r="B109" s="862"/>
      <c r="C109" s="862"/>
      <c r="D109" s="876">
        <v>324680</v>
      </c>
      <c r="E109" s="861">
        <f>ROUND(D109/0.702804,0)</f>
        <v>461978</v>
      </c>
      <c r="F109" s="876">
        <v>272565</v>
      </c>
      <c r="G109" s="861">
        <f>ROUND(F109/0.702804,0)</f>
        <v>387825</v>
      </c>
    </row>
    <row r="110" spans="2:7" s="848" customFormat="1" ht="13.5" thickBot="1">
      <c r="B110" s="853"/>
      <c r="C110" s="853" t="s">
        <v>170</v>
      </c>
      <c r="D110" s="859">
        <f>SUM(D107:D109)</f>
        <v>329765</v>
      </c>
      <c r="E110" s="859">
        <f>SUM(E107:E109)</f>
        <v>469213</v>
      </c>
      <c r="F110" s="859">
        <f>SUM(F107:F109)</f>
        <v>278685</v>
      </c>
      <c r="G110" s="859">
        <f>SUM(G107:G109)</f>
        <v>396533</v>
      </c>
    </row>
    <row r="111" s="848" customFormat="1" ht="13.5" thickTop="1">
      <c r="A111" s="853"/>
    </row>
    <row r="112" spans="1:7" s="848" customFormat="1" ht="12.75">
      <c r="A112" s="853" t="s">
        <v>790</v>
      </c>
      <c r="D112" s="54">
        <v>2008</v>
      </c>
      <c r="E112" s="54">
        <v>2007</v>
      </c>
      <c r="F112" s="54">
        <v>2007</v>
      </c>
      <c r="G112" s="54">
        <v>2007</v>
      </c>
    </row>
    <row r="113" spans="4:7" s="848" customFormat="1" ht="12.75">
      <c r="D113" s="14" t="s">
        <v>451</v>
      </c>
      <c r="E113" s="14" t="s">
        <v>568</v>
      </c>
      <c r="F113" s="14" t="s">
        <v>451</v>
      </c>
      <c r="G113" s="14" t="s">
        <v>568</v>
      </c>
    </row>
    <row r="114" s="848" customFormat="1" ht="12.75"/>
    <row r="115" spans="1:7" s="848" customFormat="1" ht="12.75">
      <c r="A115" s="848" t="s">
        <v>744</v>
      </c>
      <c r="D115" s="861">
        <v>14469</v>
      </c>
      <c r="E115" s="861">
        <f>ROUND(D115/0.702804,0)</f>
        <v>20588</v>
      </c>
      <c r="F115" s="861">
        <v>55389</v>
      </c>
      <c r="G115" s="861">
        <f>ROUND(F115/0.702804,0)</f>
        <v>78811</v>
      </c>
    </row>
    <row r="116" spans="1:7" s="848" customFormat="1" ht="12.75">
      <c r="A116" s="848" t="s">
        <v>174</v>
      </c>
      <c r="D116" s="861">
        <v>49188</v>
      </c>
      <c r="E116" s="861">
        <f>ROUND(D116/0.702804,0)</f>
        <v>69988</v>
      </c>
      <c r="F116" s="861">
        <v>29129</v>
      </c>
      <c r="G116" s="861">
        <f>ROUND(F116/0.702804,0)</f>
        <v>41447</v>
      </c>
    </row>
    <row r="117" spans="1:7" s="848" customFormat="1" ht="12.75">
      <c r="A117" s="848" t="s">
        <v>175</v>
      </c>
      <c r="D117" s="861"/>
      <c r="E117" s="861">
        <f>ROUND(D117/0.702804,0)</f>
        <v>0</v>
      </c>
      <c r="F117" s="861"/>
      <c r="G117" s="861">
        <f>ROUND(F117/0.702804,0)</f>
        <v>0</v>
      </c>
    </row>
    <row r="118" spans="3:7" s="848" customFormat="1" ht="13.5" thickBot="1">
      <c r="C118" s="853" t="s">
        <v>170</v>
      </c>
      <c r="D118" s="859">
        <f>SUM(D114:D117)</f>
        <v>63657</v>
      </c>
      <c r="E118" s="859">
        <f>SUM(E114:E117)</f>
        <v>90576</v>
      </c>
      <c r="F118" s="859">
        <f>SUM(F114:F117)</f>
        <v>84518</v>
      </c>
      <c r="G118" s="859">
        <f>SUM(G114:G117)</f>
        <v>120258</v>
      </c>
    </row>
    <row r="119" s="848" customFormat="1" ht="13.5" thickTop="1"/>
    <row r="120" spans="1:7" s="848" customFormat="1" ht="12.75">
      <c r="A120" s="853" t="s">
        <v>176</v>
      </c>
      <c r="B120" s="853"/>
      <c r="C120" s="853"/>
      <c r="D120" s="54">
        <v>2008</v>
      </c>
      <c r="E120" s="54">
        <v>2007</v>
      </c>
      <c r="F120" s="54">
        <v>2007</v>
      </c>
      <c r="G120" s="54">
        <v>2007</v>
      </c>
    </row>
    <row r="121" spans="1:7" s="848" customFormat="1" ht="12.75">
      <c r="A121" s="853"/>
      <c r="B121" s="853"/>
      <c r="C121" s="853"/>
      <c r="D121" s="14" t="s">
        <v>451</v>
      </c>
      <c r="E121" s="14" t="s">
        <v>568</v>
      </c>
      <c r="F121" s="14" t="s">
        <v>451</v>
      </c>
      <c r="G121" s="14" t="s">
        <v>568</v>
      </c>
    </row>
    <row r="122" spans="1:7" s="848" customFormat="1" ht="12.75">
      <c r="A122" s="853"/>
      <c r="B122" s="853"/>
      <c r="C122" s="853"/>
      <c r="D122" s="29"/>
      <c r="E122" s="29"/>
      <c r="F122" s="29"/>
      <c r="G122" s="29"/>
    </row>
    <row r="123" spans="1:7" s="848" customFormat="1" ht="12.75">
      <c r="A123" s="848" t="s">
        <v>177</v>
      </c>
      <c r="B123" s="853"/>
      <c r="C123" s="853"/>
      <c r="D123" s="863">
        <v>321797</v>
      </c>
      <c r="E123" s="861">
        <f>ROUND(D123/0.702804,0)</f>
        <v>457876</v>
      </c>
      <c r="F123" s="863">
        <v>752658</v>
      </c>
      <c r="G123" s="861">
        <f>ROUND(F123/0.702804,0)</f>
        <v>1070936</v>
      </c>
    </row>
    <row r="124" spans="1:7" s="848" customFormat="1" ht="12.75">
      <c r="A124" s="848" t="s">
        <v>178</v>
      </c>
      <c r="D124" s="861">
        <v>242760</v>
      </c>
      <c r="E124" s="861">
        <f>ROUND(D124/0.702804,0)</f>
        <v>345416</v>
      </c>
      <c r="F124" s="861">
        <v>295404</v>
      </c>
      <c r="G124" s="861">
        <f>ROUND(F124/0.702804,0)</f>
        <v>420322</v>
      </c>
    </row>
    <row r="125" spans="1:7" s="848" customFormat="1" ht="13.5" thickBot="1">
      <c r="A125" s="853" t="s">
        <v>179</v>
      </c>
      <c r="B125" s="853"/>
      <c r="C125" s="853"/>
      <c r="D125" s="859">
        <f>SUM(D122:D124)</f>
        <v>564557</v>
      </c>
      <c r="E125" s="859">
        <f>SUM(E122:E124)</f>
        <v>803292</v>
      </c>
      <c r="F125" s="859">
        <f>SUM(F122:F124)</f>
        <v>1048062</v>
      </c>
      <c r="G125" s="859">
        <f>SUM(G122:G124)</f>
        <v>1491258</v>
      </c>
    </row>
    <row r="126" spans="1:7" s="848" customFormat="1" ht="13.5" thickTop="1">
      <c r="A126" s="848" t="s">
        <v>180</v>
      </c>
      <c r="D126" s="861">
        <v>0</v>
      </c>
      <c r="E126" s="861">
        <f>ROUND(D126/0.702804,0)</f>
        <v>0</v>
      </c>
      <c r="F126" s="861">
        <v>0</v>
      </c>
      <c r="G126" s="861">
        <f>ROUND(F126/0.702804,0)</f>
        <v>0</v>
      </c>
    </row>
    <row r="127" spans="1:7" s="848" customFormat="1" ht="13.5" thickBot="1">
      <c r="A127" s="853" t="s">
        <v>181</v>
      </c>
      <c r="B127" s="853"/>
      <c r="C127" s="853"/>
      <c r="D127" s="859">
        <f>SUM(D125:D126)</f>
        <v>564557</v>
      </c>
      <c r="E127" s="859">
        <f>SUM(E125:E126)</f>
        <v>803292</v>
      </c>
      <c r="F127" s="859">
        <f>SUM(F125:F126)</f>
        <v>1048062</v>
      </c>
      <c r="G127" s="859">
        <f>SUM(G125:G126)</f>
        <v>1491258</v>
      </c>
    </row>
    <row r="128" spans="1:7" s="848" customFormat="1" ht="13.5" thickTop="1">
      <c r="A128" s="853"/>
      <c r="B128" s="853"/>
      <c r="C128" s="853"/>
      <c r="D128" s="853"/>
      <c r="E128" s="855"/>
      <c r="F128" s="853"/>
      <c r="G128" s="855"/>
    </row>
    <row r="129" spans="1:7" s="848" customFormat="1" ht="12.75">
      <c r="A129" s="853" t="s">
        <v>182</v>
      </c>
      <c r="B129" s="853"/>
      <c r="C129" s="853"/>
      <c r="D129" s="54">
        <v>2008</v>
      </c>
      <c r="E129" s="54">
        <v>2007</v>
      </c>
      <c r="F129" s="54">
        <v>2007</v>
      </c>
      <c r="G129" s="54">
        <v>2007</v>
      </c>
    </row>
    <row r="130" spans="1:7" s="848" customFormat="1" ht="12.75">
      <c r="A130" s="853"/>
      <c r="B130" s="853"/>
      <c r="C130" s="853"/>
      <c r="D130" s="14" t="s">
        <v>451</v>
      </c>
      <c r="E130" s="14" t="s">
        <v>568</v>
      </c>
      <c r="F130" s="14" t="s">
        <v>451</v>
      </c>
      <c r="G130" s="14" t="s">
        <v>568</v>
      </c>
    </row>
    <row r="131" spans="1:7" s="848" customFormat="1" ht="12.75">
      <c r="A131" s="853"/>
      <c r="B131" s="853"/>
      <c r="C131" s="853"/>
      <c r="D131" s="29"/>
      <c r="E131" s="29"/>
      <c r="F131" s="29"/>
      <c r="G131" s="29"/>
    </row>
    <row r="132" spans="1:7" s="848" customFormat="1" ht="12.75">
      <c r="A132" s="862" t="s">
        <v>183</v>
      </c>
      <c r="B132" s="862"/>
      <c r="C132" s="862"/>
      <c r="D132" s="861">
        <v>1917</v>
      </c>
      <c r="E132" s="861">
        <f>ROUND(D132/0.702804,0)</f>
        <v>2728</v>
      </c>
      <c r="F132" s="861">
        <v>1917</v>
      </c>
      <c r="G132" s="861">
        <f aca="true" t="shared" si="1" ref="G132:G139">ROUND(F132/0.702804,0)</f>
        <v>2728</v>
      </c>
    </row>
    <row r="133" spans="1:7" s="848" customFormat="1" ht="12.75" hidden="1">
      <c r="A133" s="848" t="s">
        <v>184</v>
      </c>
      <c r="D133" s="861">
        <v>0</v>
      </c>
      <c r="E133" s="861">
        <f>ROUND(D133/0.702804,0)</f>
        <v>0</v>
      </c>
      <c r="F133" s="861"/>
      <c r="G133" s="861">
        <f t="shared" si="1"/>
        <v>0</v>
      </c>
    </row>
    <row r="134" spans="1:7" s="848" customFormat="1" ht="12.75">
      <c r="A134" s="848" t="s">
        <v>185</v>
      </c>
      <c r="D134" s="861">
        <v>43580</v>
      </c>
      <c r="E134" s="861">
        <v>85065</v>
      </c>
      <c r="F134" s="861">
        <v>13927</v>
      </c>
      <c r="G134" s="861">
        <f t="shared" si="1"/>
        <v>19816</v>
      </c>
    </row>
    <row r="135" spans="1:7" s="848" customFormat="1" ht="12.75" hidden="1" outlineLevel="1">
      <c r="A135" s="848" t="s">
        <v>189</v>
      </c>
      <c r="D135" s="861">
        <v>59784</v>
      </c>
      <c r="E135" s="861">
        <f>ROUND(D134/0.702804,0)</f>
        <v>62009</v>
      </c>
      <c r="F135" s="861">
        <v>13927</v>
      </c>
      <c r="G135" s="861">
        <f t="shared" si="1"/>
        <v>19816</v>
      </c>
    </row>
    <row r="136" spans="1:7" s="848" customFormat="1" ht="12.75" collapsed="1">
      <c r="A136" s="848" t="s">
        <v>186</v>
      </c>
      <c r="B136" s="862"/>
      <c r="C136" s="862"/>
      <c r="D136" s="876">
        <v>3095</v>
      </c>
      <c r="E136" s="861">
        <v>6178</v>
      </c>
      <c r="F136" s="876">
        <v>1902</v>
      </c>
      <c r="G136" s="861">
        <f t="shared" si="1"/>
        <v>2706</v>
      </c>
    </row>
    <row r="137" spans="1:7" s="848" customFormat="1" ht="12.75">
      <c r="A137" s="848" t="s">
        <v>187</v>
      </c>
      <c r="B137" s="862"/>
      <c r="C137" s="862"/>
      <c r="D137" s="876">
        <v>7114</v>
      </c>
      <c r="E137" s="861">
        <v>10122</v>
      </c>
      <c r="F137" s="876">
        <v>4074</v>
      </c>
      <c r="G137" s="861">
        <f t="shared" si="1"/>
        <v>5797</v>
      </c>
    </row>
    <row r="138" spans="1:7" s="848" customFormat="1" ht="12.75">
      <c r="A138" s="848" t="s">
        <v>772</v>
      </c>
      <c r="D138" s="861">
        <v>47676</v>
      </c>
      <c r="E138" s="861">
        <v>67837</v>
      </c>
      <c r="F138" s="861">
        <v>49056</v>
      </c>
      <c r="G138" s="861">
        <f t="shared" si="1"/>
        <v>69800</v>
      </c>
    </row>
    <row r="139" spans="1:7" s="848" customFormat="1" ht="12.75">
      <c r="A139" s="848" t="s">
        <v>188</v>
      </c>
      <c r="D139" s="861">
        <v>240</v>
      </c>
      <c r="E139" s="861">
        <v>341</v>
      </c>
      <c r="F139" s="861">
        <v>240</v>
      </c>
      <c r="G139" s="861">
        <f t="shared" si="1"/>
        <v>341</v>
      </c>
    </row>
    <row r="140" spans="2:7" s="848" customFormat="1" ht="13.5" thickBot="1">
      <c r="B140" s="853"/>
      <c r="C140" s="853" t="s">
        <v>170</v>
      </c>
      <c r="D140" s="859">
        <f>SUM(D132:D139)</f>
        <v>163406</v>
      </c>
      <c r="E140" s="859">
        <f>SUM(E132:E139)</f>
        <v>234280</v>
      </c>
      <c r="F140" s="859">
        <v>71116</v>
      </c>
      <c r="G140" s="859">
        <v>101188</v>
      </c>
    </row>
    <row r="141" spans="2:7" s="848" customFormat="1" ht="13.5" thickTop="1">
      <c r="B141" s="853"/>
      <c r="C141" s="853"/>
      <c r="D141" s="853"/>
      <c r="E141" s="866"/>
      <c r="F141" s="853"/>
      <c r="G141" s="866"/>
    </row>
    <row r="142" spans="1:7" s="848" customFormat="1" ht="12.75">
      <c r="A142" s="853" t="s">
        <v>190</v>
      </c>
      <c r="B142" s="853"/>
      <c r="C142" s="853"/>
      <c r="D142" s="54">
        <v>2008</v>
      </c>
      <c r="E142" s="54">
        <v>2007</v>
      </c>
      <c r="F142" s="54">
        <v>2007</v>
      </c>
      <c r="G142" s="54">
        <v>2007</v>
      </c>
    </row>
    <row r="143" spans="1:7" s="848" customFormat="1" ht="12.75">
      <c r="A143" s="853"/>
      <c r="B143" s="853"/>
      <c r="C143" s="853"/>
      <c r="D143" s="14" t="s">
        <v>451</v>
      </c>
      <c r="E143" s="14" t="s">
        <v>568</v>
      </c>
      <c r="F143" s="14" t="s">
        <v>451</v>
      </c>
      <c r="G143" s="14" t="s">
        <v>568</v>
      </c>
    </row>
    <row r="144" spans="1:7" s="848" customFormat="1" ht="12.75">
      <c r="A144" s="853"/>
      <c r="B144" s="853"/>
      <c r="C144" s="853"/>
      <c r="D144" s="29"/>
      <c r="E144" s="29"/>
      <c r="F144" s="29"/>
      <c r="G144" s="29"/>
    </row>
    <row r="145" spans="1:7" s="848" customFormat="1" ht="12.75">
      <c r="A145" s="848" t="s">
        <v>191</v>
      </c>
      <c r="D145" s="861">
        <v>4575</v>
      </c>
      <c r="E145" s="861">
        <f>ROUND(D144/0.702804,0)</f>
        <v>0</v>
      </c>
      <c r="F145" s="861">
        <v>5530</v>
      </c>
      <c r="G145" s="861">
        <f>ROUND(F145/0.702804,0)</f>
        <v>7868</v>
      </c>
    </row>
    <row r="146" spans="1:7" s="848" customFormat="1" ht="12.75">
      <c r="A146" s="848" t="s">
        <v>192</v>
      </c>
      <c r="D146" s="861">
        <v>11393</v>
      </c>
      <c r="E146" s="861">
        <f>ROUND(D145/0.702804,0)</f>
        <v>6510</v>
      </c>
      <c r="F146" s="861">
        <v>15902</v>
      </c>
      <c r="G146" s="861">
        <f>ROUND(F146/0.702804,0)</f>
        <v>22627</v>
      </c>
    </row>
    <row r="147" spans="1:7" s="848" customFormat="1" ht="12.75">
      <c r="A147" s="848" t="s">
        <v>195</v>
      </c>
      <c r="D147" s="861">
        <v>326861</v>
      </c>
      <c r="E147" s="861">
        <f>ROUND(D146/0.702804,0)</f>
        <v>16211</v>
      </c>
      <c r="F147" s="861">
        <v>326861</v>
      </c>
      <c r="G147" s="861">
        <f>ROUND(F147/0.702804,0)</f>
        <v>465081</v>
      </c>
    </row>
    <row r="148" spans="1:7" s="848" customFormat="1" ht="12.75">
      <c r="A148" s="848" t="s">
        <v>193</v>
      </c>
      <c r="D148" s="861">
        <v>904821</v>
      </c>
      <c r="E148" s="861">
        <f>ROUND(D147/0.702804,0)</f>
        <v>465081</v>
      </c>
      <c r="F148" s="861">
        <v>428183</v>
      </c>
      <c r="G148" s="861">
        <f>ROUND(F148/0.702804,0)</f>
        <v>609250</v>
      </c>
    </row>
    <row r="149" spans="1:7" s="853" customFormat="1" ht="12.75">
      <c r="A149" s="848" t="s">
        <v>194</v>
      </c>
      <c r="B149" s="848"/>
      <c r="C149" s="848"/>
      <c r="D149" s="861">
        <v>1268</v>
      </c>
      <c r="E149" s="861">
        <f>ROUND(D148/0.702804,0)</f>
        <v>1287444</v>
      </c>
      <c r="F149" s="861">
        <v>1394</v>
      </c>
      <c r="G149" s="861">
        <f>ROUND(F149/0.702804,0)</f>
        <v>1983</v>
      </c>
    </row>
    <row r="150" spans="2:7" s="848" customFormat="1" ht="13.5" thickBot="1">
      <c r="B150" s="853"/>
      <c r="C150" s="853" t="s">
        <v>170</v>
      </c>
      <c r="D150" s="859">
        <f>SUM(D144:D149)</f>
        <v>1248918</v>
      </c>
      <c r="E150" s="859">
        <f>SUM(E144:E149)</f>
        <v>1775246</v>
      </c>
      <c r="F150" s="859">
        <f>SUM(F144:F149)</f>
        <v>777870</v>
      </c>
      <c r="G150" s="859">
        <f>SUM(G144:G149)</f>
        <v>1106809</v>
      </c>
    </row>
    <row r="151" spans="2:7" s="848" customFormat="1" ht="13.5" thickTop="1">
      <c r="B151" s="853"/>
      <c r="C151" s="853"/>
      <c r="D151" s="853"/>
      <c r="E151" s="855"/>
      <c r="F151" s="853"/>
      <c r="G151" s="855"/>
    </row>
    <row r="152" spans="1:7" s="848" customFormat="1" ht="12.75">
      <c r="A152" s="853" t="s">
        <v>196</v>
      </c>
      <c r="B152" s="853"/>
      <c r="C152" s="853"/>
      <c r="D152" s="54">
        <v>2008</v>
      </c>
      <c r="E152" s="54">
        <v>2007</v>
      </c>
      <c r="F152" s="54">
        <v>2007</v>
      </c>
      <c r="G152" s="54">
        <v>2007</v>
      </c>
    </row>
    <row r="153" spans="4:7" s="848" customFormat="1" ht="14.25" customHeight="1">
      <c r="D153" s="14" t="s">
        <v>451</v>
      </c>
      <c r="E153" s="14" t="s">
        <v>568</v>
      </c>
      <c r="F153" s="14" t="s">
        <v>451</v>
      </c>
      <c r="G153" s="14" t="s">
        <v>568</v>
      </c>
    </row>
    <row r="154" spans="4:7" s="848" customFormat="1" ht="14.25" customHeight="1">
      <c r="D154" s="29"/>
      <c r="E154" s="29"/>
      <c r="F154" s="29"/>
      <c r="G154" s="29"/>
    </row>
    <row r="155" spans="1:7" s="848" customFormat="1" ht="12.75">
      <c r="A155" s="848" t="s">
        <v>198</v>
      </c>
      <c r="D155" s="848">
        <v>18</v>
      </c>
      <c r="E155" s="861">
        <v>26</v>
      </c>
      <c r="F155" s="848">
        <v>20593</v>
      </c>
      <c r="G155" s="861">
        <f>ROUND(F155/0.702804,0)</f>
        <v>29301</v>
      </c>
    </row>
    <row r="156" spans="1:7" s="848" customFormat="1" ht="12.75">
      <c r="A156" s="848" t="s">
        <v>197</v>
      </c>
      <c r="D156" s="848">
        <v>3512</v>
      </c>
      <c r="E156" s="861">
        <v>20115</v>
      </c>
      <c r="F156" s="848">
        <v>4107</v>
      </c>
      <c r="G156" s="861">
        <f>ROUND(F156/0.702804,0)</f>
        <v>5844</v>
      </c>
    </row>
    <row r="157" spans="3:7" s="853" customFormat="1" ht="13.5" thickBot="1">
      <c r="C157" s="853" t="s">
        <v>170</v>
      </c>
      <c r="D157" s="859">
        <f>SUM(D154:D156)</f>
        <v>3530</v>
      </c>
      <c r="E157" s="859">
        <f>SUM(E154:E156)</f>
        <v>20141</v>
      </c>
      <c r="F157" s="859">
        <f>SUM(F154:F156)</f>
        <v>24700</v>
      </c>
      <c r="G157" s="859">
        <f>SUM(G154:G156)</f>
        <v>35145</v>
      </c>
    </row>
    <row r="158" s="848" customFormat="1" ht="13.5" customHeight="1" thickTop="1"/>
    <row r="159" s="848" customFormat="1" ht="13.5" customHeight="1">
      <c r="A159" s="853" t="s">
        <v>145</v>
      </c>
    </row>
    <row r="160" s="848" customFormat="1" ht="13.5" customHeight="1">
      <c r="D160" s="853"/>
    </row>
    <row r="161" spans="1:4" s="853" customFormat="1" ht="12.75">
      <c r="A161" s="853" t="s">
        <v>199</v>
      </c>
      <c r="D161" s="848"/>
    </row>
    <row r="162" s="848" customFormat="1" ht="12.75">
      <c r="D162" s="877"/>
    </row>
    <row r="163" spans="1:7" s="848" customFormat="1" ht="12.75">
      <c r="A163" s="313" t="s">
        <v>236</v>
      </c>
      <c r="B163" s="877"/>
      <c r="C163" s="877"/>
      <c r="D163" s="878"/>
      <c r="E163" s="877"/>
      <c r="F163" s="877"/>
      <c r="G163" s="877"/>
    </row>
    <row r="164" spans="1:7" s="848" customFormat="1" ht="12.75">
      <c r="A164" s="313" t="s">
        <v>200</v>
      </c>
      <c r="B164" s="878"/>
      <c r="C164" s="878"/>
      <c r="D164" s="879"/>
      <c r="E164" s="878"/>
      <c r="F164" s="878"/>
      <c r="G164" s="878"/>
    </row>
    <row r="165" spans="1:7" s="848" customFormat="1" ht="12.75">
      <c r="A165" s="879"/>
      <c r="B165" s="879"/>
      <c r="C165" s="879"/>
      <c r="D165" s="962" t="s">
        <v>202</v>
      </c>
      <c r="E165" s="879"/>
      <c r="F165" s="879"/>
      <c r="G165" s="879"/>
    </row>
    <row r="166" spans="1:7" s="848" customFormat="1" ht="12.75">
      <c r="A166" s="313"/>
      <c r="B166" s="1023" t="s">
        <v>201</v>
      </c>
      <c r="C166" s="1023"/>
      <c r="D166" s="962" t="s">
        <v>451</v>
      </c>
      <c r="E166" s="963"/>
      <c r="F166" s="963"/>
      <c r="G166" s="963"/>
    </row>
    <row r="167" spans="1:7" s="848" customFormat="1" ht="12.75">
      <c r="A167" s="823" t="s">
        <v>589</v>
      </c>
      <c r="B167" s="1024"/>
      <c r="C167" s="1024"/>
      <c r="D167" s="880">
        <v>39813</v>
      </c>
      <c r="E167" s="962" t="s">
        <v>80</v>
      </c>
      <c r="F167" s="1021" t="s">
        <v>568</v>
      </c>
      <c r="G167" s="1022"/>
    </row>
    <row r="168" spans="1:7" s="848" customFormat="1" ht="12.75">
      <c r="A168" s="879"/>
      <c r="B168" s="880">
        <v>39813</v>
      </c>
      <c r="C168" s="880">
        <v>39447</v>
      </c>
      <c r="D168" s="881">
        <f>B169</f>
        <v>1270612</v>
      </c>
      <c r="E168" s="880">
        <v>38717</v>
      </c>
      <c r="F168" s="880">
        <v>39082</v>
      </c>
      <c r="G168" s="880">
        <v>38717</v>
      </c>
    </row>
    <row r="169" spans="1:7" s="848" customFormat="1" ht="12.75">
      <c r="A169" s="881" t="s">
        <v>204</v>
      </c>
      <c r="B169" s="881">
        <v>1270612</v>
      </c>
      <c r="C169" s="881">
        <v>1270612</v>
      </c>
      <c r="D169" s="881">
        <f aca="true" t="shared" si="2" ref="D169:E173">B169</f>
        <v>1270612</v>
      </c>
      <c r="E169" s="881">
        <f t="shared" si="2"/>
        <v>1270612</v>
      </c>
      <c r="F169" s="881">
        <f>ROUND(D169/0.702804,0)</f>
        <v>1807918</v>
      </c>
      <c r="G169" s="881">
        <f>ROUND(E169/0.702804,0)</f>
        <v>1807918</v>
      </c>
    </row>
    <row r="170" spans="1:7" s="848" customFormat="1" ht="12.75">
      <c r="A170" s="881" t="s">
        <v>205</v>
      </c>
      <c r="B170" s="881">
        <v>192694</v>
      </c>
      <c r="C170" s="881">
        <v>192694</v>
      </c>
      <c r="D170" s="881">
        <f t="shared" si="2"/>
        <v>192694</v>
      </c>
      <c r="E170" s="881">
        <f t="shared" si="2"/>
        <v>192694</v>
      </c>
      <c r="F170" s="881">
        <f aca="true" t="shared" si="3" ref="F170:G174">ROUND(D170/0.702804,0)</f>
        <v>274179</v>
      </c>
      <c r="G170" s="881">
        <f t="shared" si="3"/>
        <v>274179</v>
      </c>
    </row>
    <row r="171" spans="1:7" s="848" customFormat="1" ht="12.75">
      <c r="A171" s="881" t="s">
        <v>595</v>
      </c>
      <c r="B171" s="881">
        <v>423559</v>
      </c>
      <c r="C171" s="881">
        <v>423559</v>
      </c>
      <c r="D171" s="881">
        <f t="shared" si="2"/>
        <v>423559</v>
      </c>
      <c r="E171" s="881">
        <f t="shared" si="2"/>
        <v>423559</v>
      </c>
      <c r="F171" s="881">
        <f t="shared" si="3"/>
        <v>602670</v>
      </c>
      <c r="G171" s="881">
        <f t="shared" si="3"/>
        <v>602670</v>
      </c>
    </row>
    <row r="172" spans="1:7" s="848" customFormat="1" ht="12.75">
      <c r="A172" s="881" t="s">
        <v>596</v>
      </c>
      <c r="B172" s="881">
        <v>421871</v>
      </c>
      <c r="C172" s="881">
        <v>421871</v>
      </c>
      <c r="D172" s="881">
        <f t="shared" si="2"/>
        <v>421871</v>
      </c>
      <c r="E172" s="881">
        <f t="shared" si="2"/>
        <v>421871</v>
      </c>
      <c r="F172" s="881">
        <f t="shared" si="3"/>
        <v>600268</v>
      </c>
      <c r="G172" s="881">
        <f t="shared" si="3"/>
        <v>600268</v>
      </c>
    </row>
    <row r="173" spans="1:7" s="848" customFormat="1" ht="12.75">
      <c r="A173" s="881" t="s">
        <v>206</v>
      </c>
      <c r="B173" s="881">
        <v>240348</v>
      </c>
      <c r="C173" s="881">
        <v>240348</v>
      </c>
      <c r="D173" s="881">
        <f t="shared" si="2"/>
        <v>240348</v>
      </c>
      <c r="E173" s="881">
        <f t="shared" si="2"/>
        <v>240348</v>
      </c>
      <c r="F173" s="881">
        <f t="shared" si="3"/>
        <v>341984</v>
      </c>
      <c r="G173" s="881">
        <f t="shared" si="3"/>
        <v>341984</v>
      </c>
    </row>
    <row r="174" spans="1:7" s="848" customFormat="1" ht="12.75">
      <c r="A174" s="883" t="s">
        <v>203</v>
      </c>
      <c r="B174" s="882">
        <f>SUM(B169:B173)</f>
        <v>2549084</v>
      </c>
      <c r="C174" s="882">
        <f>SUM(C169:C173)</f>
        <v>2549084</v>
      </c>
      <c r="D174" s="882">
        <f>SUM(D169:D173)</f>
        <v>2549084</v>
      </c>
      <c r="E174" s="882">
        <f>SUM(E169:E173)</f>
        <v>2549084</v>
      </c>
      <c r="F174" s="882">
        <f t="shared" si="3"/>
        <v>3627020</v>
      </c>
      <c r="G174" s="882">
        <f t="shared" si="3"/>
        <v>3627020</v>
      </c>
    </row>
    <row r="175" spans="2:7" s="853" customFormat="1" ht="13.5" customHeight="1">
      <c r="B175" s="313"/>
      <c r="C175" s="313"/>
      <c r="D175" s="262"/>
      <c r="E175" s="313"/>
      <c r="F175" s="313"/>
      <c r="G175" s="313"/>
    </row>
    <row r="176" spans="2:7" s="853" customFormat="1" ht="13.5" customHeight="1">
      <c r="B176" s="313"/>
      <c r="C176" s="262"/>
      <c r="D176" s="262"/>
      <c r="E176" s="262"/>
      <c r="F176" s="262"/>
      <c r="G176" s="262"/>
    </row>
    <row r="177" spans="1:7" s="853" customFormat="1" ht="13.5" customHeight="1">
      <c r="A177" s="315" t="s">
        <v>207</v>
      </c>
      <c r="B177" s="262"/>
      <c r="C177" s="262"/>
      <c r="D177" s="262"/>
      <c r="E177" s="262"/>
      <c r="F177" s="262"/>
      <c r="G177" s="262"/>
    </row>
    <row r="178" spans="1:7" s="853" customFormat="1" ht="13.5" customHeight="1">
      <c r="A178" s="922" t="s">
        <v>283</v>
      </c>
      <c r="B178" s="262"/>
      <c r="C178" s="262"/>
      <c r="D178" s="54"/>
      <c r="E178" s="262"/>
      <c r="F178" s="262"/>
      <c r="G178" s="262"/>
    </row>
    <row r="179" spans="1:7" s="853" customFormat="1" ht="13.5" customHeight="1">
      <c r="A179" s="923" t="s">
        <v>284</v>
      </c>
      <c r="B179" s="262"/>
      <c r="D179" s="14"/>
      <c r="E179" s="54"/>
      <c r="F179" s="54"/>
      <c r="G179" s="54"/>
    </row>
    <row r="180" spans="1:7" s="853" customFormat="1" ht="13.5" customHeight="1">
      <c r="A180" s="262"/>
      <c r="B180" s="262"/>
      <c r="C180" s="848"/>
      <c r="D180" s="54">
        <v>2008</v>
      </c>
      <c r="E180" s="54">
        <v>2008</v>
      </c>
      <c r="F180" s="54">
        <v>2007</v>
      </c>
      <c r="G180" s="54">
        <v>2007</v>
      </c>
    </row>
    <row r="181" spans="1:7" s="853" customFormat="1" ht="13.5" customHeight="1">
      <c r="A181" s="262"/>
      <c r="B181" s="262"/>
      <c r="C181" s="848"/>
      <c r="D181" s="14" t="s">
        <v>451</v>
      </c>
      <c r="E181" s="14" t="s">
        <v>568</v>
      </c>
      <c r="F181" s="14" t="s">
        <v>451</v>
      </c>
      <c r="G181" s="14" t="s">
        <v>568</v>
      </c>
    </row>
    <row r="182" spans="1:7" s="853" customFormat="1" ht="13.5" customHeight="1">
      <c r="A182" s="262"/>
      <c r="B182" s="262"/>
      <c r="C182" s="848"/>
      <c r="D182" s="29"/>
      <c r="E182" s="29"/>
      <c r="F182" s="29"/>
      <c r="G182" s="29"/>
    </row>
    <row r="183" spans="1:7" s="853" customFormat="1" ht="13.5" customHeight="1">
      <c r="A183" s="1" t="s">
        <v>208</v>
      </c>
      <c r="B183" s="262"/>
      <c r="C183" s="848"/>
      <c r="D183" s="848">
        <v>-409633</v>
      </c>
      <c r="E183" s="861">
        <f>ROUND(D183/0.702804,0)</f>
        <v>-582855</v>
      </c>
      <c r="F183" s="848">
        <v>-424999</v>
      </c>
      <c r="G183" s="861">
        <f>ROUND(F183/0.702804,0)</f>
        <v>-604719</v>
      </c>
    </row>
    <row r="184" spans="1:7" s="853" customFormat="1" ht="13.5" customHeight="1">
      <c r="A184" s="1" t="s">
        <v>209</v>
      </c>
      <c r="B184" s="313"/>
      <c r="C184" s="853" t="s">
        <v>170</v>
      </c>
      <c r="D184" s="848">
        <v>16684</v>
      </c>
      <c r="E184" s="861">
        <f>ROUND(D184/0.702804,0)</f>
        <v>23739</v>
      </c>
      <c r="F184" s="848">
        <v>15366</v>
      </c>
      <c r="G184" s="861">
        <f>ROUND(F184/0.702804,0)</f>
        <v>21864</v>
      </c>
    </row>
    <row r="185" spans="1:7" s="853" customFormat="1" ht="13.5" customHeight="1" thickBot="1">
      <c r="A185" s="313"/>
      <c r="D185" s="859">
        <f>SUM(D182:D184)</f>
        <v>-392949</v>
      </c>
      <c r="E185" s="859">
        <f>SUM(E182:E184)</f>
        <v>-559116</v>
      </c>
      <c r="F185" s="859">
        <f>SUM(F182:F184)</f>
        <v>-409633</v>
      </c>
      <c r="G185" s="859">
        <f>SUM(G182:G184)</f>
        <v>-582855</v>
      </c>
    </row>
    <row r="186" spans="2:7" s="853" customFormat="1" ht="13.5" customHeight="1" thickTop="1">
      <c r="B186" s="848"/>
      <c r="D186" s="14">
        <v>2008</v>
      </c>
      <c r="E186" s="54">
        <v>2008</v>
      </c>
      <c r="F186" s="54">
        <v>2007</v>
      </c>
      <c r="G186" s="54">
        <v>2007</v>
      </c>
    </row>
    <row r="187" spans="1:7" s="853" customFormat="1" ht="12.75" customHeight="1">
      <c r="A187" s="853" t="s">
        <v>210</v>
      </c>
      <c r="B187" s="848"/>
      <c r="C187" s="848"/>
      <c r="D187" s="29" t="s">
        <v>451</v>
      </c>
      <c r="E187" s="14" t="s">
        <v>568</v>
      </c>
      <c r="F187" s="14" t="s">
        <v>451</v>
      </c>
      <c r="G187" s="14" t="s">
        <v>568</v>
      </c>
    </row>
    <row r="188" spans="2:7" s="853" customFormat="1" ht="12.75" customHeight="1">
      <c r="B188" s="848"/>
      <c r="C188" s="848"/>
      <c r="D188" s="29"/>
      <c r="E188" s="29"/>
      <c r="F188" s="29"/>
      <c r="G188" s="29"/>
    </row>
    <row r="189" spans="2:7" s="853" customFormat="1" ht="12.75">
      <c r="B189" s="848"/>
      <c r="C189" s="848"/>
      <c r="D189" s="861">
        <v>1629467</v>
      </c>
      <c r="E189" s="861">
        <f>ROUND(D189/0.702804,0)</f>
        <v>2318523</v>
      </c>
      <c r="F189" s="861">
        <v>1203951</v>
      </c>
      <c r="G189" s="861">
        <f>ROUND(F189/0.702804,0)</f>
        <v>1713068</v>
      </c>
    </row>
    <row r="190" spans="1:7" s="853" customFormat="1" ht="13.5" thickBot="1">
      <c r="A190" s="848" t="s">
        <v>211</v>
      </c>
      <c r="B190" s="848"/>
      <c r="C190" s="853" t="s">
        <v>170</v>
      </c>
      <c r="D190" s="859">
        <f>SUM(D188:D189)</f>
        <v>1629467</v>
      </c>
      <c r="E190" s="859">
        <f>SUM(E188:E189)</f>
        <v>2318523</v>
      </c>
      <c r="F190" s="859">
        <f>SUM(F188:F189)</f>
        <v>1203951</v>
      </c>
      <c r="G190" s="859">
        <f>SUM(G188:G189)</f>
        <v>1713068</v>
      </c>
    </row>
    <row r="191" spans="2:7" s="853" customFormat="1" ht="13.5" thickTop="1">
      <c r="B191" s="848"/>
      <c r="D191" s="860"/>
      <c r="E191" s="860"/>
      <c r="F191" s="860"/>
      <c r="G191" s="860"/>
    </row>
    <row r="192" spans="1:7" s="853" customFormat="1" ht="12.75">
      <c r="A192" s="848" t="s">
        <v>212</v>
      </c>
      <c r="B192" s="848"/>
      <c r="D192" s="860"/>
      <c r="E192" s="860"/>
      <c r="F192" s="860"/>
      <c r="G192" s="860"/>
    </row>
    <row r="193" spans="1:7" s="853" customFormat="1" ht="12.75">
      <c r="A193" s="848" t="s">
        <v>213</v>
      </c>
      <c r="B193" s="848"/>
      <c r="D193" s="860"/>
      <c r="E193" s="860"/>
      <c r="F193" s="860"/>
      <c r="G193" s="860"/>
    </row>
    <row r="194" spans="1:7" s="853" customFormat="1" ht="12.75">
      <c r="A194" s="848" t="s">
        <v>214</v>
      </c>
      <c r="B194" s="848"/>
      <c r="C194" s="848"/>
      <c r="E194" s="860"/>
      <c r="G194" s="860"/>
    </row>
    <row r="195" spans="4:7" s="853" customFormat="1" ht="12.75">
      <c r="D195" s="54">
        <v>2008</v>
      </c>
      <c r="E195" s="54">
        <v>2008</v>
      </c>
      <c r="F195" s="54">
        <v>2007</v>
      </c>
      <c r="G195" s="54">
        <v>2007</v>
      </c>
    </row>
    <row r="196" spans="1:7" s="848" customFormat="1" ht="12.75">
      <c r="A196" s="853" t="s">
        <v>215</v>
      </c>
      <c r="B196" s="853"/>
      <c r="C196" s="853"/>
      <c r="D196" s="14" t="s">
        <v>451</v>
      </c>
      <c r="E196" s="14" t="s">
        <v>568</v>
      </c>
      <c r="F196" s="14" t="s">
        <v>451</v>
      </c>
      <c r="G196" s="14" t="s">
        <v>568</v>
      </c>
    </row>
    <row r="197" spans="1:7" s="848" customFormat="1" ht="12.75">
      <c r="A197" s="853"/>
      <c r="B197" s="853"/>
      <c r="C197" s="853"/>
      <c r="D197" s="29"/>
      <c r="E197" s="29"/>
      <c r="F197" s="29"/>
      <c r="G197" s="29"/>
    </row>
    <row r="198" spans="1:7" s="848" customFormat="1" ht="12.75">
      <c r="A198" s="313" t="s">
        <v>216</v>
      </c>
      <c r="B198" s="853"/>
      <c r="C198" s="853"/>
      <c r="D198" s="885">
        <v>43287</v>
      </c>
      <c r="E198" s="861">
        <f>ROUND(D198/0.702804,0)</f>
        <v>61592</v>
      </c>
      <c r="F198" s="885">
        <v>54425</v>
      </c>
      <c r="G198" s="861">
        <f>ROUND(F198/0.702804,0)</f>
        <v>77440</v>
      </c>
    </row>
    <row r="199" spans="1:7" s="848" customFormat="1" ht="12.75">
      <c r="A199" s="313" t="s">
        <v>237</v>
      </c>
      <c r="D199" s="861">
        <v>11403</v>
      </c>
      <c r="E199" s="861">
        <f>ROUND(D199/0.702804,0)</f>
        <v>16225</v>
      </c>
      <c r="F199" s="861">
        <v>24099</v>
      </c>
      <c r="G199" s="861">
        <f>ROUND(F199/0.702804,0)</f>
        <v>34290</v>
      </c>
    </row>
    <row r="200" spans="1:7" s="848" customFormat="1" ht="12.75">
      <c r="A200" s="313"/>
      <c r="D200" s="861"/>
      <c r="E200" s="861">
        <f>ROUND(D200/0.702804,0)</f>
        <v>0</v>
      </c>
      <c r="F200" s="861"/>
      <c r="G200" s="861">
        <f>ROUND(F200/0.702804,0)</f>
        <v>0</v>
      </c>
    </row>
    <row r="201" spans="1:7" s="848" customFormat="1" ht="12.75">
      <c r="A201" s="313" t="s">
        <v>217</v>
      </c>
      <c r="D201" s="861">
        <v>0</v>
      </c>
      <c r="E201" s="861">
        <f>ROUND(D201/0.702804,0)</f>
        <v>0</v>
      </c>
      <c r="F201" s="861">
        <v>3225</v>
      </c>
      <c r="G201" s="861">
        <f>ROUND(F201/0.702804,0)</f>
        <v>4589</v>
      </c>
    </row>
    <row r="202" spans="1:7" s="848" customFormat="1" ht="12.75">
      <c r="A202" s="313" t="s">
        <v>218</v>
      </c>
      <c r="D202" s="861">
        <v>11461</v>
      </c>
      <c r="E202" s="861">
        <f>ROUND(D202/0.702804,0)</f>
        <v>16308</v>
      </c>
      <c r="F202" s="861">
        <v>18589</v>
      </c>
      <c r="G202" s="861">
        <f>ROUND(F202/0.702804,0)</f>
        <v>26450</v>
      </c>
    </row>
    <row r="203" spans="1:7" s="848" customFormat="1" ht="13.5" thickBot="1">
      <c r="A203" s="313" t="s">
        <v>219</v>
      </c>
      <c r="B203" s="853"/>
      <c r="C203" s="853" t="s">
        <v>170</v>
      </c>
      <c r="D203" s="859">
        <f>SUM(D197:D202)</f>
        <v>66151</v>
      </c>
      <c r="E203" s="859">
        <f>SUM(E197:E202)</f>
        <v>94125</v>
      </c>
      <c r="F203" s="859">
        <f>SUM(F197:F202)</f>
        <v>100338</v>
      </c>
      <c r="G203" s="859">
        <f>SUM(G197:G202)</f>
        <v>142769</v>
      </c>
    </row>
    <row r="204" spans="2:7" s="848" customFormat="1" ht="13.5" thickTop="1">
      <c r="B204" s="853"/>
      <c r="C204" s="853"/>
      <c r="D204" s="860"/>
      <c r="E204" s="860"/>
      <c r="F204" s="860"/>
      <c r="G204" s="860"/>
    </row>
    <row r="205" spans="3:7" s="848" customFormat="1" ht="12.75">
      <c r="C205" s="853"/>
      <c r="D205" s="54">
        <v>2008</v>
      </c>
      <c r="E205" s="54">
        <v>2008</v>
      </c>
      <c r="F205" s="54">
        <v>2007</v>
      </c>
      <c r="G205" s="54">
        <v>2007</v>
      </c>
    </row>
    <row r="206" spans="1:7" s="848" customFormat="1" ht="12.75">
      <c r="A206" s="853" t="s">
        <v>220</v>
      </c>
      <c r="D206" s="14" t="s">
        <v>451</v>
      </c>
      <c r="E206" s="14" t="s">
        <v>568</v>
      </c>
      <c r="F206" s="14" t="s">
        <v>451</v>
      </c>
      <c r="G206" s="14" t="s">
        <v>568</v>
      </c>
    </row>
    <row r="207" spans="1:7" s="848" customFormat="1" ht="12.75">
      <c r="A207" s="853"/>
      <c r="D207" s="29"/>
      <c r="E207" s="29"/>
      <c r="F207" s="29"/>
      <c r="G207" s="29"/>
    </row>
    <row r="208" spans="1:7" s="848" customFormat="1" ht="12.75">
      <c r="A208" s="853"/>
      <c r="D208" s="861">
        <v>409491</v>
      </c>
      <c r="E208" s="861">
        <f>ROUND(D208/0.702804,0)</f>
        <v>582653</v>
      </c>
      <c r="F208" s="861">
        <v>590838</v>
      </c>
      <c r="G208" s="861">
        <f>ROUND(F208/0.702804,0)</f>
        <v>840687</v>
      </c>
    </row>
    <row r="209" spans="1:7" s="848" customFormat="1" ht="13.5" thickBot="1">
      <c r="A209" s="848" t="s">
        <v>221</v>
      </c>
      <c r="C209" s="853" t="s">
        <v>170</v>
      </c>
      <c r="D209" s="859">
        <f>SUM(D207:D208)</f>
        <v>409491</v>
      </c>
      <c r="E209" s="859">
        <f>SUM(E207:E208)</f>
        <v>582653</v>
      </c>
      <c r="F209" s="859">
        <f>SUM(F207:F208)</f>
        <v>590838</v>
      </c>
      <c r="G209" s="859">
        <f>SUM(G207:G208)</f>
        <v>840687</v>
      </c>
    </row>
    <row r="210" spans="1:7" s="848" customFormat="1" ht="13.5" thickTop="1">
      <c r="A210" s="853"/>
      <c r="C210" s="853"/>
      <c r="D210" s="860"/>
      <c r="E210" s="860"/>
      <c r="F210" s="860"/>
      <c r="G210" s="860"/>
    </row>
    <row r="211" spans="1:7" s="848" customFormat="1" ht="12.75" hidden="1">
      <c r="A211" s="853"/>
      <c r="C211" s="853"/>
      <c r="D211" s="860"/>
      <c r="E211" s="860"/>
      <c r="F211" s="860"/>
      <c r="G211" s="860"/>
    </row>
    <row r="212" spans="1:7" s="848" customFormat="1" ht="12.75" hidden="1">
      <c r="A212" s="853" t="s">
        <v>145</v>
      </c>
      <c r="B212" s="853"/>
      <c r="C212" s="853"/>
      <c r="D212" s="860"/>
      <c r="E212" s="860"/>
      <c r="F212" s="860"/>
      <c r="G212" s="860"/>
    </row>
    <row r="213" spans="3:7" s="848" customFormat="1" ht="12.75" hidden="1">
      <c r="C213" s="853"/>
      <c r="D213" s="54"/>
      <c r="E213" s="54"/>
      <c r="F213" s="54"/>
      <c r="G213" s="54"/>
    </row>
    <row r="214" spans="1:7" s="853" customFormat="1" ht="12.75" hidden="1">
      <c r="A214" s="853" t="s">
        <v>222</v>
      </c>
      <c r="B214" s="848"/>
      <c r="C214" s="848"/>
      <c r="D214" s="14" t="s">
        <v>451</v>
      </c>
      <c r="E214" s="14" t="s">
        <v>568</v>
      </c>
      <c r="F214" s="14" t="s">
        <v>451</v>
      </c>
      <c r="G214" s="14" t="s">
        <v>568</v>
      </c>
    </row>
    <row r="215" spans="2:7" s="853" customFormat="1" ht="12.75" hidden="1">
      <c r="B215" s="848"/>
      <c r="C215" s="848"/>
      <c r="D215" s="29"/>
      <c r="E215" s="29"/>
      <c r="F215" s="29"/>
      <c r="G215" s="29"/>
    </row>
    <row r="216" spans="2:7" s="853" customFormat="1" ht="15" customHeight="1" hidden="1">
      <c r="B216" s="848"/>
      <c r="C216" s="848"/>
      <c r="D216" s="861">
        <v>0</v>
      </c>
      <c r="E216" s="861">
        <f>ROUND(D216/0.702804,0)</f>
        <v>0</v>
      </c>
      <c r="F216" s="861">
        <v>0</v>
      </c>
      <c r="G216" s="861">
        <f>ROUND(F216/0.702804,0)</f>
        <v>0</v>
      </c>
    </row>
    <row r="217" spans="1:7" s="853" customFormat="1" ht="15" customHeight="1" hidden="1">
      <c r="A217" s="848" t="s">
        <v>223</v>
      </c>
      <c r="B217" s="848"/>
      <c r="C217" s="853" t="s">
        <v>170</v>
      </c>
      <c r="D217" s="859">
        <f>SUM(D215:D216)</f>
        <v>0</v>
      </c>
      <c r="E217" s="859">
        <f>SUM(E215:E216)</f>
        <v>0</v>
      </c>
      <c r="F217" s="859">
        <f>SUM(F215:F216)</f>
        <v>0</v>
      </c>
      <c r="G217" s="859">
        <f>SUM(G215:G216)</f>
        <v>0</v>
      </c>
    </row>
    <row r="218" spans="2:7" s="853" customFormat="1" ht="15" customHeight="1" hidden="1" thickBot="1">
      <c r="B218" s="848"/>
      <c r="C218" s="848"/>
      <c r="E218" s="860"/>
      <c r="G218" s="860"/>
    </row>
    <row r="219" spans="2:7" s="853" customFormat="1" ht="12.75">
      <c r="B219" s="848"/>
      <c r="D219" s="54">
        <v>2008</v>
      </c>
      <c r="E219" s="54">
        <v>2008</v>
      </c>
      <c r="F219" s="54">
        <v>2007</v>
      </c>
      <c r="G219" s="54">
        <v>2007</v>
      </c>
    </row>
    <row r="220" spans="1:7" s="853" customFormat="1" ht="14.25" customHeight="1">
      <c r="A220" s="853" t="s">
        <v>224</v>
      </c>
      <c r="B220" s="848"/>
      <c r="C220" s="848"/>
      <c r="D220" s="14" t="s">
        <v>451</v>
      </c>
      <c r="E220" s="14" t="s">
        <v>568</v>
      </c>
      <c r="F220" s="14" t="s">
        <v>451</v>
      </c>
      <c r="G220" s="14" t="s">
        <v>568</v>
      </c>
    </row>
    <row r="221" spans="2:7" s="853" customFormat="1" ht="12.75">
      <c r="B221" s="848"/>
      <c r="C221" s="848"/>
      <c r="D221" s="29"/>
      <c r="E221" s="29"/>
      <c r="F221" s="29"/>
      <c r="G221" s="29"/>
    </row>
    <row r="222" spans="1:7" s="848" customFormat="1" ht="12.75">
      <c r="A222" s="853"/>
      <c r="D222" s="885">
        <v>190274</v>
      </c>
      <c r="E222" s="861">
        <f>ROUND(D222/0.702804,0)</f>
        <v>270736</v>
      </c>
      <c r="F222" s="885">
        <v>194677</v>
      </c>
      <c r="G222" s="861">
        <f>ROUND(F222/0.702804,0)</f>
        <v>277000</v>
      </c>
    </row>
    <row r="223" spans="1:7" s="848" customFormat="1" ht="12.75">
      <c r="A223" s="848" t="s">
        <v>225</v>
      </c>
      <c r="D223" s="861">
        <v>185475</v>
      </c>
      <c r="E223" s="861">
        <f>ROUND(D223/0.702804,0)</f>
        <v>263907</v>
      </c>
      <c r="F223" s="861">
        <v>195576</v>
      </c>
      <c r="G223" s="861">
        <f>ROUND(F223/0.702804,0)</f>
        <v>278280</v>
      </c>
    </row>
    <row r="224" spans="1:7" s="848" customFormat="1" ht="13.5" thickBot="1">
      <c r="A224" s="848" t="s">
        <v>211</v>
      </c>
      <c r="C224" s="853" t="s">
        <v>170</v>
      </c>
      <c r="D224" s="859">
        <f>SUM(D221:D223)</f>
        <v>375749</v>
      </c>
      <c r="E224" s="859">
        <f>SUM(E221:E223)</f>
        <v>534643</v>
      </c>
      <c r="F224" s="859">
        <f>SUM(F221:F223)</f>
        <v>390253</v>
      </c>
      <c r="G224" s="859">
        <f>SUM(G221:G223)</f>
        <v>555280</v>
      </c>
    </row>
    <row r="225" spans="1:7" s="848" customFormat="1" ht="13.5" thickTop="1">
      <c r="A225" s="853"/>
      <c r="C225" s="853"/>
      <c r="D225" s="860"/>
      <c r="E225" s="860"/>
      <c r="F225" s="860"/>
      <c r="G225" s="860"/>
    </row>
    <row r="226" spans="1:7" s="848" customFormat="1" ht="12.75">
      <c r="A226" s="848" t="s">
        <v>212</v>
      </c>
      <c r="C226" s="853"/>
      <c r="D226" s="860"/>
      <c r="E226" s="860"/>
      <c r="F226" s="860"/>
      <c r="G226" s="860"/>
    </row>
    <row r="227" spans="1:7" s="848" customFormat="1" ht="12.75">
      <c r="A227" s="848" t="s">
        <v>213</v>
      </c>
      <c r="D227" s="867"/>
      <c r="E227" s="857"/>
      <c r="F227" s="857"/>
      <c r="G227" s="857"/>
    </row>
    <row r="228" spans="1:7" s="848" customFormat="1" ht="12.75">
      <c r="A228" s="848" t="s">
        <v>214</v>
      </c>
      <c r="D228" s="867"/>
      <c r="E228" s="857"/>
      <c r="F228" s="857"/>
      <c r="G228" s="857"/>
    </row>
    <row r="229" spans="1:7" s="848" customFormat="1" ht="12.75">
      <c r="A229" s="848" t="s">
        <v>226</v>
      </c>
      <c r="D229" s="867"/>
      <c r="E229" s="857"/>
      <c r="F229" s="857"/>
      <c r="G229" s="857"/>
    </row>
    <row r="230" spans="1:7" s="848" customFormat="1" ht="12.75">
      <c r="A230" s="848" t="s">
        <v>227</v>
      </c>
      <c r="D230" s="867"/>
      <c r="E230" s="857"/>
      <c r="F230" s="867"/>
      <c r="G230" s="857"/>
    </row>
    <row r="231" spans="2:7" s="848" customFormat="1" ht="12.75">
      <c r="B231" s="853"/>
      <c r="C231" s="853"/>
      <c r="D231" s="54">
        <v>2008</v>
      </c>
      <c r="E231" s="54">
        <v>2008</v>
      </c>
      <c r="F231" s="54">
        <v>2007</v>
      </c>
      <c r="G231" s="54">
        <v>2007</v>
      </c>
    </row>
    <row r="232" spans="1:7" s="848" customFormat="1" ht="12.75">
      <c r="A232" s="853" t="s">
        <v>228</v>
      </c>
      <c r="B232" s="853"/>
      <c r="C232" s="853"/>
      <c r="D232" s="14" t="s">
        <v>451</v>
      </c>
      <c r="E232" s="14" t="s">
        <v>568</v>
      </c>
      <c r="F232" s="14" t="s">
        <v>451</v>
      </c>
      <c r="G232" s="14" t="s">
        <v>568</v>
      </c>
    </row>
    <row r="233" spans="1:7" s="848" customFormat="1" ht="12.75">
      <c r="A233" s="853"/>
      <c r="B233" s="853"/>
      <c r="C233" s="853"/>
      <c r="D233" s="29"/>
      <c r="E233" s="29"/>
      <c r="F233" s="29"/>
      <c r="G233" s="29"/>
    </row>
    <row r="234" spans="1:7" s="848" customFormat="1" ht="12.75">
      <c r="A234" s="313" t="s">
        <v>216</v>
      </c>
      <c r="B234" s="853"/>
      <c r="C234" s="853"/>
      <c r="D234" s="885">
        <v>11137</v>
      </c>
      <c r="E234" s="861">
        <f aca="true" t="shared" si="4" ref="E234:G242">ROUND(D234/0.702804,0)</f>
        <v>15847</v>
      </c>
      <c r="F234" s="885">
        <v>10635</v>
      </c>
      <c r="G234" s="861">
        <f t="shared" si="4"/>
        <v>15132</v>
      </c>
    </row>
    <row r="235" spans="1:7" s="848" customFormat="1" ht="14.25" customHeight="1">
      <c r="A235" s="313" t="s">
        <v>237</v>
      </c>
      <c r="D235" s="861">
        <v>13196</v>
      </c>
      <c r="E235" s="861">
        <f t="shared" si="4"/>
        <v>18776</v>
      </c>
      <c r="F235" s="861">
        <v>12685</v>
      </c>
      <c r="G235" s="861">
        <f t="shared" si="4"/>
        <v>18049</v>
      </c>
    </row>
    <row r="236" spans="1:7" s="848" customFormat="1" ht="12.75" customHeight="1">
      <c r="A236" s="313" t="s">
        <v>217</v>
      </c>
      <c r="D236" s="861">
        <v>0</v>
      </c>
      <c r="E236" s="861">
        <f t="shared" si="4"/>
        <v>0</v>
      </c>
      <c r="F236" s="861">
        <v>2396</v>
      </c>
      <c r="G236" s="861">
        <f t="shared" si="4"/>
        <v>3409</v>
      </c>
    </row>
    <row r="237" spans="1:7" s="848" customFormat="1" ht="12.75">
      <c r="A237" s="313" t="s">
        <v>218</v>
      </c>
      <c r="D237" s="861">
        <v>3225</v>
      </c>
      <c r="E237" s="861">
        <f t="shared" si="4"/>
        <v>4589</v>
      </c>
      <c r="F237" s="861">
        <v>6182</v>
      </c>
      <c r="G237" s="861">
        <f t="shared" si="4"/>
        <v>8796</v>
      </c>
    </row>
    <row r="238" spans="1:7" s="848" customFormat="1" ht="12.75">
      <c r="A238" s="313" t="s">
        <v>219</v>
      </c>
      <c r="D238" s="861">
        <v>12965</v>
      </c>
      <c r="E238" s="861">
        <f t="shared" si="4"/>
        <v>18448</v>
      </c>
      <c r="F238" s="861">
        <v>15609</v>
      </c>
      <c r="G238" s="861">
        <f t="shared" si="4"/>
        <v>22210</v>
      </c>
    </row>
    <row r="239" spans="1:7" s="848" customFormat="1" ht="12.75">
      <c r="A239" s="313"/>
      <c r="D239" s="861"/>
      <c r="E239" s="861">
        <f t="shared" si="4"/>
        <v>0</v>
      </c>
      <c r="F239" s="861"/>
      <c r="G239" s="861">
        <f t="shared" si="4"/>
        <v>0</v>
      </c>
    </row>
    <row r="240" spans="1:7" s="848" customFormat="1" ht="12.75">
      <c r="A240" s="313" t="s">
        <v>866</v>
      </c>
      <c r="D240" s="861">
        <v>124178</v>
      </c>
      <c r="E240" s="861">
        <f t="shared" si="4"/>
        <v>176689</v>
      </c>
      <c r="F240" s="861">
        <v>123539</v>
      </c>
      <c r="G240" s="861">
        <f t="shared" si="4"/>
        <v>175780</v>
      </c>
    </row>
    <row r="241" spans="1:7" s="848" customFormat="1" ht="12.75">
      <c r="A241" s="313"/>
      <c r="D241" s="861"/>
      <c r="E241" s="861">
        <f t="shared" si="4"/>
        <v>0</v>
      </c>
      <c r="F241" s="861"/>
      <c r="G241" s="861">
        <f t="shared" si="4"/>
        <v>0</v>
      </c>
    </row>
    <row r="242" spans="1:7" s="848" customFormat="1" ht="12.75">
      <c r="A242" s="313" t="s">
        <v>229</v>
      </c>
      <c r="B242" s="853"/>
      <c r="D242" s="861">
        <v>4751</v>
      </c>
      <c r="E242" s="861">
        <f t="shared" si="4"/>
        <v>6760</v>
      </c>
      <c r="F242" s="861">
        <v>9049</v>
      </c>
      <c r="G242" s="861">
        <f t="shared" si="4"/>
        <v>12876</v>
      </c>
    </row>
    <row r="243" spans="2:7" s="848" customFormat="1" ht="13.5" thickBot="1">
      <c r="B243" s="853"/>
      <c r="C243" s="853" t="s">
        <v>170</v>
      </c>
      <c r="D243" s="859">
        <f>SUM(D233:D242)</f>
        <v>169452</v>
      </c>
      <c r="E243" s="859">
        <f>SUM(E233:E242)</f>
        <v>241109</v>
      </c>
      <c r="F243" s="859">
        <f>SUM(F233:F242)</f>
        <v>180095</v>
      </c>
      <c r="G243" s="859">
        <f>SUM(G233:G242)</f>
        <v>256252</v>
      </c>
    </row>
    <row r="244" spans="2:7" s="848" customFormat="1" ht="13.5" thickTop="1">
      <c r="B244" s="853"/>
      <c r="C244" s="853"/>
      <c r="D244" s="860"/>
      <c r="E244" s="860"/>
      <c r="F244" s="860"/>
      <c r="G244" s="860"/>
    </row>
    <row r="245" spans="1:7" s="848" customFormat="1" ht="12.75">
      <c r="A245" s="853" t="s">
        <v>230</v>
      </c>
      <c r="B245" s="853"/>
      <c r="C245" s="853"/>
      <c r="D245" s="54">
        <v>2008</v>
      </c>
      <c r="E245" s="54">
        <v>2008</v>
      </c>
      <c r="F245" s="54">
        <v>2007</v>
      </c>
      <c r="G245" s="54">
        <v>2007</v>
      </c>
    </row>
    <row r="246" spans="2:7" s="848" customFormat="1" ht="12.75">
      <c r="B246" s="853"/>
      <c r="C246" s="853"/>
      <c r="D246" s="14" t="s">
        <v>451</v>
      </c>
      <c r="E246" s="14" t="s">
        <v>568</v>
      </c>
      <c r="F246" s="14" t="s">
        <v>451</v>
      </c>
      <c r="G246" s="14" t="s">
        <v>568</v>
      </c>
    </row>
    <row r="247" spans="2:7" s="848" customFormat="1" ht="12.75">
      <c r="B247" s="853"/>
      <c r="C247" s="853"/>
      <c r="D247" s="29"/>
      <c r="E247" s="29"/>
      <c r="F247" s="29"/>
      <c r="G247" s="29"/>
    </row>
    <row r="248" spans="1:7" s="848" customFormat="1" ht="12.75">
      <c r="A248" s="848" t="s">
        <v>233</v>
      </c>
      <c r="B248" s="853"/>
      <c r="C248" s="853"/>
      <c r="D248" s="885">
        <v>10</v>
      </c>
      <c r="E248" s="861">
        <f>ROUND(D248/0.702804,0)</f>
        <v>14</v>
      </c>
      <c r="F248" s="885">
        <v>10</v>
      </c>
      <c r="G248" s="861">
        <f>ROUND(F248/0.702804,0)</f>
        <v>14</v>
      </c>
    </row>
    <row r="249" spans="1:7" s="848" customFormat="1" ht="12.75">
      <c r="A249" s="848" t="s">
        <v>234</v>
      </c>
      <c r="B249" s="853"/>
      <c r="C249" s="853"/>
      <c r="D249" s="861">
        <v>88953</v>
      </c>
      <c r="E249" s="861">
        <f>ROUND(D249/0.702804,0)</f>
        <v>126569</v>
      </c>
      <c r="F249" s="861">
        <v>217579</v>
      </c>
      <c r="G249" s="861">
        <f>ROUND(F249/0.702804,0)</f>
        <v>309587</v>
      </c>
    </row>
    <row r="250" spans="2:7" s="848" customFormat="1" ht="13.5" thickBot="1">
      <c r="B250" s="853"/>
      <c r="C250" s="853" t="s">
        <v>170</v>
      </c>
      <c r="D250" s="859">
        <f>SUM(D247:D249)</f>
        <v>88963</v>
      </c>
      <c r="E250" s="859">
        <f>SUM(E247:E249)</f>
        <v>126583</v>
      </c>
      <c r="F250" s="859">
        <f>SUM(F247:F249)</f>
        <v>217589</v>
      </c>
      <c r="G250" s="859">
        <f>SUM(G247:G249)</f>
        <v>309601</v>
      </c>
    </row>
    <row r="251" spans="1:7" s="848" customFormat="1" ht="13.5" thickTop="1">
      <c r="A251" s="853"/>
      <c r="B251" s="853"/>
      <c r="C251" s="853"/>
      <c r="D251" s="853"/>
      <c r="E251" s="864"/>
      <c r="F251" s="853"/>
      <c r="G251" s="864"/>
    </row>
    <row r="252" spans="1:7" s="848" customFormat="1" ht="12.75">
      <c r="A252" s="853" t="s">
        <v>235</v>
      </c>
      <c r="C252" s="853"/>
      <c r="D252" s="54">
        <v>2008</v>
      </c>
      <c r="E252" s="54">
        <v>2008</v>
      </c>
      <c r="F252" s="54">
        <v>2007</v>
      </c>
      <c r="G252" s="54">
        <v>2007</v>
      </c>
    </row>
    <row r="253" spans="4:7" s="848" customFormat="1" ht="12.75" customHeight="1">
      <c r="D253" s="14" t="s">
        <v>451</v>
      </c>
      <c r="E253" s="14" t="s">
        <v>568</v>
      </c>
      <c r="F253" s="14" t="s">
        <v>451</v>
      </c>
      <c r="G253" s="14" t="s">
        <v>568</v>
      </c>
    </row>
    <row r="254" spans="4:7" s="848" customFormat="1" ht="12.75">
      <c r="D254" s="29"/>
      <c r="E254" s="29"/>
      <c r="F254" s="29"/>
      <c r="G254" s="29"/>
    </row>
    <row r="255" spans="1:7" s="848" customFormat="1" ht="12.75">
      <c r="A255" s="848" t="s">
        <v>231</v>
      </c>
      <c r="D255" s="885">
        <v>74623</v>
      </c>
      <c r="E255" s="861">
        <f>ROUND(D255/0.702804,0)</f>
        <v>106179</v>
      </c>
      <c r="F255" s="885">
        <v>26454</v>
      </c>
      <c r="G255" s="861">
        <f>ROUND(F255/0.702804,0)</f>
        <v>37641</v>
      </c>
    </row>
    <row r="256" spans="1:7" s="848" customFormat="1" ht="12.75">
      <c r="A256" s="848" t="s">
        <v>232</v>
      </c>
      <c r="B256" s="853"/>
      <c r="D256" s="861">
        <v>221904</v>
      </c>
      <c r="E256" s="861">
        <f>ROUND(D256/0.702804,0)</f>
        <v>315741</v>
      </c>
      <c r="F256" s="861">
        <v>165343</v>
      </c>
      <c r="G256" s="861">
        <f>ROUND(F256/0.702804,0)</f>
        <v>235262</v>
      </c>
    </row>
    <row r="257" spans="2:7" s="848" customFormat="1" ht="13.5" thickBot="1">
      <c r="B257" s="853"/>
      <c r="C257" s="853" t="s">
        <v>170</v>
      </c>
      <c r="D257" s="859">
        <f>SUM(D254:D256)</f>
        <v>296527</v>
      </c>
      <c r="E257" s="859">
        <f>SUM(E254:E256)</f>
        <v>421920</v>
      </c>
      <c r="F257" s="859">
        <f>SUM(F254:F256)</f>
        <v>191797</v>
      </c>
      <c r="G257" s="859">
        <f>SUM(G254:G256)</f>
        <v>272903</v>
      </c>
    </row>
    <row r="258" spans="2:7" s="848" customFormat="1" ht="13.5" thickTop="1">
      <c r="B258" s="853"/>
      <c r="C258" s="853"/>
      <c r="D258" s="853"/>
      <c r="E258" s="854"/>
      <c r="F258" s="853"/>
      <c r="G258" s="854"/>
    </row>
    <row r="259" spans="1:7" s="848" customFormat="1" ht="12.75">
      <c r="A259" s="853" t="s">
        <v>145</v>
      </c>
      <c r="B259" s="853"/>
      <c r="C259" s="853"/>
      <c r="D259" s="853"/>
      <c r="E259" s="854"/>
      <c r="F259" s="853"/>
      <c r="G259" s="854"/>
    </row>
    <row r="260" spans="3:7" s="848" customFormat="1" ht="12.75">
      <c r="C260" s="853"/>
      <c r="D260" s="853"/>
      <c r="E260" s="854"/>
      <c r="F260" s="853"/>
      <c r="G260" s="854"/>
    </row>
    <row r="261" spans="1:7" s="848" customFormat="1" ht="12.75">
      <c r="A261" s="853" t="s">
        <v>260</v>
      </c>
      <c r="D261" s="54">
        <v>2007</v>
      </c>
      <c r="E261" s="54">
        <v>2007</v>
      </c>
      <c r="F261" s="54">
        <v>2007</v>
      </c>
      <c r="G261" s="54">
        <v>2007</v>
      </c>
    </row>
    <row r="262" spans="4:7" s="848" customFormat="1" ht="12.75">
      <c r="D262" s="14" t="s">
        <v>451</v>
      </c>
      <c r="E262" s="14" t="s">
        <v>568</v>
      </c>
      <c r="F262" s="14" t="s">
        <v>451</v>
      </c>
      <c r="G262" s="14" t="s">
        <v>568</v>
      </c>
    </row>
    <row r="263" spans="5:7" s="848" customFormat="1" ht="12.75">
      <c r="E263" s="861"/>
      <c r="G263" s="861"/>
    </row>
    <row r="264" spans="1:7" s="848" customFormat="1" ht="12.75">
      <c r="A264" s="313" t="s">
        <v>261</v>
      </c>
      <c r="D264" s="861">
        <v>34620</v>
      </c>
      <c r="E264" s="861">
        <f aca="true" t="shared" si="5" ref="E264:E270">ROUND(D264/0.702804,0)</f>
        <v>49260</v>
      </c>
      <c r="F264" s="861">
        <v>50230</v>
      </c>
      <c r="G264" s="861">
        <f aca="true" t="shared" si="6" ref="G264:G270">ROUND(F264/0.702804,0)</f>
        <v>71471</v>
      </c>
    </row>
    <row r="265" spans="1:7" s="848" customFormat="1" ht="12.75">
      <c r="A265" s="313" t="s">
        <v>262</v>
      </c>
      <c r="D265" s="861">
        <v>56564</v>
      </c>
      <c r="E265" s="861">
        <f t="shared" si="5"/>
        <v>80483</v>
      </c>
      <c r="F265" s="861">
        <v>59719</v>
      </c>
      <c r="G265" s="861">
        <f t="shared" si="6"/>
        <v>84972</v>
      </c>
    </row>
    <row r="266" spans="1:7" s="848" customFormat="1" ht="12.75">
      <c r="A266" s="313" t="s">
        <v>263</v>
      </c>
      <c r="D266" s="861">
        <v>8245</v>
      </c>
      <c r="E266" s="861">
        <f t="shared" si="5"/>
        <v>11732</v>
      </c>
      <c r="F266" s="861">
        <v>16885</v>
      </c>
      <c r="G266" s="861">
        <f t="shared" si="6"/>
        <v>24025</v>
      </c>
    </row>
    <row r="267" spans="1:7" s="848" customFormat="1" ht="12.75">
      <c r="A267" s="313" t="s">
        <v>117</v>
      </c>
      <c r="D267" s="861">
        <v>30363</v>
      </c>
      <c r="E267" s="861">
        <f t="shared" si="5"/>
        <v>43203</v>
      </c>
      <c r="F267" s="861">
        <v>93092</v>
      </c>
      <c r="G267" s="861">
        <f t="shared" si="6"/>
        <v>132458</v>
      </c>
    </row>
    <row r="268" spans="1:7" s="848" customFormat="1" ht="12.75">
      <c r="A268" s="313" t="s">
        <v>118</v>
      </c>
      <c r="D268" s="861">
        <v>0</v>
      </c>
      <c r="E268" s="861">
        <f t="shared" si="5"/>
        <v>0</v>
      </c>
      <c r="F268" s="861">
        <v>0</v>
      </c>
      <c r="G268" s="861">
        <f t="shared" si="6"/>
        <v>0</v>
      </c>
    </row>
    <row r="269" spans="1:7" s="848" customFormat="1" ht="12.75">
      <c r="A269" s="313" t="s">
        <v>119</v>
      </c>
      <c r="D269" s="861">
        <v>220</v>
      </c>
      <c r="E269" s="861">
        <f t="shared" si="5"/>
        <v>313</v>
      </c>
      <c r="F269" s="861">
        <v>3110</v>
      </c>
      <c r="G269" s="861">
        <f t="shared" si="6"/>
        <v>4425</v>
      </c>
    </row>
    <row r="270" spans="1:7" s="848" customFormat="1" ht="12.75">
      <c r="A270" s="313" t="s">
        <v>120</v>
      </c>
      <c r="D270" s="861">
        <v>34</v>
      </c>
      <c r="E270" s="861">
        <f t="shared" si="5"/>
        <v>48</v>
      </c>
      <c r="F270" s="861">
        <v>91</v>
      </c>
      <c r="G270" s="861">
        <f t="shared" si="6"/>
        <v>129</v>
      </c>
    </row>
    <row r="271" spans="1:7" s="848" customFormat="1" ht="13.5" thickBot="1">
      <c r="A271" s="853"/>
      <c r="C271" s="853" t="s">
        <v>170</v>
      </c>
      <c r="D271" s="859">
        <f>SUM(D263:D270)</f>
        <v>130046</v>
      </c>
      <c r="E271" s="859">
        <f>SUM(E263:E270)</f>
        <v>185039</v>
      </c>
      <c r="F271" s="859">
        <f>SUM(F263:F270)</f>
        <v>223127</v>
      </c>
      <c r="G271" s="859">
        <f>SUM(G263:G270)</f>
        <v>317480</v>
      </c>
    </row>
    <row r="272" spans="1:7" s="848" customFormat="1" ht="13.5" thickTop="1">
      <c r="A272" s="853"/>
      <c r="B272" s="853"/>
      <c r="C272" s="853"/>
      <c r="D272" s="860"/>
      <c r="E272" s="860"/>
      <c r="F272" s="860"/>
      <c r="G272" s="860"/>
    </row>
    <row r="273" spans="1:7" s="853" customFormat="1" ht="12.75">
      <c r="A273" s="853" t="s">
        <v>264</v>
      </c>
      <c r="D273" s="54">
        <v>2008</v>
      </c>
      <c r="E273" s="54">
        <v>2008</v>
      </c>
      <c r="F273" s="54">
        <v>2007</v>
      </c>
      <c r="G273" s="54">
        <v>2007</v>
      </c>
    </row>
    <row r="274" spans="4:7" s="853" customFormat="1" ht="12.75">
      <c r="D274" s="14" t="s">
        <v>451</v>
      </c>
      <c r="E274" s="14" t="s">
        <v>568</v>
      </c>
      <c r="F274" s="14" t="s">
        <v>451</v>
      </c>
      <c r="G274" s="14" t="s">
        <v>568</v>
      </c>
    </row>
    <row r="275" spans="5:7" s="853" customFormat="1" ht="12.75">
      <c r="E275" s="860"/>
      <c r="G275" s="860"/>
    </row>
    <row r="276" spans="1:7" s="853" customFormat="1" ht="12.75">
      <c r="A276" s="313" t="s">
        <v>265</v>
      </c>
      <c r="D276" s="861">
        <v>40145</v>
      </c>
      <c r="E276" s="861">
        <f>ROUND(D276/0.702804,0)</f>
        <v>57121</v>
      </c>
      <c r="F276" s="861">
        <v>43792</v>
      </c>
      <c r="G276" s="861">
        <f>ROUND(F276/0.702804,0)</f>
        <v>62310</v>
      </c>
    </row>
    <row r="277" spans="1:7" s="853" customFormat="1" ht="12.75">
      <c r="A277" s="313" t="s">
        <v>266</v>
      </c>
      <c r="D277" s="861">
        <v>4139</v>
      </c>
      <c r="E277" s="861">
        <f>ROUND(D277/0.702804,0)</f>
        <v>5889</v>
      </c>
      <c r="F277" s="861">
        <v>1920</v>
      </c>
      <c r="G277" s="861">
        <f>ROUND(F277/0.702804,0)</f>
        <v>2732</v>
      </c>
    </row>
    <row r="278" spans="1:7" s="853" customFormat="1" ht="12.75">
      <c r="A278" s="313" t="s">
        <v>267</v>
      </c>
      <c r="D278" s="861">
        <v>31664</v>
      </c>
      <c r="E278" s="861">
        <f>ROUND(D278/0.702804,0)</f>
        <v>45054</v>
      </c>
      <c r="F278" s="861">
        <v>39041</v>
      </c>
      <c r="G278" s="861">
        <f>ROUND(F278/0.702804,0)</f>
        <v>55550</v>
      </c>
    </row>
    <row r="279" spans="1:7" s="853" customFormat="1" ht="12.75">
      <c r="A279" s="848" t="s">
        <v>268</v>
      </c>
      <c r="D279" s="861">
        <v>42</v>
      </c>
      <c r="E279" s="861">
        <f>ROUND(D279/0.702804,0)</f>
        <v>60</v>
      </c>
      <c r="F279" s="861">
        <v>4313</v>
      </c>
      <c r="G279" s="861">
        <f>ROUND(F279/0.702804,0)</f>
        <v>6137</v>
      </c>
    </row>
    <row r="280" spans="1:7" s="853" customFormat="1" ht="13.5" thickBot="1">
      <c r="A280" s="848"/>
      <c r="C280" s="853" t="s">
        <v>170</v>
      </c>
      <c r="D280" s="859">
        <f>SUM(D275:D279)</f>
        <v>75990</v>
      </c>
      <c r="E280" s="859">
        <f>SUM(E275:E279)</f>
        <v>108124</v>
      </c>
      <c r="F280" s="859">
        <f>SUM(F275:F279)</f>
        <v>89066</v>
      </c>
      <c r="G280" s="859">
        <f>SUM(G275:G279)</f>
        <v>126729</v>
      </c>
    </row>
    <row r="281" spans="1:7" s="853" customFormat="1" ht="13.5" thickTop="1">
      <c r="A281" s="848"/>
      <c r="B281" s="848"/>
      <c r="D281" s="860"/>
      <c r="E281" s="860"/>
      <c r="F281" s="860"/>
      <c r="G281" s="860"/>
    </row>
    <row r="282" spans="1:7" s="853" customFormat="1" ht="12.75">
      <c r="A282" s="853" t="s">
        <v>269</v>
      </c>
      <c r="B282" s="848"/>
      <c r="D282" s="54">
        <v>2008</v>
      </c>
      <c r="E282" s="54">
        <v>2008</v>
      </c>
      <c r="F282" s="54">
        <v>2007</v>
      </c>
      <c r="G282" s="54">
        <v>2007</v>
      </c>
    </row>
    <row r="283" spans="2:7" s="853" customFormat="1" ht="12.75">
      <c r="B283" s="848"/>
      <c r="C283" s="848"/>
      <c r="D283" s="14" t="s">
        <v>451</v>
      </c>
      <c r="E283" s="14" t="s">
        <v>568</v>
      </c>
      <c r="F283" s="14" t="s">
        <v>451</v>
      </c>
      <c r="G283" s="14" t="s">
        <v>568</v>
      </c>
    </row>
    <row r="284" spans="2:7" s="853" customFormat="1" ht="12.75">
      <c r="B284" s="313"/>
      <c r="C284" s="848"/>
      <c r="D284" s="29"/>
      <c r="E284" s="29"/>
      <c r="F284" s="29"/>
      <c r="G284" s="29"/>
    </row>
    <row r="285" spans="1:7" s="853" customFormat="1" ht="12.75">
      <c r="A285" s="313" t="s">
        <v>270</v>
      </c>
      <c r="B285" s="313"/>
      <c r="C285" s="313"/>
      <c r="D285" s="313"/>
      <c r="E285" s="861">
        <f>ROUND(D285/0.702804,0)</f>
        <v>0</v>
      </c>
      <c r="F285" s="313"/>
      <c r="G285" s="861">
        <f>ROUND(F285/0.702804,0)</f>
        <v>0</v>
      </c>
    </row>
    <row r="286" spans="1:7" s="853" customFormat="1" ht="12.75">
      <c r="A286" s="313" t="s">
        <v>271</v>
      </c>
      <c r="B286" s="848"/>
      <c r="C286" s="313"/>
      <c r="D286" s="313">
        <v>0</v>
      </c>
      <c r="E286" s="861">
        <f>ROUND(D286/0.702804,0)</f>
        <v>0</v>
      </c>
      <c r="F286" s="313">
        <v>17023</v>
      </c>
      <c r="G286" s="861">
        <f>ROUND(F286/0.702804,0)</f>
        <v>24222</v>
      </c>
    </row>
    <row r="287" spans="1:7" s="853" customFormat="1" ht="12.75">
      <c r="A287" s="848" t="s">
        <v>221</v>
      </c>
      <c r="B287" s="848"/>
      <c r="C287" s="848"/>
      <c r="D287" s="861">
        <v>181347</v>
      </c>
      <c r="E287" s="861">
        <f>ROUND(D287/0.702804,0)</f>
        <v>258034</v>
      </c>
      <c r="F287" s="861">
        <v>181346</v>
      </c>
      <c r="G287" s="861">
        <f>ROUND(F287/0.702804,0)</f>
        <v>258032</v>
      </c>
    </row>
    <row r="288" spans="2:7" s="853" customFormat="1" ht="13.5" thickBot="1">
      <c r="B288" s="848"/>
      <c r="C288" s="853" t="s">
        <v>170</v>
      </c>
      <c r="D288" s="859">
        <f>SUM(D284:D287)</f>
        <v>181347</v>
      </c>
      <c r="E288" s="859">
        <f>SUM(E284:E287)</f>
        <v>258034</v>
      </c>
      <c r="F288" s="859">
        <f>SUM(F284:F287)</f>
        <v>198369</v>
      </c>
      <c r="G288" s="859">
        <f>SUM(G284:G287)</f>
        <v>282254</v>
      </c>
    </row>
    <row r="289" spans="2:7" s="853" customFormat="1" ht="13.5" thickTop="1">
      <c r="B289" s="848"/>
      <c r="D289" s="860"/>
      <c r="E289" s="860"/>
      <c r="F289" s="860"/>
      <c r="G289" s="860"/>
    </row>
    <row r="290" spans="1:9" s="853" customFormat="1" ht="12.75">
      <c r="A290" s="853" t="s">
        <v>272</v>
      </c>
      <c r="B290" s="950"/>
      <c r="D290" s="54">
        <v>2008</v>
      </c>
      <c r="E290" s="54">
        <v>2008</v>
      </c>
      <c r="F290" s="860"/>
      <c r="G290" s="860"/>
      <c r="I290" s="853" t="s">
        <v>989</v>
      </c>
    </row>
    <row r="291" spans="1:7" s="853" customFormat="1" ht="12.75">
      <c r="A291" s="949"/>
      <c r="B291" s="950"/>
      <c r="C291" s="949"/>
      <c r="D291" s="14" t="s">
        <v>451</v>
      </c>
      <c r="E291" s="14" t="s">
        <v>568</v>
      </c>
      <c r="F291" s="54">
        <v>2007</v>
      </c>
      <c r="G291" s="54">
        <v>2007</v>
      </c>
    </row>
    <row r="292" spans="1:7" s="853" customFormat="1" ht="12.75">
      <c r="A292" s="949"/>
      <c r="B292" s="950"/>
      <c r="C292" s="949"/>
      <c r="E292" s="860"/>
      <c r="F292" s="14" t="s">
        <v>451</v>
      </c>
      <c r="G292" s="14" t="s">
        <v>568</v>
      </c>
    </row>
    <row r="293" spans="1:7" s="853" customFormat="1" ht="12.75">
      <c r="A293" s="951" t="s">
        <v>250</v>
      </c>
      <c r="B293" s="949"/>
      <c r="C293" s="949"/>
      <c r="D293" s="848">
        <v>66398</v>
      </c>
      <c r="E293" s="861">
        <f>ROUND(D293/0.702804,0)</f>
        <v>94476</v>
      </c>
      <c r="F293" s="927">
        <v>35385</v>
      </c>
      <c r="G293" s="927">
        <v>50348</v>
      </c>
    </row>
    <row r="294" spans="1:7" s="853" customFormat="1" ht="12.75">
      <c r="A294" s="950" t="s">
        <v>273</v>
      </c>
      <c r="B294" s="949"/>
      <c r="C294" s="949"/>
      <c r="D294" s="861">
        <v>51406</v>
      </c>
      <c r="E294" s="861">
        <f>ROUND(D294/0.702804,0)</f>
        <v>73144</v>
      </c>
      <c r="F294" s="861">
        <v>43367</v>
      </c>
      <c r="G294" s="861">
        <f>ROUND(F294/0.702804,0)</f>
        <v>61706</v>
      </c>
    </row>
    <row r="295" spans="1:7" s="853" customFormat="1" ht="12.75">
      <c r="A295" s="950" t="s">
        <v>274</v>
      </c>
      <c r="B295" s="848"/>
      <c r="C295" s="949"/>
      <c r="D295" s="861">
        <v>12384</v>
      </c>
      <c r="E295" s="861">
        <f>ROUND(D295/0.702804,0)</f>
        <v>17621</v>
      </c>
      <c r="F295" s="861">
        <v>10447</v>
      </c>
      <c r="G295" s="861">
        <f>ROUND(F295/0.702804,0)</f>
        <v>14865</v>
      </c>
    </row>
    <row r="296" spans="3:7" s="853" customFormat="1" ht="13.5" thickBot="1">
      <c r="C296" s="853" t="s">
        <v>170</v>
      </c>
      <c r="D296" s="859">
        <f>SUM(D292:D295)</f>
        <v>130188</v>
      </c>
      <c r="E296" s="859">
        <f>SUM(E292:E295)</f>
        <v>185241</v>
      </c>
      <c r="F296" s="859">
        <f>SUM(F293:F295)</f>
        <v>89199</v>
      </c>
      <c r="G296" s="859">
        <f>SUM(G293:G295)</f>
        <v>126919</v>
      </c>
    </row>
    <row r="297" spans="1:7" s="853" customFormat="1" ht="13.5" thickTop="1">
      <c r="A297" s="848"/>
      <c r="B297" s="858"/>
      <c r="D297" s="860"/>
      <c r="E297" s="860"/>
      <c r="F297" s="860"/>
      <c r="G297" s="860"/>
    </row>
    <row r="298" spans="5:7" s="858" customFormat="1" ht="12.75">
      <c r="E298" s="865"/>
      <c r="F298" s="865"/>
      <c r="G298" s="865"/>
    </row>
    <row r="299" spans="2:7" s="858" customFormat="1" ht="12.75">
      <c r="B299" s="869"/>
      <c r="E299" s="865"/>
      <c r="F299" s="865"/>
      <c r="G299" s="865"/>
    </row>
    <row r="300" spans="1:7" s="858" customFormat="1" ht="12.75">
      <c r="A300" s="869"/>
      <c r="B300" s="852"/>
      <c r="C300" s="869"/>
      <c r="E300" s="865"/>
      <c r="F300" s="865"/>
      <c r="G300" s="865"/>
    </row>
    <row r="301" spans="1:7" s="858" customFormat="1" ht="12.75">
      <c r="A301" s="852"/>
      <c r="B301" s="853"/>
      <c r="C301" s="852"/>
      <c r="D301" s="852"/>
      <c r="E301" s="868"/>
      <c r="F301" s="868"/>
      <c r="G301" s="868"/>
    </row>
    <row r="302" spans="1:7" s="848" customFormat="1" ht="12.75">
      <c r="A302" s="853"/>
      <c r="B302" s="853"/>
      <c r="C302" s="853"/>
      <c r="D302" s="853"/>
      <c r="E302" s="868"/>
      <c r="F302" s="868"/>
      <c r="G302" s="868"/>
    </row>
    <row r="303" spans="1:7" s="848" customFormat="1" ht="12.75">
      <c r="A303" s="853"/>
      <c r="B303" s="853"/>
      <c r="C303" s="853"/>
      <c r="D303" s="853"/>
      <c r="E303" s="868"/>
      <c r="F303" s="868"/>
      <c r="G303" s="868"/>
    </row>
    <row r="304" spans="1:7" s="848" customFormat="1" ht="12.75">
      <c r="A304" s="853"/>
      <c r="B304" s="853"/>
      <c r="C304" s="853"/>
      <c r="D304" s="853"/>
      <c r="E304" s="868"/>
      <c r="F304" s="868"/>
      <c r="G304" s="868"/>
    </row>
    <row r="305" spans="1:7" s="848" customFormat="1" ht="12.75">
      <c r="A305" s="853"/>
      <c r="B305" s="853"/>
      <c r="C305" s="853"/>
      <c r="D305" s="853"/>
      <c r="E305" s="868"/>
      <c r="F305" s="868"/>
      <c r="G305" s="868"/>
    </row>
    <row r="306" spans="1:7" s="848" customFormat="1" ht="12.75">
      <c r="A306" s="853"/>
      <c r="B306" s="853"/>
      <c r="C306" s="853"/>
      <c r="D306" s="853"/>
      <c r="E306" s="868"/>
      <c r="F306" s="868"/>
      <c r="G306" s="868"/>
    </row>
    <row r="307" spans="1:7" s="848" customFormat="1" ht="12.75">
      <c r="A307" s="853"/>
      <c r="B307" s="853"/>
      <c r="C307" s="853"/>
      <c r="D307" s="853"/>
      <c r="E307" s="868"/>
      <c r="F307" s="868"/>
      <c r="G307" s="868"/>
    </row>
    <row r="308" spans="1:7" s="848" customFormat="1" ht="12.75">
      <c r="A308" s="853"/>
      <c r="B308" s="853"/>
      <c r="C308" s="853"/>
      <c r="D308" s="853"/>
      <c r="E308" s="868"/>
      <c r="F308" s="868"/>
      <c r="G308" s="868"/>
    </row>
    <row r="309" spans="1:7" s="848" customFormat="1" ht="12.75">
      <c r="A309" s="853"/>
      <c r="C309" s="853"/>
      <c r="D309" s="853"/>
      <c r="E309" s="868"/>
      <c r="F309" s="868"/>
      <c r="G309" s="868"/>
    </row>
    <row r="310" s="848" customFormat="1" ht="12.75"/>
    <row r="311" s="848" customFormat="1" ht="12.75"/>
    <row r="312" s="848" customFormat="1" ht="12.75"/>
    <row r="313" s="848" customFormat="1" ht="12.75"/>
    <row r="314" s="848" customFormat="1" ht="12.75"/>
    <row r="315" s="848" customFormat="1" ht="12.75"/>
    <row r="316" s="848" customFormat="1" ht="12.75"/>
    <row r="317" s="848" customFormat="1" ht="12.75"/>
    <row r="318" s="848" customFormat="1" ht="12.75"/>
    <row r="319" s="848" customFormat="1" ht="12.75"/>
    <row r="320" s="848" customFormat="1" ht="12.75"/>
    <row r="321" s="848" customFormat="1" ht="12.75"/>
    <row r="322" s="848" customFormat="1" ht="12.75"/>
    <row r="323" s="848" customFormat="1" ht="12.75"/>
    <row r="324" s="848" customFormat="1" ht="12.75"/>
    <row r="325" s="848" customFormat="1" ht="12.75"/>
    <row r="326" s="848" customFormat="1" ht="12.75"/>
    <row r="327" s="848" customFormat="1" ht="12.75"/>
    <row r="328" s="848" customFormat="1" ht="12.75"/>
    <row r="329" s="848" customFormat="1" ht="12.75"/>
    <row r="330" s="848" customFormat="1" ht="12.75"/>
    <row r="331" s="848" customFormat="1" ht="12.75"/>
    <row r="332" s="848" customFormat="1" ht="12.75"/>
    <row r="333" s="848" customFormat="1" ht="12.75"/>
    <row r="334" s="848" customFormat="1" ht="12.75"/>
    <row r="335" s="848" customFormat="1" ht="12.75"/>
    <row r="336" s="848" customFormat="1" ht="12.75"/>
    <row r="337" s="848" customFormat="1" ht="12.75"/>
    <row r="338" s="848" customFormat="1" ht="12.75"/>
    <row r="339" s="848" customFormat="1" ht="12.75"/>
    <row r="340" s="848" customFormat="1" ht="12.75"/>
    <row r="341" s="848" customFormat="1" ht="12.75"/>
    <row r="342" s="848" customFormat="1" ht="12.75"/>
    <row r="343" s="848" customFormat="1" ht="12.75"/>
    <row r="344" s="848" customFormat="1" ht="12.75"/>
    <row r="345" s="848" customFormat="1" ht="12.75"/>
    <row r="346" s="848" customFormat="1" ht="12.75"/>
    <row r="347" s="848" customFormat="1" ht="12.75"/>
    <row r="348" s="848" customFormat="1" ht="12.75"/>
    <row r="349" s="848" customFormat="1" ht="12.75"/>
    <row r="350" s="848" customFormat="1" ht="12.75"/>
    <row r="351" s="848" customFormat="1" ht="12.75"/>
    <row r="352" s="848" customFormat="1" ht="12.75"/>
    <row r="353" s="848" customFormat="1" ht="12.75"/>
    <row r="354" s="848" customFormat="1" ht="12.75"/>
    <row r="355" s="848" customFormat="1" ht="12.75"/>
    <row r="356" s="848" customFormat="1" ht="12.75"/>
    <row r="357" s="848" customFormat="1" ht="12.75"/>
    <row r="358" s="848" customFormat="1" ht="12.75"/>
    <row r="359" s="848" customFormat="1" ht="12.75"/>
    <row r="360" s="848" customFormat="1" ht="12.75"/>
    <row r="361" s="848" customFormat="1" ht="12.75"/>
    <row r="362" s="848" customFormat="1" ht="12.75"/>
    <row r="363" s="848" customFormat="1" ht="12.75"/>
    <row r="364" s="848" customFormat="1" ht="12.75"/>
    <row r="365" s="848" customFormat="1" ht="12.75"/>
    <row r="366" s="848" customFormat="1" ht="12.75"/>
    <row r="367" s="848" customFormat="1" ht="12.75"/>
    <row r="368" s="848" customFormat="1" ht="12.75"/>
    <row r="369" s="848" customFormat="1" ht="12.75"/>
    <row r="370" s="848" customFormat="1" ht="12.75"/>
    <row r="371" s="848" customFormat="1" ht="12.75"/>
    <row r="372" s="848" customFormat="1" ht="12.75"/>
    <row r="373" s="848" customFormat="1" ht="12.75"/>
    <row r="374" s="848" customFormat="1" ht="12.75"/>
    <row r="375" s="848" customFormat="1" ht="12.75"/>
    <row r="376" s="848" customFormat="1" ht="12.75">
      <c r="B376" s="235"/>
    </row>
  </sheetData>
  <mergeCells count="22">
    <mergeCell ref="A86:B86"/>
    <mergeCell ref="A87:B87"/>
    <mergeCell ref="B34:B37"/>
    <mergeCell ref="F34:F37"/>
    <mergeCell ref="A81:B81"/>
    <mergeCell ref="B58:B61"/>
    <mergeCell ref="C58:C61"/>
    <mergeCell ref="E34:E37"/>
    <mergeCell ref="F58:F61"/>
    <mergeCell ref="G58:G61"/>
    <mergeCell ref="D58:D61"/>
    <mergeCell ref="E58:E61"/>
    <mergeCell ref="B8:B10"/>
    <mergeCell ref="C34:C37"/>
    <mergeCell ref="F167:G167"/>
    <mergeCell ref="B166:C167"/>
    <mergeCell ref="A82:B82"/>
    <mergeCell ref="A83:B83"/>
    <mergeCell ref="A84:B84"/>
    <mergeCell ref="A85:B85"/>
    <mergeCell ref="G34:G37"/>
    <mergeCell ref="D34:D37"/>
  </mergeCells>
  <printOptions/>
  <pageMargins left="0.7480314960629921" right="0" top="0.984251968503937" bottom="0.984251968503937" header="0.5118110236220472" footer="0.5118110236220472"/>
  <pageSetup firstPageNumber="21" useFirstPageNumber="1" horizontalDpi="600" verticalDpi="600" orientation="landscape" paperSize="9" scale="99" r:id="rId1"/>
  <headerFooter alignWithMargins="0">
    <oddHeader>&amp;CJSC "VEF Radiotehnika RRR"
unified Reg.Nr.40003286712
Financial Statements for the period from 01.01.2006 to 31.12.2006.</oddHeader>
    <oddFooter>&amp;C&amp;P</oddFooter>
  </headerFooter>
  <rowBreaks count="2" manualBreakCount="2">
    <brk id="101" max="255" man="1"/>
    <brk id="257" max="255" man="1"/>
  </rowBreaks>
</worksheet>
</file>

<file path=xl/worksheets/sheet15.xml><?xml version="1.0" encoding="utf-8"?>
<worksheet xmlns="http://schemas.openxmlformats.org/spreadsheetml/2006/main" xmlns:r="http://schemas.openxmlformats.org/officeDocument/2006/relationships">
  <dimension ref="A1:H64"/>
  <sheetViews>
    <sheetView zoomScaleSheetLayoutView="100" workbookViewId="0" topLeftCell="A1">
      <selection activeCell="E67" sqref="E67"/>
    </sheetView>
  </sheetViews>
  <sheetFormatPr defaultColWidth="9.140625" defaultRowHeight="12.75" outlineLevelRow="1"/>
  <cols>
    <col min="1" max="1" width="14.28125" style="888" customWidth="1"/>
    <col min="2" max="2" width="14.140625" style="888" customWidth="1"/>
    <col min="3" max="3" width="16.00390625" style="888" customWidth="1"/>
    <col min="4" max="7" width="10.7109375" style="888" customWidth="1"/>
    <col min="8" max="16384" width="9.140625" style="888" customWidth="1"/>
  </cols>
  <sheetData>
    <row r="1" spans="1:2" ht="12.75">
      <c r="A1" s="952"/>
      <c r="B1" s="952"/>
    </row>
    <row r="2" spans="1:2" ht="14.25">
      <c r="A2" s="953" t="s">
        <v>99</v>
      </c>
      <c r="B2" s="952"/>
    </row>
    <row r="3" spans="1:2" ht="14.25">
      <c r="A3" s="953"/>
      <c r="B3" s="952"/>
    </row>
    <row r="4" spans="1:2" ht="12.75">
      <c r="A4" s="954" t="s">
        <v>102</v>
      </c>
      <c r="B4" s="952"/>
    </row>
    <row r="5" spans="1:6" ht="12.75">
      <c r="A5" s="952"/>
      <c r="B5" s="952"/>
      <c r="D5" s="907" t="s">
        <v>81</v>
      </c>
      <c r="F5" s="907" t="s">
        <v>238</v>
      </c>
    </row>
    <row r="6" spans="1:6" ht="12.75">
      <c r="A6" s="954" t="s">
        <v>103</v>
      </c>
      <c r="B6" s="952"/>
      <c r="D6" s="889"/>
      <c r="F6" s="889"/>
    </row>
    <row r="7" spans="1:6" ht="13.5" thickBot="1">
      <c r="A7" s="952" t="s">
        <v>104</v>
      </c>
      <c r="B7" s="952"/>
      <c r="D7" s="890">
        <v>183</v>
      </c>
      <c r="F7" s="890">
        <v>209</v>
      </c>
    </row>
    <row r="8" spans="1:2" ht="13.5" thickTop="1">
      <c r="A8" s="952"/>
      <c r="B8" s="952"/>
    </row>
    <row r="9" spans="1:7" ht="12.75">
      <c r="A9" s="952"/>
      <c r="B9" s="952"/>
      <c r="D9" s="54">
        <v>2008</v>
      </c>
      <c r="E9" s="54">
        <v>2008</v>
      </c>
      <c r="F9" s="54">
        <v>2007</v>
      </c>
      <c r="G9" s="54">
        <v>2007</v>
      </c>
    </row>
    <row r="10" spans="1:7" ht="12.75">
      <c r="A10" s="952"/>
      <c r="B10" s="952"/>
      <c r="D10" s="14" t="s">
        <v>451</v>
      </c>
      <c r="E10" s="14" t="s">
        <v>568</v>
      </c>
      <c r="F10" s="14" t="s">
        <v>451</v>
      </c>
      <c r="G10" s="14" t="s">
        <v>568</v>
      </c>
    </row>
    <row r="11" spans="1:7" ht="12.75">
      <c r="A11" s="954" t="s">
        <v>105</v>
      </c>
      <c r="B11" s="952"/>
      <c r="D11" s="891">
        <v>883999</v>
      </c>
      <c r="E11" s="891">
        <f>SUM(E12:E14)</f>
        <v>1257818</v>
      </c>
      <c r="F11" s="891">
        <v>952523</v>
      </c>
      <c r="G11" s="891">
        <f>SUM(G12:G14)</f>
        <v>1356210</v>
      </c>
    </row>
    <row r="12" spans="1:7" s="893" customFormat="1" ht="12.75">
      <c r="A12" s="955" t="s">
        <v>106</v>
      </c>
      <c r="B12" s="955"/>
      <c r="D12" s="892">
        <v>716656</v>
      </c>
      <c r="E12" s="892">
        <f>ROUND(D12/0.702804,0)</f>
        <v>1019710</v>
      </c>
      <c r="F12" s="892">
        <v>772696</v>
      </c>
      <c r="G12" s="892">
        <f>ROUND(F12/0.702804,0)</f>
        <v>1099447</v>
      </c>
    </row>
    <row r="13" spans="1:7" s="893" customFormat="1" ht="12.75">
      <c r="A13" s="955" t="s">
        <v>107</v>
      </c>
      <c r="B13" s="955"/>
      <c r="D13" s="915">
        <v>166795</v>
      </c>
      <c r="E13" s="915">
        <f>ROUND(D13/0.702804,0)</f>
        <v>237328</v>
      </c>
      <c r="F13" s="915">
        <v>179827</v>
      </c>
      <c r="G13" s="915">
        <f>ROUND(F13/0.702804,0)</f>
        <v>255871</v>
      </c>
    </row>
    <row r="14" spans="1:7" s="893" customFormat="1" ht="13.5" thickBot="1">
      <c r="A14" s="955" t="s">
        <v>108</v>
      </c>
      <c r="B14" s="955"/>
      <c r="D14" s="895">
        <v>548</v>
      </c>
      <c r="E14" s="895">
        <f>ROUND(D14/0.702804,0)</f>
        <v>780</v>
      </c>
      <c r="F14" s="895">
        <v>627</v>
      </c>
      <c r="G14" s="895">
        <f>ROUND(F14/0.702804,0)</f>
        <v>892</v>
      </c>
    </row>
    <row r="15" spans="1:7" ht="13.5" thickTop="1">
      <c r="A15" s="954" t="s">
        <v>109</v>
      </c>
      <c r="B15" s="952"/>
      <c r="D15" s="892"/>
      <c r="E15" s="892"/>
      <c r="F15" s="892"/>
      <c r="G15" s="892"/>
    </row>
    <row r="16" spans="1:7" ht="12.75" hidden="1" outlineLevel="1">
      <c r="A16" s="952" t="s">
        <v>805</v>
      </c>
      <c r="B16" s="952"/>
      <c r="D16" s="892"/>
      <c r="E16" s="892"/>
      <c r="F16" s="892"/>
      <c r="G16" s="892"/>
    </row>
    <row r="17" spans="1:7" ht="12.75" hidden="1" outlineLevel="1">
      <c r="A17" s="952"/>
      <c r="B17" s="952"/>
      <c r="D17" s="892"/>
      <c r="E17" s="892"/>
      <c r="F17" s="892"/>
      <c r="G17" s="892"/>
    </row>
    <row r="18" spans="1:7" ht="12.75" hidden="1" outlineLevel="1">
      <c r="A18" s="952" t="s">
        <v>806</v>
      </c>
      <c r="B18" s="952"/>
      <c r="D18" s="892"/>
      <c r="E18" s="892"/>
      <c r="F18" s="892"/>
      <c r="G18" s="892"/>
    </row>
    <row r="19" spans="1:7" ht="13.5" hidden="1" outlineLevel="1" thickBot="1">
      <c r="A19" s="952" t="s">
        <v>807</v>
      </c>
      <c r="B19" s="952"/>
      <c r="D19" s="895"/>
      <c r="E19" s="892"/>
      <c r="F19" s="895"/>
      <c r="G19" s="892"/>
    </row>
    <row r="20" spans="1:7" s="893" customFormat="1" ht="13.5" hidden="1" outlineLevel="1" thickBot="1">
      <c r="A20" s="955" t="s">
        <v>808</v>
      </c>
      <c r="B20" s="955"/>
      <c r="D20" s="896">
        <f>SUM(D18:D19)</f>
        <v>0</v>
      </c>
      <c r="E20" s="894"/>
      <c r="F20" s="896">
        <f>SUM(F18:F19)</f>
        <v>0</v>
      </c>
      <c r="G20" s="894"/>
    </row>
    <row r="21" spans="1:7" ht="12.75" collapsed="1">
      <c r="A21" s="952" t="s">
        <v>110</v>
      </c>
      <c r="B21" s="952"/>
      <c r="D21" s="892"/>
      <c r="E21" s="892"/>
      <c r="F21" s="892"/>
      <c r="G21" s="892"/>
    </row>
    <row r="22" spans="1:7" ht="12.75">
      <c r="A22" s="955" t="s">
        <v>106</v>
      </c>
      <c r="B22" s="952"/>
      <c r="D22" s="828">
        <v>59999</v>
      </c>
      <c r="E22" s="892">
        <f>ROUND(D22/0.702804,0)</f>
        <v>85371</v>
      </c>
      <c r="F22" s="828">
        <v>54000</v>
      </c>
      <c r="G22" s="892">
        <f>ROUND(F22/0.702804,0)</f>
        <v>76835</v>
      </c>
    </row>
    <row r="23" spans="1:7" ht="12.75">
      <c r="A23" s="955" t="s">
        <v>107</v>
      </c>
      <c r="B23" s="952"/>
      <c r="D23" s="884">
        <v>13151</v>
      </c>
      <c r="E23" s="915">
        <f>ROUND(D23/0.702804,0)</f>
        <v>18712</v>
      </c>
      <c r="F23" s="884">
        <v>11569</v>
      </c>
      <c r="G23" s="915">
        <f>ROUND(F23/0.702804,0)</f>
        <v>16461</v>
      </c>
    </row>
    <row r="24" spans="1:7" ht="13.5" thickBot="1">
      <c r="A24" s="955" t="s">
        <v>108</v>
      </c>
      <c r="B24" s="952"/>
      <c r="D24" s="908">
        <v>9</v>
      </c>
      <c r="E24" s="895">
        <f>ROUND(D24/0.702804,0)</f>
        <v>13</v>
      </c>
      <c r="F24" s="908">
        <v>9</v>
      </c>
      <c r="G24" s="895">
        <f>ROUND(F24/0.702804,0)</f>
        <v>13</v>
      </c>
    </row>
    <row r="25" spans="1:7" s="893" customFormat="1" ht="15" thickBot="1" thickTop="1">
      <c r="A25" s="893" t="s">
        <v>111</v>
      </c>
      <c r="D25" s="897">
        <f>SUM(D22:D24)</f>
        <v>73159</v>
      </c>
      <c r="E25" s="897">
        <f>SUM(E22:E24)</f>
        <v>104096</v>
      </c>
      <c r="F25" s="897">
        <f>SUM(F22:F24)</f>
        <v>65578</v>
      </c>
      <c r="G25" s="897">
        <f>SUM(G22:G24)</f>
        <v>93309</v>
      </c>
    </row>
    <row r="26" ht="13.5" thickTop="1"/>
    <row r="27" ht="12.75" hidden="1" outlineLevel="1">
      <c r="A27" s="888" t="s">
        <v>810</v>
      </c>
    </row>
    <row r="28" ht="12.75" hidden="1" outlineLevel="1"/>
    <row r="29" ht="12.75" hidden="1" outlineLevel="1">
      <c r="A29" s="888" t="s">
        <v>811</v>
      </c>
    </row>
    <row r="30" spans="1:7" ht="13.5" hidden="1" outlineLevel="1" thickBot="1">
      <c r="A30" s="888" t="s">
        <v>809</v>
      </c>
      <c r="E30" s="898"/>
      <c r="G30" s="898"/>
    </row>
    <row r="31" spans="1:7" s="893" customFormat="1" ht="13.5" hidden="1" outlineLevel="1" thickBot="1">
      <c r="A31" s="893" t="s">
        <v>812</v>
      </c>
      <c r="E31" s="899">
        <f>SUM(E29:E30)</f>
        <v>0</v>
      </c>
      <c r="F31" s="900"/>
      <c r="G31" s="899">
        <f>SUM(G29:G30)</f>
        <v>0</v>
      </c>
    </row>
    <row r="32" spans="1:7" s="893" customFormat="1" ht="12.75" hidden="1" outlineLevel="1">
      <c r="A32" s="928" t="s">
        <v>112</v>
      </c>
      <c r="B32" s="924"/>
      <c r="C32" s="262"/>
      <c r="D32" s="262"/>
      <c r="E32" s="262"/>
      <c r="F32" s="262"/>
      <c r="G32" s="262"/>
    </row>
    <row r="33" spans="1:7" ht="12.75" hidden="1">
      <c r="A33" s="925"/>
      <c r="B33" s="925"/>
      <c r="C33" s="313"/>
      <c r="D33" s="313"/>
      <c r="E33" s="313"/>
      <c r="F33" s="313"/>
      <c r="G33" s="313"/>
    </row>
    <row r="34" spans="1:7" ht="12.75" hidden="1">
      <c r="A34" s="925"/>
      <c r="B34" s="929" t="s">
        <v>113</v>
      </c>
      <c r="C34" s="313"/>
      <c r="D34" s="1036" t="s">
        <v>258</v>
      </c>
      <c r="E34" s="1037"/>
      <c r="F34" s="1034" t="s">
        <v>259</v>
      </c>
      <c r="G34" s="1035"/>
    </row>
    <row r="35" spans="1:8" ht="12.75" hidden="1">
      <c r="A35" s="930" t="s">
        <v>116</v>
      </c>
      <c r="B35" s="931"/>
      <c r="C35" s="909"/>
      <c r="D35" s="957">
        <v>8182</v>
      </c>
      <c r="E35" s="959">
        <v>15087</v>
      </c>
      <c r="F35" s="957">
        <v>17594</v>
      </c>
      <c r="G35" s="275">
        <v>-11210</v>
      </c>
      <c r="H35" s="956">
        <v>16885</v>
      </c>
    </row>
    <row r="36" spans="1:8" ht="12.75" hidden="1">
      <c r="A36" s="930" t="s">
        <v>251</v>
      </c>
      <c r="B36" s="931"/>
      <c r="C36" s="909"/>
      <c r="D36" s="957"/>
      <c r="E36" s="959">
        <v>646</v>
      </c>
      <c r="F36" s="957">
        <v>646</v>
      </c>
      <c r="G36" s="275"/>
      <c r="H36" s="956"/>
    </row>
    <row r="37" spans="1:8" ht="12.75" hidden="1">
      <c r="A37" s="925" t="s">
        <v>114</v>
      </c>
      <c r="B37" s="925"/>
      <c r="C37" s="313"/>
      <c r="D37" s="958">
        <v>28239</v>
      </c>
      <c r="E37" s="275">
        <v>154134</v>
      </c>
      <c r="F37" s="958">
        <v>132143</v>
      </c>
      <c r="G37" s="275"/>
      <c r="H37" s="956">
        <v>50230</v>
      </c>
    </row>
    <row r="38" spans="1:8" ht="12.75" hidden="1">
      <c r="A38" s="925" t="s">
        <v>251</v>
      </c>
      <c r="B38" s="925"/>
      <c r="C38" s="313"/>
      <c r="D38" s="958"/>
      <c r="E38" s="275">
        <v>4263</v>
      </c>
      <c r="F38" s="958">
        <v>4263</v>
      </c>
      <c r="G38" s="275"/>
      <c r="H38" s="956"/>
    </row>
    <row r="39" spans="1:8" ht="12.75" hidden="1">
      <c r="A39" s="925" t="s">
        <v>115</v>
      </c>
      <c r="B39" s="925"/>
      <c r="C39" s="313"/>
      <c r="D39" s="958">
        <v>32526</v>
      </c>
      <c r="E39" s="275">
        <v>247002</v>
      </c>
      <c r="F39" s="958">
        <v>208238</v>
      </c>
      <c r="G39" s="275">
        <v>11571</v>
      </c>
      <c r="H39" s="956">
        <v>59719</v>
      </c>
    </row>
    <row r="40" spans="1:8" ht="12.75" hidden="1">
      <c r="A40" s="925" t="s">
        <v>251</v>
      </c>
      <c r="B40" s="925"/>
      <c r="C40" s="313"/>
      <c r="D40" s="958"/>
      <c r="E40" s="275">
        <v>2702</v>
      </c>
      <c r="F40" s="958">
        <v>2702</v>
      </c>
      <c r="G40" s="275"/>
      <c r="H40" s="956"/>
    </row>
    <row r="41" spans="1:8" ht="12.75" hidden="1" outlineLevel="1">
      <c r="A41" s="925" t="s">
        <v>120</v>
      </c>
      <c r="B41" s="925"/>
      <c r="C41" s="313"/>
      <c r="D41" s="958">
        <v>13</v>
      </c>
      <c r="E41" s="275">
        <v>627</v>
      </c>
      <c r="F41" s="958">
        <v>549</v>
      </c>
      <c r="G41" s="275"/>
      <c r="H41" s="956">
        <v>91</v>
      </c>
    </row>
    <row r="42" spans="1:8" ht="12.75" hidden="1" outlineLevel="1">
      <c r="A42" s="925" t="s">
        <v>251</v>
      </c>
      <c r="B42" s="925"/>
      <c r="C42" s="313"/>
      <c r="D42" s="958"/>
      <c r="E42" s="275">
        <v>6</v>
      </c>
      <c r="F42" s="958">
        <v>6</v>
      </c>
      <c r="G42" s="275"/>
      <c r="H42" s="956"/>
    </row>
    <row r="43" spans="1:8" ht="12.75" hidden="1">
      <c r="A43" s="925" t="s">
        <v>119</v>
      </c>
      <c r="B43" s="925"/>
      <c r="C43" s="313"/>
      <c r="D43" s="958">
        <v>102</v>
      </c>
      <c r="E43" s="275">
        <v>2863</v>
      </c>
      <c r="F43" s="958">
        <v>216</v>
      </c>
      <c r="G43" s="275">
        <v>-361</v>
      </c>
      <c r="H43" s="956">
        <v>3110</v>
      </c>
    </row>
    <row r="44" spans="1:8" ht="12.75" hidden="1">
      <c r="A44" s="925" t="s">
        <v>251</v>
      </c>
      <c r="B44" s="925"/>
      <c r="C44" s="313"/>
      <c r="D44" s="958"/>
      <c r="E44" s="275">
        <v>127</v>
      </c>
      <c r="F44" s="958">
        <v>127</v>
      </c>
      <c r="G44" s="275"/>
      <c r="H44" s="956"/>
    </row>
    <row r="45" spans="1:8" ht="12.75" hidden="1" outlineLevel="1">
      <c r="A45" s="925" t="s">
        <v>118</v>
      </c>
      <c r="B45" s="925"/>
      <c r="C45" s="313"/>
      <c r="D45" s="958"/>
      <c r="E45" s="275">
        <v>181006</v>
      </c>
      <c r="F45" s="958">
        <v>87914</v>
      </c>
      <c r="G45" s="275"/>
      <c r="H45" s="956">
        <v>93092</v>
      </c>
    </row>
    <row r="46" spans="1:8" ht="12.75" hidden="1">
      <c r="A46" s="888" t="s">
        <v>251</v>
      </c>
      <c r="B46" s="925"/>
      <c r="C46" s="313"/>
      <c r="D46" s="957"/>
      <c r="E46" s="275">
        <v>4115</v>
      </c>
      <c r="F46" s="957">
        <v>4115</v>
      </c>
      <c r="G46" s="275"/>
      <c r="H46" s="956"/>
    </row>
    <row r="47" spans="2:8" ht="12.75" hidden="1">
      <c r="B47" s="925"/>
      <c r="C47" s="313"/>
      <c r="D47" s="886"/>
      <c r="E47" s="275"/>
      <c r="F47" s="957"/>
      <c r="G47" s="275"/>
      <c r="H47" s="956"/>
    </row>
    <row r="48" spans="1:8" ht="13.5" hidden="1" thickBot="1">
      <c r="A48" s="925"/>
      <c r="B48" s="925"/>
      <c r="C48" s="313"/>
      <c r="D48" s="960">
        <f>SUM(D35:D47)</f>
        <v>69062</v>
      </c>
      <c r="E48" s="960">
        <f>SUM(E35:E47)</f>
        <v>612578</v>
      </c>
      <c r="F48" s="960">
        <f>SUM(F35:F47)</f>
        <v>458513</v>
      </c>
      <c r="G48" s="960">
        <f>SUM(G35:G47)</f>
        <v>0</v>
      </c>
      <c r="H48" s="961">
        <f>SUM(H35:H47)</f>
        <v>223127</v>
      </c>
    </row>
    <row r="49" spans="1:7" ht="13.5" hidden="1" thickTop="1">
      <c r="A49" s="925"/>
      <c r="B49" s="925"/>
      <c r="C49" s="313"/>
      <c r="D49" s="934"/>
      <c r="E49" s="934"/>
      <c r="F49" s="934"/>
      <c r="G49" s="934"/>
    </row>
    <row r="50" spans="1:8" ht="12.75" hidden="1">
      <c r="A50" s="925" t="s">
        <v>252</v>
      </c>
      <c r="B50" s="925"/>
      <c r="C50" s="313"/>
      <c r="D50" s="934">
        <v>0</v>
      </c>
      <c r="E50" s="934"/>
      <c r="F50" s="934"/>
      <c r="G50" s="934"/>
      <c r="H50" s="888">
        <v>0</v>
      </c>
    </row>
    <row r="51" spans="1:8" ht="12.75" hidden="1">
      <c r="A51" s="925" t="s">
        <v>253</v>
      </c>
      <c r="B51" s="925"/>
      <c r="C51" s="313"/>
      <c r="D51" s="934">
        <v>69062</v>
      </c>
      <c r="E51" s="934"/>
      <c r="F51" s="934"/>
      <c r="G51" s="934"/>
      <c r="H51" s="888">
        <v>223127</v>
      </c>
    </row>
    <row r="52" spans="1:7" ht="12.75" hidden="1">
      <c r="A52" s="925" t="s">
        <v>254</v>
      </c>
      <c r="B52" s="925"/>
      <c r="C52" s="313"/>
      <c r="D52" s="934"/>
      <c r="E52" s="934">
        <v>11859</v>
      </c>
      <c r="F52" s="934">
        <v>11859</v>
      </c>
      <c r="G52" s="934"/>
    </row>
    <row r="53" spans="1:7" ht="12.75">
      <c r="A53" s="829"/>
      <c r="B53" s="829"/>
      <c r="C53" s="313"/>
      <c r="D53" s="934"/>
      <c r="E53" s="934"/>
      <c r="F53" s="934"/>
      <c r="G53" s="934"/>
    </row>
    <row r="54" spans="1:7" ht="12.75">
      <c r="A54" s="829" t="s">
        <v>255</v>
      </c>
      <c r="B54" s="829"/>
      <c r="C54" s="313"/>
      <c r="D54" s="934"/>
      <c r="E54" s="934"/>
      <c r="F54" s="934"/>
      <c r="G54" s="934"/>
    </row>
    <row r="55" spans="1:7" ht="12.75">
      <c r="A55" s="829" t="s">
        <v>82</v>
      </c>
      <c r="B55" s="829"/>
      <c r="C55" s="313"/>
      <c r="D55" s="934">
        <v>3000</v>
      </c>
      <c r="E55" s="934" t="s">
        <v>451</v>
      </c>
      <c r="F55" s="934"/>
      <c r="G55" s="934"/>
    </row>
    <row r="56" spans="1:7" ht="12.75">
      <c r="A56" s="829" t="s">
        <v>203</v>
      </c>
      <c r="B56" s="829"/>
      <c r="C56" s="313"/>
      <c r="D56" s="934">
        <v>3000</v>
      </c>
      <c r="E56" s="934" t="s">
        <v>451</v>
      </c>
      <c r="F56" s="934"/>
      <c r="G56" s="934"/>
    </row>
    <row r="57" spans="1:7" ht="12.75">
      <c r="A57" s="904"/>
      <c r="B57" s="904"/>
      <c r="C57" s="904"/>
      <c r="D57" s="901"/>
      <c r="E57" s="902"/>
      <c r="F57" s="903"/>
      <c r="G57" s="903"/>
    </row>
    <row r="58" spans="1:7" ht="13.5">
      <c r="A58" s="905" t="s">
        <v>83</v>
      </c>
      <c r="B58" s="904"/>
      <c r="C58" s="904"/>
      <c r="D58" s="901"/>
      <c r="E58" s="902"/>
      <c r="F58" s="903"/>
      <c r="G58" s="903"/>
    </row>
    <row r="60" spans="1:7" ht="12.75">
      <c r="A60" s="887" t="str">
        <f>'Naudas plusma'!A61</f>
        <v>Chairman of the Board</v>
      </c>
      <c r="B60" s="887"/>
      <c r="C60" s="887"/>
      <c r="D60" s="887"/>
      <c r="F60" s="887" t="str">
        <f>Sheet1!F19</f>
        <v>Eduards Malejevs</v>
      </c>
      <c r="G60" s="887"/>
    </row>
    <row r="61" spans="1:7" ht="12.75">
      <c r="A61" s="887"/>
      <c r="B61" s="887"/>
      <c r="C61" s="887"/>
      <c r="D61" s="887"/>
      <c r="G61" s="887"/>
    </row>
    <row r="62" spans="1:6" s="887" customFormat="1" ht="12.75">
      <c r="A62" s="887" t="str">
        <f>'Naudas plusma'!A63</f>
        <v>Member of the Board</v>
      </c>
      <c r="F62" s="887" t="str">
        <f>Sheet1!F21</f>
        <v>Jurijs Malejevs</v>
      </c>
    </row>
    <row r="63" s="887" customFormat="1" ht="12.75">
      <c r="A63" s="906"/>
    </row>
    <row r="64" spans="1:7" ht="12.75">
      <c r="A64" s="887" t="str">
        <f>'Naudas plusma'!A65</f>
        <v>Member of the Board</v>
      </c>
      <c r="B64" s="887"/>
      <c r="C64" s="887"/>
      <c r="D64" s="887"/>
      <c r="F64" s="887" t="s">
        <v>84</v>
      </c>
      <c r="G64" s="887"/>
    </row>
  </sheetData>
  <mergeCells count="2">
    <mergeCell ref="F34:G34"/>
    <mergeCell ref="D34:E34"/>
  </mergeCells>
  <printOptions/>
  <pageMargins left="0.5511811023622047" right="0" top="0.984251968503937" bottom="0.984251968503937" header="0.5118110236220472" footer="0.5118110236220472"/>
  <pageSetup firstPageNumber="27" useFirstPageNumber="1" horizontalDpi="600" verticalDpi="600" orientation="portrait" paperSize="9" scale="96" r:id="rId1"/>
  <headerFooter alignWithMargins="0">
    <oddHeader>&amp;CJSC "VEF Radiotehnika RRR"
unified Reg.Nr.40003286712
Financial Statements for the period from 01.01.2006 to 31.12.2006.</oddHeader>
    <oddFooter>&amp;C&amp;P</oddFooter>
  </headerFooter>
</worksheet>
</file>

<file path=xl/worksheets/sheet16.xml><?xml version="1.0" encoding="utf-8"?>
<worksheet xmlns="http://schemas.openxmlformats.org/spreadsheetml/2006/main" xmlns:r="http://schemas.openxmlformats.org/officeDocument/2006/relationships">
  <dimension ref="A4:L29"/>
  <sheetViews>
    <sheetView zoomScaleSheetLayoutView="100" workbookViewId="0" topLeftCell="A1">
      <selection activeCell="H53" sqref="H53"/>
    </sheetView>
  </sheetViews>
  <sheetFormatPr defaultColWidth="9.140625" defaultRowHeight="12.75" outlineLevelRow="1" outlineLevelCol="1"/>
  <cols>
    <col min="1" max="4" width="9.140625" style="502" customWidth="1"/>
    <col min="5" max="6" width="11.28125" style="502" bestFit="1" customWidth="1"/>
    <col min="7" max="7" width="9.8515625" style="502" bestFit="1" customWidth="1"/>
    <col min="8" max="8" width="11.28125" style="502" bestFit="1" customWidth="1"/>
    <col min="9" max="9" width="9.8515625" style="502" bestFit="1" customWidth="1"/>
    <col min="10" max="10" width="11.28125" style="502" bestFit="1" customWidth="1"/>
    <col min="11" max="12" width="9.140625" style="502" customWidth="1" outlineLevel="1"/>
    <col min="13" max="16384" width="9.140625" style="502" customWidth="1"/>
  </cols>
  <sheetData>
    <row r="4" ht="15">
      <c r="C4" s="503" t="s">
        <v>491</v>
      </c>
    </row>
    <row r="5" spans="5:7" ht="15.75">
      <c r="E5" s="504"/>
      <c r="F5" s="505"/>
      <c r="G5" s="505"/>
    </row>
    <row r="6" spans="3:7" ht="15.75">
      <c r="C6" s="506" t="s">
        <v>873</v>
      </c>
      <c r="E6" s="504"/>
      <c r="F6" s="505"/>
      <c r="G6" s="505"/>
    </row>
    <row r="7" spans="4:7" ht="12.75">
      <c r="D7" s="507"/>
      <c r="E7" s="507"/>
      <c r="F7" s="508"/>
      <c r="G7" s="508"/>
    </row>
    <row r="8" ht="13.5" thickBot="1"/>
    <row r="9" spans="1:12" ht="12.75">
      <c r="A9" s="509"/>
      <c r="B9" s="510"/>
      <c r="C9" s="510"/>
      <c r="D9" s="511"/>
      <c r="E9" s="1038">
        <v>2005</v>
      </c>
      <c r="F9" s="1039"/>
      <c r="G9" s="1038">
        <v>2004</v>
      </c>
      <c r="H9" s="1039"/>
      <c r="I9" s="1038">
        <v>2003</v>
      </c>
      <c r="J9" s="1039"/>
      <c r="K9" s="1038">
        <v>2002</v>
      </c>
      <c r="L9" s="1040"/>
    </row>
    <row r="10" spans="1:12" ht="12.75">
      <c r="A10" s="512"/>
      <c r="B10" s="513"/>
      <c r="C10" s="513"/>
      <c r="D10" s="514"/>
      <c r="E10" s="1041" t="s">
        <v>451</v>
      </c>
      <c r="F10" s="1042"/>
      <c r="G10" s="1041" t="s">
        <v>451</v>
      </c>
      <c r="H10" s="1042"/>
      <c r="I10" s="1043" t="s">
        <v>451</v>
      </c>
      <c r="J10" s="1044"/>
      <c r="K10" s="1043" t="s">
        <v>451</v>
      </c>
      <c r="L10" s="1045"/>
    </row>
    <row r="11" spans="1:12" ht="39" thickBot="1">
      <c r="A11" s="515"/>
      <c r="B11" s="516"/>
      <c r="C11" s="516"/>
      <c r="D11" s="517"/>
      <c r="E11" s="518" t="s">
        <v>492</v>
      </c>
      <c r="F11" s="519" t="s">
        <v>493</v>
      </c>
      <c r="G11" s="520" t="s">
        <v>492</v>
      </c>
      <c r="H11" s="519" t="s">
        <v>493</v>
      </c>
      <c r="I11" s="521" t="s">
        <v>492</v>
      </c>
      <c r="J11" s="522" t="s">
        <v>493</v>
      </c>
      <c r="K11" s="521" t="s">
        <v>492</v>
      </c>
      <c r="L11" s="523" t="s">
        <v>493</v>
      </c>
    </row>
    <row r="12" spans="1:12" ht="12.75">
      <c r="A12" s="524"/>
      <c r="B12" s="525"/>
      <c r="C12" s="525"/>
      <c r="D12" s="526"/>
      <c r="E12" s="527"/>
      <c r="F12" s="528"/>
      <c r="G12" s="529"/>
      <c r="H12" s="528"/>
      <c r="I12" s="530"/>
      <c r="J12" s="528"/>
      <c r="K12" s="529"/>
      <c r="L12" s="531"/>
    </row>
    <row r="13" spans="1:12" ht="12.75">
      <c r="A13" s="532" t="s">
        <v>452</v>
      </c>
      <c r="B13" s="533"/>
      <c r="C13" s="533"/>
      <c r="D13" s="534"/>
      <c r="E13" s="535">
        <v>257951</v>
      </c>
      <c r="F13" s="536">
        <v>257951</v>
      </c>
      <c r="G13" s="537">
        <v>235708</v>
      </c>
      <c r="H13" s="536">
        <v>235708</v>
      </c>
      <c r="I13" s="538">
        <v>178411</v>
      </c>
      <c r="J13" s="539">
        <v>178411</v>
      </c>
      <c r="K13" s="536">
        <v>323238</v>
      </c>
      <c r="L13" s="536">
        <v>323238</v>
      </c>
    </row>
    <row r="14" spans="1:12" ht="12.75">
      <c r="A14" s="532" t="s">
        <v>453</v>
      </c>
      <c r="B14" s="533"/>
      <c r="C14" s="533"/>
      <c r="D14" s="534"/>
      <c r="E14" s="540">
        <v>-53735</v>
      </c>
      <c r="F14" s="541">
        <v>-53735</v>
      </c>
      <c r="G14" s="542">
        <v>-44474</v>
      </c>
      <c r="H14" s="541"/>
      <c r="I14" s="543">
        <v>-33497</v>
      </c>
      <c r="J14" s="544">
        <v>-33497</v>
      </c>
      <c r="K14" s="541">
        <v>-172024</v>
      </c>
      <c r="L14" s="541">
        <v>-172024</v>
      </c>
    </row>
    <row r="15" spans="1:12" ht="13.5">
      <c r="A15" s="532" t="s">
        <v>494</v>
      </c>
      <c r="B15" s="533"/>
      <c r="C15" s="533"/>
      <c r="D15" s="534"/>
      <c r="E15" s="545">
        <f aca="true" t="shared" si="0" ref="E15:L15">SUM(E13:E14)</f>
        <v>204216</v>
      </c>
      <c r="F15" s="546">
        <f t="shared" si="0"/>
        <v>204216</v>
      </c>
      <c r="G15" s="547">
        <f t="shared" si="0"/>
        <v>191234</v>
      </c>
      <c r="H15" s="546">
        <f t="shared" si="0"/>
        <v>235708</v>
      </c>
      <c r="I15" s="548">
        <f t="shared" si="0"/>
        <v>144914</v>
      </c>
      <c r="J15" s="549">
        <f t="shared" si="0"/>
        <v>144914</v>
      </c>
      <c r="K15" s="546">
        <f t="shared" si="0"/>
        <v>151214</v>
      </c>
      <c r="L15" s="546">
        <f t="shared" si="0"/>
        <v>151214</v>
      </c>
    </row>
    <row r="16" spans="1:12" ht="12.75">
      <c r="A16" s="532" t="s">
        <v>454</v>
      </c>
      <c r="B16" s="533"/>
      <c r="C16" s="533"/>
      <c r="D16" s="534"/>
      <c r="E16" s="540">
        <v>-60311</v>
      </c>
      <c r="F16" s="541">
        <v>-60311</v>
      </c>
      <c r="G16" s="542">
        <v>-48877</v>
      </c>
      <c r="H16" s="541">
        <v>-104922</v>
      </c>
      <c r="I16" s="543">
        <v>-78602</v>
      </c>
      <c r="J16" s="544">
        <v>-78602</v>
      </c>
      <c r="K16" s="541">
        <v>-65216</v>
      </c>
      <c r="L16" s="541">
        <v>-65216</v>
      </c>
    </row>
    <row r="17" spans="1:12" ht="12.75">
      <c r="A17" s="532" t="s">
        <v>455</v>
      </c>
      <c r="B17" s="533"/>
      <c r="C17" s="533"/>
      <c r="D17" s="534"/>
      <c r="E17" s="540">
        <v>-108689</v>
      </c>
      <c r="F17" s="541">
        <v>-108689</v>
      </c>
      <c r="G17" s="542">
        <v>-73706</v>
      </c>
      <c r="H17" s="541">
        <v>-60217</v>
      </c>
      <c r="I17" s="543">
        <v>-44515</v>
      </c>
      <c r="J17" s="544">
        <v>-44515</v>
      </c>
      <c r="K17" s="541">
        <v>-40508</v>
      </c>
      <c r="L17" s="541">
        <v>-40508</v>
      </c>
    </row>
    <row r="18" spans="1:12" ht="12.75">
      <c r="A18" s="532" t="s">
        <v>827</v>
      </c>
      <c r="B18" s="533"/>
      <c r="C18" s="533"/>
      <c r="D18" s="534"/>
      <c r="E18" s="550">
        <v>0</v>
      </c>
      <c r="F18" s="551">
        <v>0</v>
      </c>
      <c r="G18" s="552">
        <v>514</v>
      </c>
      <c r="H18" s="551">
        <v>842</v>
      </c>
      <c r="I18" s="553">
        <v>6116</v>
      </c>
      <c r="J18" s="554">
        <v>6116</v>
      </c>
      <c r="K18" s="551">
        <v>4040</v>
      </c>
      <c r="L18" s="551">
        <v>4040</v>
      </c>
    </row>
    <row r="19" spans="1:12" ht="12.75">
      <c r="A19" s="532" t="s">
        <v>828</v>
      </c>
      <c r="B19" s="533"/>
      <c r="C19" s="533"/>
      <c r="D19" s="534"/>
      <c r="E19" s="550">
        <v>-1047</v>
      </c>
      <c r="F19" s="551">
        <v>-1047</v>
      </c>
      <c r="G19" s="552">
        <v>-514</v>
      </c>
      <c r="H19" s="551">
        <v>-2543</v>
      </c>
      <c r="I19" s="553">
        <v>-6779</v>
      </c>
      <c r="J19" s="554">
        <v>-6779</v>
      </c>
      <c r="K19" s="551">
        <v>-6493</v>
      </c>
      <c r="L19" s="551">
        <v>-6493</v>
      </c>
    </row>
    <row r="20" spans="1:12" ht="12.75">
      <c r="A20" s="555" t="s">
        <v>457</v>
      </c>
      <c r="B20" s="533"/>
      <c r="C20" s="533"/>
      <c r="D20" s="534"/>
      <c r="E20" s="550">
        <v>0</v>
      </c>
      <c r="F20" s="551">
        <v>0</v>
      </c>
      <c r="G20" s="552">
        <v>328</v>
      </c>
      <c r="H20" s="551">
        <v>0</v>
      </c>
      <c r="I20" s="553">
        <v>48</v>
      </c>
      <c r="J20" s="554">
        <v>48</v>
      </c>
      <c r="K20" s="551">
        <v>0</v>
      </c>
      <c r="L20" s="551">
        <v>0</v>
      </c>
    </row>
    <row r="21" spans="1:12" ht="12.75">
      <c r="A21" s="555" t="s">
        <v>461</v>
      </c>
      <c r="B21" s="533"/>
      <c r="C21" s="533"/>
      <c r="D21" s="534"/>
      <c r="E21" s="550">
        <v>-1222</v>
      </c>
      <c r="F21" s="551">
        <v>-1222</v>
      </c>
      <c r="G21" s="552">
        <v>-531</v>
      </c>
      <c r="H21" s="551">
        <v>-420</v>
      </c>
      <c r="I21" s="553">
        <v>-724</v>
      </c>
      <c r="J21" s="554">
        <v>-724</v>
      </c>
      <c r="K21" s="551">
        <v>-736</v>
      </c>
      <c r="L21" s="551">
        <v>-736</v>
      </c>
    </row>
    <row r="22" spans="1:12" s="564" customFormat="1" ht="12.75">
      <c r="A22" s="556" t="s">
        <v>495</v>
      </c>
      <c r="B22" s="557"/>
      <c r="C22" s="557"/>
      <c r="D22" s="558"/>
      <c r="E22" s="559">
        <f aca="true" t="shared" si="1" ref="E22:L22">SUM(E15:E21)</f>
        <v>32947</v>
      </c>
      <c r="F22" s="560">
        <f t="shared" si="1"/>
        <v>32947</v>
      </c>
      <c r="G22" s="561">
        <f t="shared" si="1"/>
        <v>68448</v>
      </c>
      <c r="H22" s="560">
        <f t="shared" si="1"/>
        <v>68448</v>
      </c>
      <c r="I22" s="562">
        <f t="shared" si="1"/>
        <v>20458</v>
      </c>
      <c r="J22" s="563">
        <f t="shared" si="1"/>
        <v>20458</v>
      </c>
      <c r="K22" s="560">
        <f t="shared" si="1"/>
        <v>42301</v>
      </c>
      <c r="L22" s="560">
        <f t="shared" si="1"/>
        <v>42301</v>
      </c>
    </row>
    <row r="23" spans="1:12" ht="12.75" outlineLevel="1">
      <c r="A23" s="532" t="s">
        <v>462</v>
      </c>
      <c r="B23" s="533"/>
      <c r="C23" s="557"/>
      <c r="D23" s="558"/>
      <c r="E23" s="550">
        <v>213</v>
      </c>
      <c r="F23" s="551">
        <v>213</v>
      </c>
      <c r="G23" s="565"/>
      <c r="H23" s="551">
        <v>0</v>
      </c>
      <c r="I23" s="553"/>
      <c r="J23" s="554"/>
      <c r="K23" s="551"/>
      <c r="L23" s="551"/>
    </row>
    <row r="24" spans="1:12" ht="12.75" outlineLevel="1">
      <c r="A24" s="532" t="s">
        <v>463</v>
      </c>
      <c r="B24" s="533"/>
      <c r="C24" s="557"/>
      <c r="D24" s="558"/>
      <c r="E24" s="550"/>
      <c r="F24" s="551"/>
      <c r="G24" s="565"/>
      <c r="H24" s="551"/>
      <c r="I24" s="553"/>
      <c r="J24" s="554"/>
      <c r="K24" s="551"/>
      <c r="L24" s="551"/>
    </row>
    <row r="25" spans="1:12" s="564" customFormat="1" ht="12.75">
      <c r="A25" s="556" t="s">
        <v>464</v>
      </c>
      <c r="B25" s="557"/>
      <c r="C25" s="557"/>
      <c r="D25" s="558"/>
      <c r="E25" s="559">
        <f>SUM(E22:E24)</f>
        <v>33160</v>
      </c>
      <c r="F25" s="560">
        <f>SUM(F22:F24)</f>
        <v>33160</v>
      </c>
      <c r="G25" s="566">
        <f>SUM(G22)</f>
        <v>68448</v>
      </c>
      <c r="H25" s="560">
        <f>SUM(H22)</f>
        <v>68448</v>
      </c>
      <c r="I25" s="562">
        <f>SUM(I22)</f>
        <v>20458</v>
      </c>
      <c r="J25" s="563">
        <f>SUM(J22)</f>
        <v>20458</v>
      </c>
      <c r="K25" s="560">
        <f>SUM(K22:K24)</f>
        <v>42301</v>
      </c>
      <c r="L25" s="560">
        <f>SUM(L22:L24)</f>
        <v>42301</v>
      </c>
    </row>
    <row r="26" spans="1:12" ht="12.75">
      <c r="A26" s="532" t="s">
        <v>465</v>
      </c>
      <c r="B26" s="533"/>
      <c r="C26" s="533"/>
      <c r="D26" s="534"/>
      <c r="E26" s="550">
        <v>-6311</v>
      </c>
      <c r="F26" s="551">
        <v>-6311</v>
      </c>
      <c r="G26" s="565">
        <v>-10538</v>
      </c>
      <c r="H26" s="551">
        <v>-10538</v>
      </c>
      <c r="I26" s="553">
        <v>-2891</v>
      </c>
      <c r="J26" s="554">
        <v>-2891</v>
      </c>
      <c r="K26" s="551">
        <v>-6881</v>
      </c>
      <c r="L26" s="551">
        <v>-6881</v>
      </c>
    </row>
    <row r="27" spans="1:12" ht="12.75">
      <c r="A27" s="532" t="s">
        <v>496</v>
      </c>
      <c r="B27" s="533"/>
      <c r="C27" s="533"/>
      <c r="D27" s="534"/>
      <c r="E27" s="550">
        <v>563</v>
      </c>
      <c r="F27" s="551"/>
      <c r="G27" s="565">
        <v>-193</v>
      </c>
      <c r="H27" s="551">
        <v>0</v>
      </c>
      <c r="I27" s="567">
        <v>-545</v>
      </c>
      <c r="J27" s="554"/>
      <c r="K27" s="552">
        <v>-1454</v>
      </c>
      <c r="L27" s="551"/>
    </row>
    <row r="28" spans="1:12" ht="12.75" hidden="1" outlineLevel="1">
      <c r="A28" s="568" t="s">
        <v>466</v>
      </c>
      <c r="B28" s="569"/>
      <c r="C28" s="569"/>
      <c r="D28" s="570"/>
      <c r="E28" s="550">
        <v>32512</v>
      </c>
      <c r="F28" s="551">
        <v>32512</v>
      </c>
      <c r="G28" s="565"/>
      <c r="H28" s="551">
        <v>88502</v>
      </c>
      <c r="I28" s="567"/>
      <c r="J28" s="554"/>
      <c r="K28" s="552"/>
      <c r="L28" s="551">
        <v>102538</v>
      </c>
    </row>
    <row r="29" spans="1:12" s="564" customFormat="1" ht="13.5" collapsed="1" thickBot="1">
      <c r="A29" s="571" t="s">
        <v>467</v>
      </c>
      <c r="B29" s="572"/>
      <c r="C29" s="572"/>
      <c r="D29" s="573"/>
      <c r="E29" s="574">
        <f aca="true" t="shared" si="2" ref="E29:L29">SUM(E25:E27)</f>
        <v>27412</v>
      </c>
      <c r="F29" s="575">
        <f t="shared" si="2"/>
        <v>26849</v>
      </c>
      <c r="G29" s="576">
        <f t="shared" si="2"/>
        <v>57717</v>
      </c>
      <c r="H29" s="575">
        <f t="shared" si="2"/>
        <v>57910</v>
      </c>
      <c r="I29" s="577">
        <f t="shared" si="2"/>
        <v>17022</v>
      </c>
      <c r="J29" s="578">
        <f t="shared" si="2"/>
        <v>17567</v>
      </c>
      <c r="K29" s="579">
        <f t="shared" si="2"/>
        <v>33966</v>
      </c>
      <c r="L29" s="575">
        <f t="shared" si="2"/>
        <v>35420</v>
      </c>
    </row>
  </sheetData>
  <mergeCells count="8">
    <mergeCell ref="E10:F10"/>
    <mergeCell ref="G10:H10"/>
    <mergeCell ref="I10:J10"/>
    <mergeCell ref="K10:L10"/>
    <mergeCell ref="E9:F9"/>
    <mergeCell ref="G9:H9"/>
    <mergeCell ref="I9:J9"/>
    <mergeCell ref="K9:L9"/>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7.xml><?xml version="1.0" encoding="utf-8"?>
<worksheet xmlns="http://schemas.openxmlformats.org/spreadsheetml/2006/main" xmlns:r="http://schemas.openxmlformats.org/officeDocument/2006/relationships">
  <dimension ref="A3:L136"/>
  <sheetViews>
    <sheetView view="pageBreakPreview" zoomScaleSheetLayoutView="100" workbookViewId="0" topLeftCell="A1">
      <selection activeCell="H53" sqref="H53"/>
    </sheetView>
  </sheetViews>
  <sheetFormatPr defaultColWidth="9.140625" defaultRowHeight="12.75" outlineLevelRow="1"/>
  <cols>
    <col min="1" max="2" width="9.140625" style="581" customWidth="1"/>
    <col min="3" max="3" width="7.57421875" style="581" customWidth="1"/>
    <col min="4" max="4" width="0.71875" style="581" customWidth="1"/>
    <col min="5" max="5" width="10.140625" style="581" customWidth="1"/>
    <col min="6" max="6" width="9.57421875" style="582" customWidth="1"/>
    <col min="7" max="7" width="9.8515625" style="583" customWidth="1"/>
    <col min="8" max="8" width="9.8515625" style="584" customWidth="1"/>
    <col min="9" max="9" width="10.28125" style="583" customWidth="1"/>
    <col min="10" max="10" width="10.28125" style="585" customWidth="1"/>
    <col min="11" max="11" width="10.7109375" style="586" customWidth="1"/>
    <col min="12" max="12" width="10.421875" style="585" customWidth="1"/>
    <col min="13" max="16384" width="9.140625" style="581" customWidth="1"/>
  </cols>
  <sheetData>
    <row r="3" ht="15.75">
      <c r="B3" s="580" t="s">
        <v>872</v>
      </c>
    </row>
    <row r="4" spans="3:7" ht="15.75">
      <c r="C4" s="587"/>
      <c r="D4" s="588"/>
      <c r="E4" s="588"/>
      <c r="F4" s="589"/>
      <c r="G4" s="590"/>
    </row>
    <row r="5" spans="1:5" ht="13.5" thickBot="1">
      <c r="A5" s="591"/>
      <c r="B5" s="591"/>
      <c r="C5" s="591"/>
      <c r="D5" s="591"/>
      <c r="E5" s="591"/>
    </row>
    <row r="6" spans="1:12" ht="38.25" customHeight="1">
      <c r="A6" s="1068" t="s">
        <v>468</v>
      </c>
      <c r="B6" s="1069"/>
      <c r="C6" s="1069"/>
      <c r="D6" s="1069"/>
      <c r="E6" s="1078">
        <v>2005</v>
      </c>
      <c r="F6" s="1079"/>
      <c r="G6" s="1078">
        <v>2004</v>
      </c>
      <c r="H6" s="1080"/>
      <c r="I6" s="1078">
        <v>2003</v>
      </c>
      <c r="J6" s="1080"/>
      <c r="K6" s="1078">
        <v>2002</v>
      </c>
      <c r="L6" s="1079"/>
    </row>
    <row r="7" spans="1:12" ht="12.75">
      <c r="A7" s="1070"/>
      <c r="B7" s="1071"/>
      <c r="C7" s="1071"/>
      <c r="D7" s="1071"/>
      <c r="E7" s="1081" t="s">
        <v>451</v>
      </c>
      <c r="F7" s="1082"/>
      <c r="G7" s="1062" t="s">
        <v>451</v>
      </c>
      <c r="H7" s="1063"/>
      <c r="I7" s="1062" t="s">
        <v>451</v>
      </c>
      <c r="J7" s="1063"/>
      <c r="K7" s="1062" t="s">
        <v>451</v>
      </c>
      <c r="L7" s="1067"/>
    </row>
    <row r="8" spans="1:12" ht="39" thickBot="1">
      <c r="A8" s="1064"/>
      <c r="B8" s="1065"/>
      <c r="C8" s="1065"/>
      <c r="D8" s="1065"/>
      <c r="E8" s="592" t="s">
        <v>492</v>
      </c>
      <c r="F8" s="593" t="s">
        <v>493</v>
      </c>
      <c r="G8" s="594" t="s">
        <v>492</v>
      </c>
      <c r="H8" s="595" t="s">
        <v>493</v>
      </c>
      <c r="I8" s="596" t="s">
        <v>492</v>
      </c>
      <c r="J8" s="595" t="s">
        <v>493</v>
      </c>
      <c r="K8" s="594" t="s">
        <v>492</v>
      </c>
      <c r="L8" s="597" t="s">
        <v>493</v>
      </c>
    </row>
    <row r="9" spans="1:12" ht="14.25">
      <c r="A9" s="1072" t="s">
        <v>469</v>
      </c>
      <c r="B9" s="1073"/>
      <c r="C9" s="1073"/>
      <c r="D9" s="1074"/>
      <c r="E9" s="598"/>
      <c r="F9" s="599"/>
      <c r="G9" s="600"/>
      <c r="H9" s="601"/>
      <c r="I9" s="600"/>
      <c r="J9" s="600"/>
      <c r="K9" s="602"/>
      <c r="L9" s="601"/>
    </row>
    <row r="10" spans="1:12" ht="12.75">
      <c r="A10" s="1058" t="s">
        <v>470</v>
      </c>
      <c r="B10" s="1059"/>
      <c r="C10" s="1059"/>
      <c r="D10" s="1059"/>
      <c r="E10" s="603"/>
      <c r="F10" s="604"/>
      <c r="G10" s="605"/>
      <c r="H10" s="606"/>
      <c r="I10" s="605"/>
      <c r="J10" s="605"/>
      <c r="K10" s="607"/>
      <c r="L10" s="606"/>
    </row>
    <row r="11" spans="1:12" ht="12.75" hidden="1" outlineLevel="1">
      <c r="A11" s="1054" t="s">
        <v>852</v>
      </c>
      <c r="B11" s="1055"/>
      <c r="C11" s="1055"/>
      <c r="D11" s="1055"/>
      <c r="E11" s="603"/>
      <c r="F11" s="604"/>
      <c r="G11" s="605"/>
      <c r="H11" s="606"/>
      <c r="I11" s="605"/>
      <c r="J11" s="605"/>
      <c r="K11" s="607"/>
      <c r="L11" s="606"/>
    </row>
    <row r="12" spans="1:12" ht="12.75" collapsed="1">
      <c r="A12" s="1054" t="s">
        <v>497</v>
      </c>
      <c r="B12" s="1055"/>
      <c r="C12" s="1055"/>
      <c r="D12" s="1066"/>
      <c r="E12" s="603">
        <v>325</v>
      </c>
      <c r="F12" s="604">
        <v>325</v>
      </c>
      <c r="G12" s="605"/>
      <c r="H12" s="606"/>
      <c r="I12" s="605">
        <v>850</v>
      </c>
      <c r="J12" s="605">
        <v>850</v>
      </c>
      <c r="K12" s="611">
        <v>446</v>
      </c>
      <c r="L12" s="606">
        <v>446</v>
      </c>
    </row>
    <row r="13" spans="1:12" ht="12.75" hidden="1" outlineLevel="1">
      <c r="A13" s="1054" t="s">
        <v>471</v>
      </c>
      <c r="B13" s="1055"/>
      <c r="C13" s="1055"/>
      <c r="D13" s="1055"/>
      <c r="E13" s="603"/>
      <c r="F13" s="604"/>
      <c r="G13" s="605"/>
      <c r="H13" s="606"/>
      <c r="I13" s="605"/>
      <c r="J13" s="605"/>
      <c r="K13" s="611"/>
      <c r="L13" s="606"/>
    </row>
    <row r="14" spans="1:12" ht="12.75" hidden="1" outlineLevel="1">
      <c r="A14" s="1054" t="s">
        <v>471</v>
      </c>
      <c r="B14" s="1055"/>
      <c r="C14" s="1055"/>
      <c r="D14" s="1055"/>
      <c r="E14" s="603"/>
      <c r="F14" s="604"/>
      <c r="G14" s="605"/>
      <c r="H14" s="606"/>
      <c r="I14" s="605"/>
      <c r="J14" s="605"/>
      <c r="K14" s="611"/>
      <c r="L14" s="606"/>
    </row>
    <row r="15" spans="1:12" ht="12.75" hidden="1" outlineLevel="1">
      <c r="A15" s="1054" t="s">
        <v>815</v>
      </c>
      <c r="B15" s="1055"/>
      <c r="C15" s="1055"/>
      <c r="D15" s="1055"/>
      <c r="E15" s="603"/>
      <c r="F15" s="604"/>
      <c r="G15" s="605"/>
      <c r="H15" s="606"/>
      <c r="I15" s="605"/>
      <c r="J15" s="605"/>
      <c r="K15" s="611"/>
      <c r="L15" s="606"/>
    </row>
    <row r="16" spans="1:12" ht="12.75" hidden="1" outlineLevel="1">
      <c r="A16" s="608" t="s">
        <v>472</v>
      </c>
      <c r="B16" s="609"/>
      <c r="C16" s="609"/>
      <c r="D16" s="610"/>
      <c r="E16" s="603"/>
      <c r="F16" s="604"/>
      <c r="G16" s="605"/>
      <c r="H16" s="606"/>
      <c r="I16" s="605"/>
      <c r="J16" s="605"/>
      <c r="K16" s="611"/>
      <c r="L16" s="606"/>
    </row>
    <row r="17" spans="1:12" s="617" customFormat="1" ht="12.75" collapsed="1">
      <c r="A17" s="1060" t="s">
        <v>778</v>
      </c>
      <c r="B17" s="1061"/>
      <c r="C17" s="1061"/>
      <c r="D17" s="1061"/>
      <c r="E17" s="612">
        <f>SUM(E12:E16)</f>
        <v>325</v>
      </c>
      <c r="F17" s="613">
        <f>SUM(F12:F16)</f>
        <v>325</v>
      </c>
      <c r="G17" s="614">
        <v>776</v>
      </c>
      <c r="H17" s="615">
        <v>776</v>
      </c>
      <c r="I17" s="614">
        <f>SUM(I11:I16)</f>
        <v>850</v>
      </c>
      <c r="J17" s="614">
        <f>SUM(J11:J16)</f>
        <v>850</v>
      </c>
      <c r="K17" s="616">
        <f>SUM(K11:K16)</f>
        <v>446</v>
      </c>
      <c r="L17" s="615">
        <f>SUM(L11:L16)</f>
        <v>446</v>
      </c>
    </row>
    <row r="18" spans="1:12" ht="12.75">
      <c r="A18" s="1046" t="s">
        <v>473</v>
      </c>
      <c r="B18" s="1047"/>
      <c r="C18" s="1047"/>
      <c r="D18" s="1047"/>
      <c r="E18" s="603"/>
      <c r="F18" s="604"/>
      <c r="G18" s="605"/>
      <c r="H18" s="606"/>
      <c r="I18" s="605"/>
      <c r="J18" s="605"/>
      <c r="K18" s="611"/>
      <c r="L18" s="606"/>
    </row>
    <row r="19" spans="1:12" ht="12.75" hidden="1" outlineLevel="1">
      <c r="A19" s="1054" t="s">
        <v>474</v>
      </c>
      <c r="B19" s="1055"/>
      <c r="C19" s="1055"/>
      <c r="D19" s="1055"/>
      <c r="E19" s="603"/>
      <c r="F19" s="604"/>
      <c r="G19" s="605"/>
      <c r="H19" s="606"/>
      <c r="I19" s="605"/>
      <c r="J19" s="605"/>
      <c r="K19" s="611"/>
      <c r="L19" s="606"/>
    </row>
    <row r="20" spans="1:12" ht="12.75" hidden="1" outlineLevel="1">
      <c r="A20" s="1054" t="s">
        <v>475</v>
      </c>
      <c r="B20" s="1055"/>
      <c r="C20" s="1055"/>
      <c r="D20" s="1055"/>
      <c r="E20" s="603"/>
      <c r="F20" s="604"/>
      <c r="G20" s="605"/>
      <c r="H20" s="606"/>
      <c r="I20" s="605"/>
      <c r="J20" s="605"/>
      <c r="K20" s="611"/>
      <c r="L20" s="606"/>
    </row>
    <row r="21" spans="1:12" ht="12.75" hidden="1" outlineLevel="1">
      <c r="A21" s="1054" t="s">
        <v>476</v>
      </c>
      <c r="B21" s="1055"/>
      <c r="C21" s="1055"/>
      <c r="D21" s="1055"/>
      <c r="E21" s="603"/>
      <c r="F21" s="604"/>
      <c r="G21" s="605"/>
      <c r="H21" s="606"/>
      <c r="I21" s="605"/>
      <c r="J21" s="605"/>
      <c r="K21" s="611"/>
      <c r="L21" s="606"/>
    </row>
    <row r="22" spans="1:12" ht="12.75" collapsed="1">
      <c r="A22" s="1054" t="s">
        <v>477</v>
      </c>
      <c r="B22" s="1055"/>
      <c r="C22" s="1055"/>
      <c r="D22" s="1055"/>
      <c r="E22" s="603">
        <v>43136</v>
      </c>
      <c r="F22" s="604">
        <v>43136</v>
      </c>
      <c r="G22" s="605">
        <v>25126</v>
      </c>
      <c r="H22" s="606">
        <v>25126</v>
      </c>
      <c r="I22" s="605">
        <v>25100</v>
      </c>
      <c r="J22" s="605">
        <v>25100</v>
      </c>
      <c r="K22" s="611">
        <v>24582</v>
      </c>
      <c r="L22" s="606">
        <v>24582</v>
      </c>
    </row>
    <row r="23" spans="1:12" ht="12.75" hidden="1" outlineLevel="1">
      <c r="A23" s="608" t="s">
        <v>478</v>
      </c>
      <c r="B23" s="618"/>
      <c r="C23" s="618"/>
      <c r="D23" s="619"/>
      <c r="E23" s="603"/>
      <c r="F23" s="604"/>
      <c r="G23" s="605"/>
      <c r="H23" s="606"/>
      <c r="I23" s="605"/>
      <c r="J23" s="605"/>
      <c r="K23" s="611"/>
      <c r="L23" s="606"/>
    </row>
    <row r="24" spans="1:12" ht="12.75" collapsed="1">
      <c r="A24" s="1054" t="s">
        <v>479</v>
      </c>
      <c r="B24" s="1055"/>
      <c r="C24" s="1055"/>
      <c r="D24" s="1055"/>
      <c r="E24" s="603"/>
      <c r="F24" s="604"/>
      <c r="G24" s="605">
        <v>3674</v>
      </c>
      <c r="H24" s="606">
        <v>3674</v>
      </c>
      <c r="I24" s="605"/>
      <c r="J24" s="605"/>
      <c r="K24" s="611"/>
      <c r="L24" s="606"/>
    </row>
    <row r="25" spans="1:12" s="617" customFormat="1" ht="12.75">
      <c r="A25" s="1056" t="s">
        <v>779</v>
      </c>
      <c r="B25" s="1057"/>
      <c r="C25" s="1057"/>
      <c r="D25" s="1057"/>
      <c r="E25" s="612">
        <f>SUM(E22:E24)</f>
        <v>43136</v>
      </c>
      <c r="F25" s="613">
        <f>SUM(F22:F24)</f>
        <v>43136</v>
      </c>
      <c r="G25" s="614">
        <f>SUM(G22:G24)</f>
        <v>28800</v>
      </c>
      <c r="H25" s="615">
        <f>SUM(H22:H24)</f>
        <v>28800</v>
      </c>
      <c r="I25" s="614">
        <f>SUM(I19:I24)</f>
        <v>25100</v>
      </c>
      <c r="J25" s="614">
        <f>SUM(J19:J24)</f>
        <v>25100</v>
      </c>
      <c r="K25" s="616">
        <f>SUM(K19:K24)</f>
        <v>24582</v>
      </c>
      <c r="L25" s="615">
        <f>SUM(L19:L24)</f>
        <v>24582</v>
      </c>
    </row>
    <row r="26" spans="1:12" ht="12.75" hidden="1" outlineLevel="1">
      <c r="A26" s="1046" t="s">
        <v>480</v>
      </c>
      <c r="B26" s="1047"/>
      <c r="C26" s="1047"/>
      <c r="D26" s="1047"/>
      <c r="E26" s="603"/>
      <c r="F26" s="604"/>
      <c r="G26" s="605"/>
      <c r="H26" s="606"/>
      <c r="I26" s="605"/>
      <c r="J26" s="605"/>
      <c r="K26" s="611"/>
      <c r="L26" s="606"/>
    </row>
    <row r="27" spans="1:12" ht="12.75" hidden="1" outlineLevel="1">
      <c r="A27" s="1054" t="s">
        <v>849</v>
      </c>
      <c r="B27" s="1055"/>
      <c r="C27" s="1055"/>
      <c r="D27" s="1055"/>
      <c r="E27" s="603"/>
      <c r="F27" s="604"/>
      <c r="G27" s="605"/>
      <c r="H27" s="606"/>
      <c r="I27" s="605"/>
      <c r="J27" s="605"/>
      <c r="K27" s="611"/>
      <c r="L27" s="606"/>
    </row>
    <row r="28" spans="1:12" ht="12.75" hidden="1" outlineLevel="1">
      <c r="A28" s="1054" t="s">
        <v>818</v>
      </c>
      <c r="B28" s="1055"/>
      <c r="C28" s="1055"/>
      <c r="D28" s="1055"/>
      <c r="E28" s="603"/>
      <c r="F28" s="604"/>
      <c r="G28" s="605"/>
      <c r="H28" s="606"/>
      <c r="I28" s="605"/>
      <c r="J28" s="605"/>
      <c r="K28" s="611"/>
      <c r="L28" s="606"/>
    </row>
    <row r="29" spans="1:12" ht="12.75" hidden="1" outlineLevel="1">
      <c r="A29" s="1054" t="s">
        <v>850</v>
      </c>
      <c r="B29" s="1055"/>
      <c r="C29" s="1055"/>
      <c r="D29" s="1055"/>
      <c r="E29" s="603"/>
      <c r="F29" s="604"/>
      <c r="G29" s="605"/>
      <c r="H29" s="606"/>
      <c r="I29" s="605"/>
      <c r="J29" s="605"/>
      <c r="K29" s="611"/>
      <c r="L29" s="606"/>
    </row>
    <row r="30" spans="1:12" ht="12.75" hidden="1" outlineLevel="1">
      <c r="A30" s="1054" t="s">
        <v>819</v>
      </c>
      <c r="B30" s="1055"/>
      <c r="C30" s="1055"/>
      <c r="D30" s="1055"/>
      <c r="E30" s="603"/>
      <c r="F30" s="604"/>
      <c r="G30" s="605"/>
      <c r="H30" s="606"/>
      <c r="I30" s="605"/>
      <c r="J30" s="605"/>
      <c r="K30" s="611"/>
      <c r="L30" s="606"/>
    </row>
    <row r="31" spans="1:12" ht="12.75" hidden="1" outlineLevel="1">
      <c r="A31" s="1054" t="s">
        <v>481</v>
      </c>
      <c r="B31" s="1055"/>
      <c r="C31" s="1055"/>
      <c r="D31" s="1055"/>
      <c r="E31" s="603"/>
      <c r="F31" s="604"/>
      <c r="G31" s="605"/>
      <c r="H31" s="606"/>
      <c r="I31" s="605"/>
      <c r="J31" s="605"/>
      <c r="K31" s="611"/>
      <c r="L31" s="606"/>
    </row>
    <row r="32" spans="1:12" ht="12.75" hidden="1" outlineLevel="1">
      <c r="A32" s="1054" t="s">
        <v>498</v>
      </c>
      <c r="B32" s="1055"/>
      <c r="C32" s="1055"/>
      <c r="D32" s="1055"/>
      <c r="E32" s="603"/>
      <c r="F32" s="604"/>
      <c r="G32" s="605"/>
      <c r="H32" s="606"/>
      <c r="I32" s="605"/>
      <c r="J32" s="605"/>
      <c r="K32" s="611"/>
      <c r="L32" s="606"/>
    </row>
    <row r="33" spans="1:12" ht="12.75" hidden="1" outlineLevel="1">
      <c r="A33" s="1054" t="s">
        <v>482</v>
      </c>
      <c r="B33" s="1055"/>
      <c r="C33" s="1055"/>
      <c r="D33" s="1055"/>
      <c r="E33" s="603"/>
      <c r="F33" s="604"/>
      <c r="G33" s="605"/>
      <c r="H33" s="606"/>
      <c r="I33" s="605"/>
      <c r="J33" s="605"/>
      <c r="K33" s="611"/>
      <c r="L33" s="606"/>
    </row>
    <row r="34" spans="1:12" ht="12.75" hidden="1" outlineLevel="1">
      <c r="A34" s="1054" t="s">
        <v>851</v>
      </c>
      <c r="B34" s="1055"/>
      <c r="C34" s="1055"/>
      <c r="D34" s="1055"/>
      <c r="E34" s="603"/>
      <c r="F34" s="604"/>
      <c r="G34" s="605"/>
      <c r="H34" s="606"/>
      <c r="I34" s="605"/>
      <c r="J34" s="605"/>
      <c r="K34" s="611"/>
      <c r="L34" s="606"/>
    </row>
    <row r="35" spans="1:12" s="617" customFormat="1" ht="12.75" hidden="1" outlineLevel="1">
      <c r="A35" s="1046" t="s">
        <v>499</v>
      </c>
      <c r="B35" s="1047"/>
      <c r="C35" s="1047"/>
      <c r="D35" s="1047"/>
      <c r="E35" s="612">
        <f>SUM(E27:E34)</f>
        <v>0</v>
      </c>
      <c r="F35" s="613">
        <f>SUM(F27:F34)</f>
        <v>0</v>
      </c>
      <c r="G35" s="614">
        <f>SUM(G27:G34)</f>
        <v>0</v>
      </c>
      <c r="H35" s="615">
        <f>SUM(H27:H34)</f>
        <v>0</v>
      </c>
      <c r="I35" s="614">
        <v>0</v>
      </c>
      <c r="J35" s="614">
        <v>0</v>
      </c>
      <c r="K35" s="616">
        <v>0</v>
      </c>
      <c r="L35" s="615">
        <v>0</v>
      </c>
    </row>
    <row r="36" spans="1:12" ht="14.25" collapsed="1">
      <c r="A36" s="1050" t="s">
        <v>483</v>
      </c>
      <c r="B36" s="1051"/>
      <c r="C36" s="1051"/>
      <c r="D36" s="1051"/>
      <c r="E36" s="612">
        <f>E25+E17</f>
        <v>43461</v>
      </c>
      <c r="F36" s="613">
        <f>F25+F17</f>
        <v>43461</v>
      </c>
      <c r="G36" s="614">
        <f>G17+G25+G35</f>
        <v>29576</v>
      </c>
      <c r="H36" s="615">
        <f>H17+H25+H35</f>
        <v>29576</v>
      </c>
      <c r="I36" s="614">
        <f>I25+I17</f>
        <v>25950</v>
      </c>
      <c r="J36" s="614">
        <f>J25+J17</f>
        <v>25950</v>
      </c>
      <c r="K36" s="616">
        <f>K25+K17</f>
        <v>25028</v>
      </c>
      <c r="L36" s="615">
        <f>L25+L17</f>
        <v>25028</v>
      </c>
    </row>
    <row r="37" spans="1:12" ht="12.75">
      <c r="A37" s="1052"/>
      <c r="B37" s="1053"/>
      <c r="C37" s="1053"/>
      <c r="D37" s="1053"/>
      <c r="E37" s="603"/>
      <c r="F37" s="604"/>
      <c r="G37" s="605"/>
      <c r="H37" s="606"/>
      <c r="I37" s="605"/>
      <c r="J37" s="605"/>
      <c r="K37" s="611"/>
      <c r="L37" s="606"/>
    </row>
    <row r="38" spans="1:12" ht="14.25">
      <c r="A38" s="1075" t="s">
        <v>484</v>
      </c>
      <c r="B38" s="1076"/>
      <c r="C38" s="1076"/>
      <c r="D38" s="1077"/>
      <c r="E38" s="612"/>
      <c r="F38" s="613"/>
      <c r="G38" s="614"/>
      <c r="H38" s="615"/>
      <c r="I38" s="605"/>
      <c r="J38" s="605"/>
      <c r="K38" s="611"/>
      <c r="L38" s="606"/>
    </row>
    <row r="39" spans="1:12" ht="12.75" hidden="1" outlineLevel="1">
      <c r="A39" s="1058" t="s">
        <v>485</v>
      </c>
      <c r="B39" s="1059"/>
      <c r="C39" s="1059"/>
      <c r="D39" s="1059"/>
      <c r="E39" s="603"/>
      <c r="F39" s="604"/>
      <c r="G39" s="605"/>
      <c r="H39" s="606"/>
      <c r="I39" s="605"/>
      <c r="J39" s="605"/>
      <c r="K39" s="611"/>
      <c r="L39" s="606"/>
    </row>
    <row r="40" spans="1:12" ht="12.75" hidden="1" outlineLevel="1">
      <c r="A40" s="1054" t="s">
        <v>486</v>
      </c>
      <c r="B40" s="1055"/>
      <c r="C40" s="1055"/>
      <c r="D40" s="1055"/>
      <c r="E40" s="603"/>
      <c r="F40" s="604"/>
      <c r="G40" s="605"/>
      <c r="H40" s="606"/>
      <c r="I40" s="605"/>
      <c r="J40" s="605"/>
      <c r="K40" s="611"/>
      <c r="L40" s="606"/>
    </row>
    <row r="41" spans="1:12" ht="12.75" hidden="1" outlineLevel="1">
      <c r="A41" s="1054" t="s">
        <v>487</v>
      </c>
      <c r="B41" s="1055"/>
      <c r="C41" s="1055"/>
      <c r="D41" s="1055"/>
      <c r="E41" s="603"/>
      <c r="F41" s="604"/>
      <c r="G41" s="605"/>
      <c r="H41" s="606"/>
      <c r="I41" s="605"/>
      <c r="J41" s="605"/>
      <c r="K41" s="611"/>
      <c r="L41" s="606"/>
    </row>
    <row r="42" spans="1:12" ht="12.75" hidden="1" outlineLevel="1">
      <c r="A42" s="1054" t="s">
        <v>488</v>
      </c>
      <c r="B42" s="1055"/>
      <c r="C42" s="1055"/>
      <c r="D42" s="1055"/>
      <c r="E42" s="603"/>
      <c r="F42" s="604"/>
      <c r="G42" s="605"/>
      <c r="H42" s="606"/>
      <c r="I42" s="605"/>
      <c r="J42" s="605"/>
      <c r="K42" s="611"/>
      <c r="L42" s="606"/>
    </row>
    <row r="43" spans="1:12" ht="12.75" hidden="1" outlineLevel="1">
      <c r="A43" s="1054" t="s">
        <v>489</v>
      </c>
      <c r="B43" s="1055"/>
      <c r="C43" s="1055"/>
      <c r="D43" s="1055"/>
      <c r="E43" s="603"/>
      <c r="F43" s="604"/>
      <c r="G43" s="605"/>
      <c r="H43" s="606"/>
      <c r="I43" s="605"/>
      <c r="J43" s="605"/>
      <c r="K43" s="611"/>
      <c r="L43" s="606"/>
    </row>
    <row r="44" spans="1:12" ht="12.75" hidden="1" outlineLevel="1">
      <c r="A44" s="1054" t="s">
        <v>490</v>
      </c>
      <c r="B44" s="1055"/>
      <c r="C44" s="1055"/>
      <c r="D44" s="1055"/>
      <c r="E44" s="603"/>
      <c r="F44" s="604"/>
      <c r="G44" s="605"/>
      <c r="H44" s="606"/>
      <c r="I44" s="605"/>
      <c r="J44" s="605"/>
      <c r="K44" s="611"/>
      <c r="L44" s="606"/>
    </row>
    <row r="45" spans="1:12" ht="12.75" hidden="1" outlineLevel="1">
      <c r="A45" s="1054" t="s">
        <v>505</v>
      </c>
      <c r="B45" s="1055"/>
      <c r="C45" s="1055"/>
      <c r="D45" s="1055"/>
      <c r="E45" s="603"/>
      <c r="F45" s="604"/>
      <c r="G45" s="605"/>
      <c r="H45" s="606"/>
      <c r="I45" s="605"/>
      <c r="J45" s="605"/>
      <c r="K45" s="611"/>
      <c r="L45" s="606"/>
    </row>
    <row r="46" spans="1:12" ht="12.75" hidden="1" outlineLevel="1">
      <c r="A46" s="1046" t="s">
        <v>506</v>
      </c>
      <c r="B46" s="1047"/>
      <c r="C46" s="1047"/>
      <c r="D46" s="1047"/>
      <c r="E46" s="612">
        <f aca="true" t="shared" si="0" ref="E46:L46">SUM(E40:E45)</f>
        <v>0</v>
      </c>
      <c r="F46" s="613">
        <f t="shared" si="0"/>
        <v>0</v>
      </c>
      <c r="G46" s="614">
        <f t="shared" si="0"/>
        <v>0</v>
      </c>
      <c r="H46" s="615">
        <f t="shared" si="0"/>
        <v>0</v>
      </c>
      <c r="I46" s="614">
        <f t="shared" si="0"/>
        <v>0</v>
      </c>
      <c r="J46" s="614">
        <f t="shared" si="0"/>
        <v>0</v>
      </c>
      <c r="K46" s="616">
        <f t="shared" si="0"/>
        <v>0</v>
      </c>
      <c r="L46" s="615">
        <f t="shared" si="0"/>
        <v>0</v>
      </c>
    </row>
    <row r="47" spans="1:12" ht="12.75" collapsed="1">
      <c r="A47" s="1058" t="s">
        <v>821</v>
      </c>
      <c r="B47" s="1059"/>
      <c r="C47" s="1059"/>
      <c r="D47" s="1059"/>
      <c r="E47" s="603"/>
      <c r="F47" s="604"/>
      <c r="G47" s="605"/>
      <c r="H47" s="606"/>
      <c r="I47" s="605"/>
      <c r="J47" s="605"/>
      <c r="K47" s="611"/>
      <c r="L47" s="606"/>
    </row>
    <row r="48" spans="1:12" ht="12.75">
      <c r="A48" s="1054" t="s">
        <v>507</v>
      </c>
      <c r="B48" s="1055"/>
      <c r="C48" s="1055"/>
      <c r="D48" s="1055"/>
      <c r="E48" s="603"/>
      <c r="F48" s="604"/>
      <c r="G48" s="605">
        <v>2</v>
      </c>
      <c r="H48" s="606">
        <v>2</v>
      </c>
      <c r="I48" s="605">
        <v>2</v>
      </c>
      <c r="J48" s="605">
        <v>2</v>
      </c>
      <c r="K48" s="611">
        <v>0</v>
      </c>
      <c r="L48" s="606">
        <v>0</v>
      </c>
    </row>
    <row r="49" spans="1:12" ht="12.75" hidden="1" outlineLevel="1">
      <c r="A49" s="1054" t="s">
        <v>822</v>
      </c>
      <c r="B49" s="1055"/>
      <c r="C49" s="1055"/>
      <c r="D49" s="1055"/>
      <c r="E49" s="603"/>
      <c r="F49" s="604"/>
      <c r="G49" s="605"/>
      <c r="H49" s="606"/>
      <c r="I49" s="605"/>
      <c r="J49" s="605"/>
      <c r="K49" s="611"/>
      <c r="L49" s="606"/>
    </row>
    <row r="50" spans="1:12" ht="12.75" hidden="1" outlineLevel="1">
      <c r="A50" s="1054" t="s">
        <v>823</v>
      </c>
      <c r="B50" s="1055"/>
      <c r="C50" s="1055"/>
      <c r="D50" s="1055"/>
      <c r="E50" s="603"/>
      <c r="F50" s="604"/>
      <c r="G50" s="605"/>
      <c r="H50" s="606"/>
      <c r="I50" s="605"/>
      <c r="J50" s="605"/>
      <c r="K50" s="611"/>
      <c r="L50" s="606"/>
    </row>
    <row r="51" spans="1:12" ht="12.75" collapsed="1">
      <c r="A51" s="1054" t="s">
        <v>508</v>
      </c>
      <c r="B51" s="1055"/>
      <c r="C51" s="1055"/>
      <c r="D51" s="1055"/>
      <c r="E51" s="603">
        <v>16637</v>
      </c>
      <c r="F51" s="604">
        <v>16637</v>
      </c>
      <c r="G51" s="620">
        <v>6537</v>
      </c>
      <c r="H51" s="621">
        <v>6537</v>
      </c>
      <c r="I51" s="605">
        <v>7349</v>
      </c>
      <c r="J51" s="605">
        <v>7349</v>
      </c>
      <c r="K51" s="611">
        <v>5183</v>
      </c>
      <c r="L51" s="606">
        <v>5183</v>
      </c>
    </row>
    <row r="52" spans="1:12" ht="12.75" hidden="1" outlineLevel="1">
      <c r="A52" s="1054" t="s">
        <v>509</v>
      </c>
      <c r="B52" s="1055"/>
      <c r="C52" s="1055"/>
      <c r="D52" s="1055"/>
      <c r="E52" s="603"/>
      <c r="F52" s="604"/>
      <c r="G52" s="620"/>
      <c r="H52" s="621"/>
      <c r="I52" s="605"/>
      <c r="J52" s="605"/>
      <c r="K52" s="611"/>
      <c r="L52" s="606"/>
    </row>
    <row r="53" spans="1:12" ht="12.75" hidden="1" outlineLevel="1">
      <c r="A53" s="608" t="s">
        <v>848</v>
      </c>
      <c r="B53" s="618"/>
      <c r="C53" s="618"/>
      <c r="D53" s="619"/>
      <c r="E53" s="603"/>
      <c r="F53" s="604"/>
      <c r="G53" s="620">
        <v>1107</v>
      </c>
      <c r="H53" s="621">
        <v>1107</v>
      </c>
      <c r="I53" s="605">
        <v>0</v>
      </c>
      <c r="J53" s="605">
        <v>0</v>
      </c>
      <c r="K53" s="611">
        <v>0</v>
      </c>
      <c r="L53" s="606">
        <v>0</v>
      </c>
    </row>
    <row r="54" spans="1:12" ht="12.75" collapsed="1">
      <c r="A54" s="1054" t="s">
        <v>511</v>
      </c>
      <c r="B54" s="1055"/>
      <c r="C54" s="1055"/>
      <c r="D54" s="1055"/>
      <c r="E54" s="603">
        <v>574</v>
      </c>
      <c r="F54" s="604">
        <v>574</v>
      </c>
      <c r="G54" s="605">
        <v>18797</v>
      </c>
      <c r="H54" s="606">
        <v>18797</v>
      </c>
      <c r="I54" s="605">
        <v>339</v>
      </c>
      <c r="J54" s="605">
        <v>339</v>
      </c>
      <c r="K54" s="611">
        <v>441</v>
      </c>
      <c r="L54" s="606">
        <v>441</v>
      </c>
    </row>
    <row r="55" spans="1:12" ht="12.75">
      <c r="A55" s="1054" t="s">
        <v>512</v>
      </c>
      <c r="B55" s="1055"/>
      <c r="C55" s="1055"/>
      <c r="D55" s="1055"/>
      <c r="E55" s="603">
        <v>22851</v>
      </c>
      <c r="F55" s="604">
        <v>22851</v>
      </c>
      <c r="G55" s="605"/>
      <c r="H55" s="606"/>
      <c r="I55" s="605">
        <v>193</v>
      </c>
      <c r="J55" s="605">
        <v>193</v>
      </c>
      <c r="K55" s="611">
        <v>12280</v>
      </c>
      <c r="L55" s="606">
        <v>12280</v>
      </c>
    </row>
    <row r="56" spans="1:12" ht="12.75">
      <c r="A56" s="1056" t="s">
        <v>513</v>
      </c>
      <c r="B56" s="1057"/>
      <c r="C56" s="1057"/>
      <c r="D56" s="1057"/>
      <c r="E56" s="612">
        <f>SUM(E51:E55)</f>
        <v>40062</v>
      </c>
      <c r="F56" s="613">
        <f>SUM(F51:F55)</f>
        <v>40062</v>
      </c>
      <c r="G56" s="614">
        <f aca="true" t="shared" si="1" ref="G56:L56">SUM(G48:G55)</f>
        <v>26443</v>
      </c>
      <c r="H56" s="615">
        <f t="shared" si="1"/>
        <v>26443</v>
      </c>
      <c r="I56" s="614">
        <f t="shared" si="1"/>
        <v>7883</v>
      </c>
      <c r="J56" s="614">
        <f t="shared" si="1"/>
        <v>7883</v>
      </c>
      <c r="K56" s="616">
        <f t="shared" si="1"/>
        <v>17904</v>
      </c>
      <c r="L56" s="615">
        <f t="shared" si="1"/>
        <v>17904</v>
      </c>
    </row>
    <row r="57" spans="1:12" ht="12.75" hidden="1" outlineLevel="1">
      <c r="A57" s="1046" t="s">
        <v>847</v>
      </c>
      <c r="B57" s="1047"/>
      <c r="C57" s="1047"/>
      <c r="D57" s="1047"/>
      <c r="E57" s="603"/>
      <c r="F57" s="604"/>
      <c r="G57" s="605"/>
      <c r="H57" s="606"/>
      <c r="I57" s="605"/>
      <c r="J57" s="605"/>
      <c r="K57" s="611"/>
      <c r="L57" s="606"/>
    </row>
    <row r="58" spans="1:12" ht="12.75" hidden="1" outlineLevel="1">
      <c r="A58" s="1054" t="s">
        <v>816</v>
      </c>
      <c r="B58" s="1055"/>
      <c r="C58" s="1055"/>
      <c r="D58" s="1055"/>
      <c r="E58" s="603"/>
      <c r="F58" s="604"/>
      <c r="G58" s="605"/>
      <c r="H58" s="606"/>
      <c r="I58" s="605"/>
      <c r="J58" s="605"/>
      <c r="K58" s="611"/>
      <c r="L58" s="606"/>
    </row>
    <row r="59" spans="1:12" ht="12.75" hidden="1" outlineLevel="1">
      <c r="A59" s="1054" t="s">
        <v>482</v>
      </c>
      <c r="B59" s="1055"/>
      <c r="C59" s="1055"/>
      <c r="D59" s="1055"/>
      <c r="E59" s="603"/>
      <c r="F59" s="604"/>
      <c r="G59" s="605"/>
      <c r="H59" s="606"/>
      <c r="I59" s="605"/>
      <c r="J59" s="605"/>
      <c r="K59" s="611"/>
      <c r="L59" s="606"/>
    </row>
    <row r="60" spans="1:12" ht="12.75" hidden="1" outlineLevel="1">
      <c r="A60" s="1054" t="s">
        <v>514</v>
      </c>
      <c r="B60" s="1055"/>
      <c r="C60" s="1055"/>
      <c r="D60" s="1055"/>
      <c r="E60" s="603"/>
      <c r="F60" s="604"/>
      <c r="G60" s="605"/>
      <c r="H60" s="606"/>
      <c r="I60" s="605"/>
      <c r="J60" s="605"/>
      <c r="K60" s="611"/>
      <c r="L60" s="606"/>
    </row>
    <row r="61" spans="1:12" s="617" customFormat="1" ht="12.75" hidden="1" outlineLevel="1">
      <c r="A61" s="1046" t="s">
        <v>516</v>
      </c>
      <c r="B61" s="1047"/>
      <c r="C61" s="1047"/>
      <c r="D61" s="1047"/>
      <c r="E61" s="612">
        <f>SUM(E58:E60)</f>
        <v>0</v>
      </c>
      <c r="F61" s="613">
        <f>SUM(F58:F60)</f>
        <v>0</v>
      </c>
      <c r="G61" s="614">
        <f>SUM(G58:G60)</f>
        <v>0</v>
      </c>
      <c r="H61" s="615">
        <f>SUM(H58:H60)</f>
        <v>0</v>
      </c>
      <c r="I61" s="614">
        <v>0</v>
      </c>
      <c r="J61" s="614">
        <v>0</v>
      </c>
      <c r="K61" s="616">
        <v>0</v>
      </c>
      <c r="L61" s="615">
        <v>0</v>
      </c>
    </row>
    <row r="62" spans="1:12" ht="12.75" collapsed="1">
      <c r="A62" s="1046" t="s">
        <v>846</v>
      </c>
      <c r="B62" s="1047"/>
      <c r="C62" s="1047"/>
      <c r="D62" s="1047"/>
      <c r="E62" s="612">
        <v>36457</v>
      </c>
      <c r="F62" s="613">
        <v>36457</v>
      </c>
      <c r="G62" s="614">
        <v>31700</v>
      </c>
      <c r="H62" s="615">
        <v>31700</v>
      </c>
      <c r="I62" s="614">
        <v>13865</v>
      </c>
      <c r="J62" s="614">
        <v>13865</v>
      </c>
      <c r="K62" s="616">
        <v>22500</v>
      </c>
      <c r="L62" s="615">
        <v>22500</v>
      </c>
    </row>
    <row r="63" spans="1:12" ht="14.25">
      <c r="A63" s="1050" t="s">
        <v>517</v>
      </c>
      <c r="B63" s="1051"/>
      <c r="C63" s="1051"/>
      <c r="D63" s="1051"/>
      <c r="E63" s="612">
        <f aca="true" t="shared" si="2" ref="E63:L63">E62+E56</f>
        <v>76519</v>
      </c>
      <c r="F63" s="613">
        <f t="shared" si="2"/>
        <v>76519</v>
      </c>
      <c r="G63" s="614">
        <f t="shared" si="2"/>
        <v>58143</v>
      </c>
      <c r="H63" s="615">
        <f t="shared" si="2"/>
        <v>58143</v>
      </c>
      <c r="I63" s="614">
        <f t="shared" si="2"/>
        <v>21748</v>
      </c>
      <c r="J63" s="614">
        <f t="shared" si="2"/>
        <v>21748</v>
      </c>
      <c r="K63" s="616">
        <f t="shared" si="2"/>
        <v>40404</v>
      </c>
      <c r="L63" s="615">
        <f t="shared" si="2"/>
        <v>40404</v>
      </c>
    </row>
    <row r="64" spans="1:12" ht="12.75">
      <c r="A64" s="1052"/>
      <c r="B64" s="1053"/>
      <c r="C64" s="1053"/>
      <c r="D64" s="1053"/>
      <c r="E64" s="603"/>
      <c r="F64" s="604"/>
      <c r="G64" s="605"/>
      <c r="H64" s="606"/>
      <c r="I64" s="605"/>
      <c r="J64" s="605"/>
      <c r="K64" s="611"/>
      <c r="L64" s="606"/>
    </row>
    <row r="65" spans="1:12" ht="12.75">
      <c r="A65" s="1046" t="s">
        <v>500</v>
      </c>
      <c r="B65" s="1047"/>
      <c r="C65" s="1047"/>
      <c r="D65" s="1047"/>
      <c r="E65" s="612">
        <f aca="true" t="shared" si="3" ref="E65:L65">E63+E36</f>
        <v>119980</v>
      </c>
      <c r="F65" s="613">
        <f t="shared" si="3"/>
        <v>119980</v>
      </c>
      <c r="G65" s="614">
        <f t="shared" si="3"/>
        <v>87719</v>
      </c>
      <c r="H65" s="615">
        <f t="shared" si="3"/>
        <v>87719</v>
      </c>
      <c r="I65" s="614">
        <f t="shared" si="3"/>
        <v>47698</v>
      </c>
      <c r="J65" s="614">
        <f t="shared" si="3"/>
        <v>47698</v>
      </c>
      <c r="K65" s="616">
        <f t="shared" si="3"/>
        <v>65432</v>
      </c>
      <c r="L65" s="615">
        <f t="shared" si="3"/>
        <v>65432</v>
      </c>
    </row>
    <row r="66" spans="1:12" ht="13.5" thickBot="1">
      <c r="A66" s="1048"/>
      <c r="B66" s="1049"/>
      <c r="C66" s="1049"/>
      <c r="D66" s="1049"/>
      <c r="E66" s="622"/>
      <c r="F66" s="623"/>
      <c r="G66" s="624"/>
      <c r="H66" s="625"/>
      <c r="I66" s="624"/>
      <c r="J66" s="624"/>
      <c r="K66" s="626"/>
      <c r="L66" s="625"/>
    </row>
    <row r="67" spans="1:6" ht="12.75">
      <c r="A67" s="591"/>
      <c r="B67" s="591"/>
      <c r="C67" s="591"/>
      <c r="D67" s="591"/>
      <c r="E67" s="627"/>
      <c r="F67" s="628"/>
    </row>
    <row r="68" spans="1:6" ht="12.75">
      <c r="A68" s="591"/>
      <c r="B68" s="591"/>
      <c r="C68" s="591"/>
      <c r="D68" s="591"/>
      <c r="E68" s="627"/>
      <c r="F68" s="628"/>
    </row>
    <row r="69" spans="1:6" ht="12.75">
      <c r="A69" s="591"/>
      <c r="B69" s="591"/>
      <c r="C69" s="629"/>
      <c r="D69" s="591"/>
      <c r="E69" s="627"/>
      <c r="F69" s="628"/>
    </row>
    <row r="70" spans="1:6" ht="12.75">
      <c r="A70" s="591"/>
      <c r="B70" s="591"/>
      <c r="C70" s="591"/>
      <c r="D70" s="591"/>
      <c r="E70" s="627"/>
      <c r="F70" s="628"/>
    </row>
    <row r="71" spans="1:6" ht="12.75">
      <c r="A71" s="591"/>
      <c r="B71" s="591"/>
      <c r="C71" s="591"/>
      <c r="D71" s="591"/>
      <c r="E71" s="627"/>
      <c r="F71" s="628"/>
    </row>
    <row r="72" spans="1:6" ht="12.75">
      <c r="A72" s="591"/>
      <c r="B72" s="591"/>
      <c r="C72" s="591"/>
      <c r="D72" s="591"/>
      <c r="E72" s="627"/>
      <c r="F72" s="628"/>
    </row>
    <row r="73" spans="1:6" ht="12.75">
      <c r="A73" s="591"/>
      <c r="B73" s="591"/>
      <c r="C73" s="591"/>
      <c r="D73" s="591"/>
      <c r="E73" s="627"/>
      <c r="F73" s="628"/>
    </row>
    <row r="74" spans="1:6" ht="12.75">
      <c r="A74" s="591"/>
      <c r="B74" s="591"/>
      <c r="C74" s="591"/>
      <c r="D74" s="591"/>
      <c r="E74" s="627"/>
      <c r="F74" s="628"/>
    </row>
    <row r="75" spans="1:6" ht="12.75">
      <c r="A75" s="591"/>
      <c r="B75" s="591"/>
      <c r="C75" s="629"/>
      <c r="D75" s="591"/>
      <c r="E75" s="627"/>
      <c r="F75" s="628"/>
    </row>
    <row r="76" spans="1:6" ht="12.75">
      <c r="A76" s="591"/>
      <c r="B76" s="591"/>
      <c r="C76" s="591"/>
      <c r="D76" s="591"/>
      <c r="E76" s="627"/>
      <c r="F76" s="628"/>
    </row>
    <row r="77" spans="1:7" ht="12.75">
      <c r="A77" s="591"/>
      <c r="B77" s="591"/>
      <c r="C77" s="591"/>
      <c r="D77" s="591"/>
      <c r="E77" s="627"/>
      <c r="F77" s="630"/>
      <c r="G77" s="631"/>
    </row>
    <row r="78" spans="1:6" ht="12.75">
      <c r="A78" s="591"/>
      <c r="B78" s="591"/>
      <c r="C78" s="591"/>
      <c r="D78" s="591"/>
      <c r="E78" s="627"/>
      <c r="F78" s="628"/>
    </row>
    <row r="79" spans="1:9" ht="12.75">
      <c r="A79" s="629"/>
      <c r="B79" s="629"/>
      <c r="C79" s="629"/>
      <c r="D79" s="629"/>
      <c r="E79" s="627"/>
      <c r="F79" s="632"/>
      <c r="G79" s="633"/>
      <c r="H79" s="634"/>
      <c r="I79" s="633"/>
    </row>
    <row r="80" spans="1:6" ht="12.75">
      <c r="A80" s="591"/>
      <c r="B80" s="591"/>
      <c r="C80" s="591"/>
      <c r="D80" s="591"/>
      <c r="E80" s="627"/>
      <c r="F80" s="628"/>
    </row>
    <row r="81" spans="1:6" ht="14.25">
      <c r="A81" s="635"/>
      <c r="B81" s="591"/>
      <c r="C81" s="591"/>
      <c r="D81" s="591"/>
      <c r="E81" s="627"/>
      <c r="F81" s="628"/>
    </row>
    <row r="82" spans="1:6" ht="12.75">
      <c r="A82" s="591"/>
      <c r="B82" s="591"/>
      <c r="C82" s="591"/>
      <c r="D82" s="591"/>
      <c r="E82" s="627"/>
      <c r="F82" s="628"/>
    </row>
    <row r="83" spans="1:6" ht="12.75">
      <c r="A83" s="591"/>
      <c r="B83" s="591"/>
      <c r="C83" s="591"/>
      <c r="D83" s="591"/>
      <c r="E83" s="627"/>
      <c r="F83" s="628"/>
    </row>
    <row r="84" spans="1:6" ht="12.75">
      <c r="A84" s="591"/>
      <c r="B84" s="591"/>
      <c r="C84" s="591"/>
      <c r="D84" s="591"/>
      <c r="E84" s="627"/>
      <c r="F84" s="628"/>
    </row>
    <row r="85" spans="1:6" ht="12.75">
      <c r="A85" s="629"/>
      <c r="B85" s="591"/>
      <c r="C85" s="591"/>
      <c r="D85" s="591"/>
      <c r="E85" s="627"/>
      <c r="F85" s="628"/>
    </row>
    <row r="86" spans="1:6" ht="12.75">
      <c r="A86" s="629"/>
      <c r="B86" s="591"/>
      <c r="C86" s="591"/>
      <c r="D86" s="591"/>
      <c r="E86" s="627"/>
      <c r="F86" s="628"/>
    </row>
    <row r="87" spans="1:6" ht="14.25">
      <c r="A87" s="635"/>
      <c r="B87" s="591"/>
      <c r="C87" s="591"/>
      <c r="D87" s="591"/>
      <c r="E87" s="627"/>
      <c r="F87" s="628"/>
    </row>
    <row r="88" spans="1:6" ht="12.75">
      <c r="A88" s="629"/>
      <c r="B88" s="629"/>
      <c r="C88" s="591"/>
      <c r="D88" s="591"/>
      <c r="E88" s="627"/>
      <c r="F88" s="628"/>
    </row>
    <row r="89" spans="1:6" ht="12.75">
      <c r="A89" s="591"/>
      <c r="B89" s="591"/>
      <c r="C89" s="591"/>
      <c r="D89" s="591"/>
      <c r="E89" s="627"/>
      <c r="F89" s="628"/>
    </row>
    <row r="90" spans="1:6" ht="12.75">
      <c r="A90" s="591"/>
      <c r="B90" s="591"/>
      <c r="C90" s="591"/>
      <c r="D90" s="591"/>
      <c r="E90" s="627"/>
      <c r="F90" s="628"/>
    </row>
    <row r="91" spans="1:6" ht="12.75">
      <c r="A91" s="591"/>
      <c r="B91" s="591"/>
      <c r="C91" s="591"/>
      <c r="D91" s="591"/>
      <c r="E91" s="627"/>
      <c r="F91" s="628"/>
    </row>
    <row r="92" spans="1:6" ht="12.75">
      <c r="A92" s="591"/>
      <c r="B92" s="591"/>
      <c r="C92" s="591"/>
      <c r="D92" s="591"/>
      <c r="E92" s="627"/>
      <c r="F92" s="628"/>
    </row>
    <row r="93" spans="1:6" ht="12.75">
      <c r="A93" s="591"/>
      <c r="B93" s="591"/>
      <c r="C93" s="591"/>
      <c r="D93" s="591"/>
      <c r="E93" s="627"/>
      <c r="F93" s="628"/>
    </row>
    <row r="94" spans="1:6" ht="12.75">
      <c r="A94" s="591"/>
      <c r="B94" s="591"/>
      <c r="C94" s="591"/>
      <c r="D94" s="591"/>
      <c r="E94" s="627"/>
      <c r="F94" s="628"/>
    </row>
    <row r="95" spans="1:6" ht="12.75">
      <c r="A95" s="591"/>
      <c r="B95" s="591"/>
      <c r="C95" s="591"/>
      <c r="D95" s="591"/>
      <c r="E95" s="627"/>
      <c r="F95" s="628"/>
    </row>
    <row r="96" spans="1:6" ht="12.75">
      <c r="A96" s="591"/>
      <c r="B96" s="591"/>
      <c r="C96" s="591"/>
      <c r="D96" s="591"/>
      <c r="E96" s="627"/>
      <c r="F96" s="628"/>
    </row>
    <row r="97" spans="1:6" ht="12.75">
      <c r="A97" s="591"/>
      <c r="B97" s="591"/>
      <c r="C97" s="591"/>
      <c r="D97" s="591"/>
      <c r="E97" s="627"/>
      <c r="F97" s="628"/>
    </row>
    <row r="98" spans="1:6" ht="12.75">
      <c r="A98" s="591"/>
      <c r="B98" s="591"/>
      <c r="C98" s="591"/>
      <c r="D98" s="591"/>
      <c r="E98" s="627"/>
      <c r="F98" s="628"/>
    </row>
    <row r="99" spans="1:6" ht="12.75">
      <c r="A99" s="591"/>
      <c r="B99" s="591"/>
      <c r="C99" s="591"/>
      <c r="D99" s="591"/>
      <c r="E99" s="627"/>
      <c r="F99" s="628"/>
    </row>
    <row r="100" spans="1:6" ht="12.75">
      <c r="A100" s="591"/>
      <c r="B100" s="591"/>
      <c r="C100" s="591"/>
      <c r="D100" s="591"/>
      <c r="E100" s="627"/>
      <c r="F100" s="628"/>
    </row>
    <row r="101" spans="1:6" ht="12.75">
      <c r="A101" s="591"/>
      <c r="B101" s="591"/>
      <c r="C101" s="591"/>
      <c r="D101" s="591"/>
      <c r="E101" s="627"/>
      <c r="F101" s="628"/>
    </row>
    <row r="102" spans="1:6" ht="12.75">
      <c r="A102" s="591"/>
      <c r="B102" s="591"/>
      <c r="C102" s="591"/>
      <c r="D102" s="591"/>
      <c r="E102" s="627"/>
      <c r="F102" s="628"/>
    </row>
    <row r="103" spans="1:6" ht="12.75">
      <c r="A103" s="591"/>
      <c r="B103" s="591"/>
      <c r="C103" s="591"/>
      <c r="D103" s="591"/>
      <c r="E103" s="627"/>
      <c r="F103" s="628"/>
    </row>
    <row r="104" spans="1:9" ht="12.75">
      <c r="A104" s="629"/>
      <c r="B104" s="629"/>
      <c r="C104" s="629"/>
      <c r="D104" s="629"/>
      <c r="E104" s="627"/>
      <c r="F104" s="632"/>
      <c r="G104" s="633"/>
      <c r="H104" s="634"/>
      <c r="I104" s="633"/>
    </row>
    <row r="105" spans="1:6" ht="12.75">
      <c r="A105" s="591"/>
      <c r="B105" s="591"/>
      <c r="C105" s="591"/>
      <c r="D105" s="591"/>
      <c r="E105" s="627"/>
      <c r="F105" s="628"/>
    </row>
    <row r="106" spans="1:6" ht="12.75">
      <c r="A106" s="629"/>
      <c r="B106" s="629"/>
      <c r="C106" s="591"/>
      <c r="D106" s="591"/>
      <c r="E106" s="627"/>
      <c r="F106" s="628"/>
    </row>
    <row r="107" spans="1:6" ht="12.75">
      <c r="A107" s="591"/>
      <c r="B107" s="591"/>
      <c r="C107" s="591"/>
      <c r="D107" s="591"/>
      <c r="E107" s="627"/>
      <c r="F107" s="628"/>
    </row>
    <row r="108" spans="1:6" ht="12.75">
      <c r="A108" s="591"/>
      <c r="B108" s="591"/>
      <c r="C108" s="591"/>
      <c r="D108" s="591"/>
      <c r="E108" s="627"/>
      <c r="F108" s="628"/>
    </row>
    <row r="109" spans="1:6" ht="12.75">
      <c r="A109" s="591"/>
      <c r="B109" s="591"/>
      <c r="C109" s="591"/>
      <c r="D109" s="591"/>
      <c r="E109" s="627"/>
      <c r="F109" s="628"/>
    </row>
    <row r="110" spans="1:7" ht="12.75">
      <c r="A110" s="591"/>
      <c r="B110" s="591"/>
      <c r="C110" s="591"/>
      <c r="D110" s="591"/>
      <c r="E110" s="627"/>
      <c r="F110" s="636"/>
      <c r="G110" s="637"/>
    </row>
    <row r="111" spans="1:7" ht="12.75">
      <c r="A111" s="591"/>
      <c r="B111" s="591"/>
      <c r="C111" s="591"/>
      <c r="D111" s="591"/>
      <c r="E111" s="627"/>
      <c r="F111" s="636"/>
      <c r="G111" s="637"/>
    </row>
    <row r="112" spans="1:7" ht="12.75">
      <c r="A112" s="591"/>
      <c r="B112" s="591"/>
      <c r="C112" s="591"/>
      <c r="D112" s="591"/>
      <c r="E112" s="627"/>
      <c r="F112" s="636"/>
      <c r="G112" s="637"/>
    </row>
    <row r="113" spans="1:7" ht="12.75">
      <c r="A113" s="591"/>
      <c r="B113" s="591"/>
      <c r="C113" s="591"/>
      <c r="D113" s="591"/>
      <c r="E113" s="627"/>
      <c r="F113" s="636"/>
      <c r="G113" s="637"/>
    </row>
    <row r="114" spans="1:7" ht="12.75">
      <c r="A114" s="591"/>
      <c r="B114" s="591"/>
      <c r="C114" s="591"/>
      <c r="D114" s="591"/>
      <c r="E114" s="627"/>
      <c r="F114" s="636"/>
      <c r="G114" s="637"/>
    </row>
    <row r="115" spans="1:6" ht="12.75">
      <c r="A115" s="591"/>
      <c r="B115" s="591"/>
      <c r="C115" s="591"/>
      <c r="D115" s="591"/>
      <c r="E115" s="627"/>
      <c r="F115" s="628"/>
    </row>
    <row r="116" spans="1:6" ht="12.75">
      <c r="A116" s="591"/>
      <c r="B116" s="591"/>
      <c r="C116" s="591"/>
      <c r="D116" s="591"/>
      <c r="E116" s="627"/>
      <c r="F116" s="628"/>
    </row>
    <row r="117" spans="1:6" ht="12.75">
      <c r="A117" s="591"/>
      <c r="B117" s="591"/>
      <c r="C117" s="591"/>
      <c r="D117" s="591"/>
      <c r="E117" s="627"/>
      <c r="F117" s="628"/>
    </row>
    <row r="118" spans="1:6" ht="12.75">
      <c r="A118" s="591"/>
      <c r="B118" s="591"/>
      <c r="C118" s="591"/>
      <c r="D118" s="591"/>
      <c r="E118" s="627"/>
      <c r="F118" s="628"/>
    </row>
    <row r="119" spans="1:6" ht="12.75">
      <c r="A119" s="591"/>
      <c r="B119" s="591"/>
      <c r="C119" s="591"/>
      <c r="D119" s="591"/>
      <c r="E119" s="627"/>
      <c r="F119" s="628"/>
    </row>
    <row r="120" spans="1:6" ht="12.75">
      <c r="A120" s="591"/>
      <c r="B120" s="591"/>
      <c r="C120" s="591"/>
      <c r="D120" s="591"/>
      <c r="E120" s="627"/>
      <c r="F120" s="628"/>
    </row>
    <row r="121" spans="1:6" ht="12.75">
      <c r="A121" s="591"/>
      <c r="B121" s="591"/>
      <c r="C121" s="591"/>
      <c r="D121" s="591"/>
      <c r="E121" s="627"/>
      <c r="F121" s="628"/>
    </row>
    <row r="122" spans="1:9" ht="12.75">
      <c r="A122" s="629"/>
      <c r="B122" s="629"/>
      <c r="C122" s="629"/>
      <c r="D122" s="629"/>
      <c r="E122" s="627"/>
      <c r="F122" s="632"/>
      <c r="G122" s="633"/>
      <c r="H122" s="634"/>
      <c r="I122" s="633"/>
    </row>
    <row r="123" spans="1:6" ht="12.75">
      <c r="A123" s="591"/>
      <c r="B123" s="591"/>
      <c r="C123" s="591"/>
      <c r="D123" s="591"/>
      <c r="E123" s="582"/>
      <c r="F123" s="628"/>
    </row>
    <row r="124" spans="1:9" ht="12.75">
      <c r="A124" s="629"/>
      <c r="B124" s="591"/>
      <c r="C124" s="591"/>
      <c r="D124" s="591"/>
      <c r="E124" s="582"/>
      <c r="F124" s="632"/>
      <c r="G124" s="633"/>
      <c r="H124" s="634"/>
      <c r="I124" s="633"/>
    </row>
    <row r="125" spans="1:6" ht="12.75">
      <c r="A125" s="591"/>
      <c r="B125" s="591"/>
      <c r="C125" s="591"/>
      <c r="D125" s="591"/>
      <c r="E125" s="582"/>
      <c r="F125" s="628"/>
    </row>
    <row r="126" spans="1:9" ht="15.75">
      <c r="A126" s="638"/>
      <c r="B126" s="638"/>
      <c r="C126" s="638"/>
      <c r="D126" s="638"/>
      <c r="E126" s="639"/>
      <c r="F126" s="640"/>
      <c r="G126" s="641"/>
      <c r="H126" s="642"/>
      <c r="I126" s="641"/>
    </row>
    <row r="127" spans="1:6" ht="12.75">
      <c r="A127" s="591"/>
      <c r="B127" s="591"/>
      <c r="C127" s="591"/>
      <c r="D127" s="591"/>
      <c r="E127" s="582"/>
      <c r="F127" s="628"/>
    </row>
    <row r="128" spans="1:6" ht="12.75">
      <c r="A128" s="643"/>
      <c r="B128" s="591"/>
      <c r="C128" s="591"/>
      <c r="D128" s="591"/>
      <c r="E128" s="582"/>
      <c r="F128" s="628"/>
    </row>
    <row r="129" spans="1:6" ht="12.75">
      <c r="A129" s="644"/>
      <c r="B129" s="591"/>
      <c r="C129" s="591"/>
      <c r="D129" s="591"/>
      <c r="E129" s="582"/>
      <c r="F129" s="628"/>
    </row>
    <row r="130" spans="1:6" ht="12.75">
      <c r="A130" s="591"/>
      <c r="B130" s="591"/>
      <c r="C130" s="591"/>
      <c r="D130" s="591"/>
      <c r="E130" s="582"/>
      <c r="F130" s="628"/>
    </row>
    <row r="131" spans="1:6" ht="12.75">
      <c r="A131" s="591"/>
      <c r="B131" s="591"/>
      <c r="C131" s="591"/>
      <c r="D131" s="591"/>
      <c r="E131" s="582"/>
      <c r="F131" s="628"/>
    </row>
    <row r="132" spans="1:6" ht="12.75">
      <c r="A132" s="645"/>
      <c r="B132" s="646"/>
      <c r="C132" s="645"/>
      <c r="D132" s="645"/>
      <c r="E132" s="582"/>
      <c r="F132" s="628"/>
    </row>
    <row r="133" spans="1:6" ht="12.75">
      <c r="A133" s="591"/>
      <c r="B133" s="591"/>
      <c r="C133" s="647"/>
      <c r="D133" s="647"/>
      <c r="E133" s="582"/>
      <c r="F133" s="628"/>
    </row>
    <row r="134" spans="1:6" ht="12.75">
      <c r="A134" s="591"/>
      <c r="B134" s="591"/>
      <c r="C134" s="591"/>
      <c r="D134" s="591"/>
      <c r="E134" s="582"/>
      <c r="F134" s="628"/>
    </row>
    <row r="135" spans="1:6" ht="12.75">
      <c r="A135" s="591"/>
      <c r="B135" s="591"/>
      <c r="C135" s="591"/>
      <c r="D135" s="591"/>
      <c r="E135" s="582"/>
      <c r="F135" s="628"/>
    </row>
    <row r="136" spans="1:9" ht="12.75">
      <c r="A136" s="645"/>
      <c r="B136" s="645"/>
      <c r="C136" s="645"/>
      <c r="D136" s="645"/>
      <c r="E136" s="645"/>
      <c r="G136" s="648"/>
      <c r="I136" s="648"/>
    </row>
  </sheetData>
  <mergeCells count="65">
    <mergeCell ref="K7:L7"/>
    <mergeCell ref="A6:D7"/>
    <mergeCell ref="A9:D9"/>
    <mergeCell ref="A38:D38"/>
    <mergeCell ref="K6:L6"/>
    <mergeCell ref="I6:J6"/>
    <mergeCell ref="G6:H6"/>
    <mergeCell ref="E6:F6"/>
    <mergeCell ref="E7:F7"/>
    <mergeCell ref="G7:H7"/>
    <mergeCell ref="I7:J7"/>
    <mergeCell ref="A10:D10"/>
    <mergeCell ref="A11:D11"/>
    <mergeCell ref="A13:D13"/>
    <mergeCell ref="A8:D8"/>
    <mergeCell ref="A12:D12"/>
    <mergeCell ref="A19:D19"/>
    <mergeCell ref="A20:D20"/>
    <mergeCell ref="A21:D21"/>
    <mergeCell ref="A14:D14"/>
    <mergeCell ref="A15:D15"/>
    <mergeCell ref="A17:D17"/>
    <mergeCell ref="A18:D18"/>
    <mergeCell ref="A22:D22"/>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4:D54"/>
    <mergeCell ref="A55:D55"/>
    <mergeCell ref="A56:D56"/>
    <mergeCell ref="A57:D57"/>
    <mergeCell ref="A58:D58"/>
    <mergeCell ref="A59:D59"/>
    <mergeCell ref="A60:D60"/>
    <mergeCell ref="A65:D65"/>
    <mergeCell ref="A66:D66"/>
    <mergeCell ref="A61:D61"/>
    <mergeCell ref="A62:D62"/>
    <mergeCell ref="A63:D63"/>
    <mergeCell ref="A64:D64"/>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8.xml><?xml version="1.0" encoding="utf-8"?>
<worksheet xmlns="http://schemas.openxmlformats.org/spreadsheetml/2006/main" xmlns:r="http://schemas.openxmlformats.org/officeDocument/2006/relationships">
  <dimension ref="A2:L69"/>
  <sheetViews>
    <sheetView view="pageBreakPreview" zoomScaleSheetLayoutView="100" workbookViewId="0" topLeftCell="A1">
      <selection activeCell="H53" sqref="H53"/>
    </sheetView>
  </sheetViews>
  <sheetFormatPr defaultColWidth="9.140625" defaultRowHeight="12.75" outlineLevelRow="1"/>
  <cols>
    <col min="1" max="3" width="9.140625" style="581" customWidth="1"/>
    <col min="4" max="4" width="1.1484375" style="581" customWidth="1"/>
    <col min="5" max="5" width="11.140625" style="591" customWidth="1"/>
    <col min="6" max="6" width="10.8515625" style="591" customWidth="1"/>
    <col min="7" max="7" width="10.57421875" style="581" customWidth="1"/>
    <col min="8" max="8" width="11.28125" style="581" customWidth="1"/>
    <col min="9" max="9" width="10.7109375" style="581" customWidth="1"/>
    <col min="10" max="10" width="9.8515625" style="581" customWidth="1"/>
    <col min="11" max="11" width="10.421875" style="581" customWidth="1"/>
    <col min="12" max="12" width="10.00390625" style="581" customWidth="1"/>
    <col min="13" max="16384" width="9.140625" style="581" customWidth="1"/>
  </cols>
  <sheetData>
    <row r="2" spans="5:8" ht="12.75">
      <c r="E2" s="581"/>
      <c r="F2" s="581"/>
      <c r="G2" s="582"/>
      <c r="H2" s="583"/>
    </row>
    <row r="3" spans="2:8" ht="15.75">
      <c r="B3" s="580" t="s">
        <v>871</v>
      </c>
      <c r="E3" s="581"/>
      <c r="F3" s="581"/>
      <c r="G3" s="582"/>
      <c r="H3" s="583"/>
    </row>
    <row r="4" spans="4:8" ht="15.75">
      <c r="D4" s="588"/>
      <c r="E4" s="649"/>
      <c r="F4" s="588"/>
      <c r="G4" s="589"/>
      <c r="H4" s="590"/>
    </row>
    <row r="5" spans="4:8" ht="16.5" thickBot="1">
      <c r="D5" s="587"/>
      <c r="E5" s="649"/>
      <c r="F5" s="588"/>
      <c r="G5" s="589"/>
      <c r="H5" s="590"/>
    </row>
    <row r="6" spans="1:12" ht="12.75">
      <c r="A6" s="1097" t="s">
        <v>518</v>
      </c>
      <c r="B6" s="1098"/>
      <c r="C6" s="1098"/>
      <c r="D6" s="1098"/>
      <c r="E6" s="1103">
        <v>2005</v>
      </c>
      <c r="F6" s="1104"/>
      <c r="G6" s="1103">
        <v>2004</v>
      </c>
      <c r="H6" s="1104"/>
      <c r="I6" s="1103">
        <v>2003</v>
      </c>
      <c r="J6" s="1104"/>
      <c r="K6" s="1103">
        <v>2002</v>
      </c>
      <c r="L6" s="1105"/>
    </row>
    <row r="7" spans="1:12" ht="12.75">
      <c r="A7" s="1099"/>
      <c r="B7" s="1100"/>
      <c r="C7" s="1100"/>
      <c r="D7" s="1100"/>
      <c r="E7" s="1081" t="s">
        <v>451</v>
      </c>
      <c r="F7" s="1106"/>
      <c r="G7" s="1081" t="s">
        <v>451</v>
      </c>
      <c r="H7" s="1106"/>
      <c r="I7" s="1081" t="s">
        <v>451</v>
      </c>
      <c r="J7" s="1106"/>
      <c r="K7" s="1081" t="s">
        <v>451</v>
      </c>
      <c r="L7" s="1082"/>
    </row>
    <row r="8" spans="1:12" ht="39" thickBot="1">
      <c r="A8" s="1101"/>
      <c r="B8" s="1102"/>
      <c r="C8" s="1102"/>
      <c r="D8" s="1102"/>
      <c r="E8" s="592" t="s">
        <v>492</v>
      </c>
      <c r="F8" s="650" t="s">
        <v>493</v>
      </c>
      <c r="G8" s="592" t="s">
        <v>492</v>
      </c>
      <c r="H8" s="650" t="s">
        <v>493</v>
      </c>
      <c r="I8" s="592" t="s">
        <v>492</v>
      </c>
      <c r="J8" s="650" t="s">
        <v>493</v>
      </c>
      <c r="K8" s="592" t="s">
        <v>492</v>
      </c>
      <c r="L8" s="593" t="s">
        <v>493</v>
      </c>
    </row>
    <row r="9" spans="1:12" ht="15" customHeight="1">
      <c r="A9" s="1095" t="s">
        <v>519</v>
      </c>
      <c r="B9" s="1096"/>
      <c r="C9" s="1096"/>
      <c r="D9" s="1096"/>
      <c r="E9" s="651"/>
      <c r="F9" s="652"/>
      <c r="G9" s="653"/>
      <c r="H9" s="652"/>
      <c r="I9" s="653"/>
      <c r="J9" s="652"/>
      <c r="K9" s="654"/>
      <c r="L9" s="655"/>
    </row>
    <row r="10" spans="1:12" ht="12.75">
      <c r="A10" s="1091" t="s">
        <v>520</v>
      </c>
      <c r="B10" s="1092"/>
      <c r="C10" s="1092"/>
      <c r="D10" s="1092"/>
      <c r="E10" s="658">
        <v>2000</v>
      </c>
      <c r="F10" s="606">
        <v>2000</v>
      </c>
      <c r="G10" s="607">
        <v>2000</v>
      </c>
      <c r="H10" s="606">
        <v>2000</v>
      </c>
      <c r="I10" s="607">
        <v>2000</v>
      </c>
      <c r="J10" s="606">
        <v>2000</v>
      </c>
      <c r="K10" s="607">
        <v>2000</v>
      </c>
      <c r="L10" s="606">
        <v>2000</v>
      </c>
    </row>
    <row r="11" spans="1:12" ht="12.75" hidden="1" outlineLevel="1">
      <c r="A11" s="1091" t="s">
        <v>521</v>
      </c>
      <c r="B11" s="1092"/>
      <c r="C11" s="1092"/>
      <c r="D11" s="1092"/>
      <c r="E11" s="658"/>
      <c r="F11" s="606"/>
      <c r="G11" s="607"/>
      <c r="H11" s="606"/>
      <c r="I11" s="607"/>
      <c r="J11" s="606"/>
      <c r="K11" s="607"/>
      <c r="L11" s="606"/>
    </row>
    <row r="12" spans="1:12" ht="12.75" hidden="1" outlineLevel="1">
      <c r="A12" s="1091" t="s">
        <v>522</v>
      </c>
      <c r="B12" s="1092"/>
      <c r="C12" s="1092"/>
      <c r="D12" s="1092"/>
      <c r="E12" s="658"/>
      <c r="F12" s="606"/>
      <c r="G12" s="607"/>
      <c r="H12" s="606"/>
      <c r="I12" s="607"/>
      <c r="J12" s="606"/>
      <c r="K12" s="607"/>
      <c r="L12" s="606">
        <v>0</v>
      </c>
    </row>
    <row r="13" spans="1:12" ht="12.75" collapsed="1">
      <c r="A13" s="1052" t="s">
        <v>524</v>
      </c>
      <c r="B13" s="1053"/>
      <c r="C13" s="1053"/>
      <c r="D13" s="1053"/>
      <c r="E13" s="659"/>
      <c r="F13" s="606"/>
      <c r="G13" s="660"/>
      <c r="H13" s="606"/>
      <c r="I13" s="660"/>
      <c r="J13" s="606"/>
      <c r="K13" s="607"/>
      <c r="L13" s="606"/>
    </row>
    <row r="14" spans="1:12" ht="12.75">
      <c r="A14" s="1091" t="s">
        <v>525</v>
      </c>
      <c r="B14" s="1092"/>
      <c r="C14" s="1092"/>
      <c r="D14" s="1092"/>
      <c r="E14" s="658">
        <v>667</v>
      </c>
      <c r="F14" s="606">
        <v>667</v>
      </c>
      <c r="G14" s="660">
        <v>667</v>
      </c>
      <c r="H14" s="606">
        <v>667</v>
      </c>
      <c r="I14" s="660">
        <v>667</v>
      </c>
      <c r="J14" s="606">
        <v>667</v>
      </c>
      <c r="K14" s="607">
        <v>667</v>
      </c>
      <c r="L14" s="606">
        <v>667</v>
      </c>
    </row>
    <row r="15" spans="1:12" ht="12.75" hidden="1" outlineLevel="1">
      <c r="A15" s="1091" t="s">
        <v>526</v>
      </c>
      <c r="B15" s="1092"/>
      <c r="C15" s="1092"/>
      <c r="D15" s="1092"/>
      <c r="E15" s="659"/>
      <c r="F15" s="615"/>
      <c r="G15" s="661"/>
      <c r="H15" s="615"/>
      <c r="I15" s="661"/>
      <c r="J15" s="615"/>
      <c r="K15" s="662"/>
      <c r="L15" s="615"/>
    </row>
    <row r="16" spans="1:12" ht="12.75" hidden="1" outlineLevel="1">
      <c r="A16" s="1091" t="s">
        <v>527</v>
      </c>
      <c r="B16" s="1092"/>
      <c r="C16" s="1092"/>
      <c r="D16" s="1092"/>
      <c r="E16" s="658"/>
      <c r="F16" s="606"/>
      <c r="G16" s="607"/>
      <c r="H16" s="606"/>
      <c r="I16" s="607"/>
      <c r="J16" s="606"/>
      <c r="K16" s="607"/>
      <c r="L16" s="606"/>
    </row>
    <row r="17" spans="1:12" ht="12.75" collapsed="1">
      <c r="A17" s="1091" t="s">
        <v>528</v>
      </c>
      <c r="B17" s="1092"/>
      <c r="C17" s="1092"/>
      <c r="D17" s="1092"/>
      <c r="E17" s="658">
        <v>10421</v>
      </c>
      <c r="F17" s="606">
        <v>10421</v>
      </c>
      <c r="G17" s="607">
        <v>10421</v>
      </c>
      <c r="H17" s="606">
        <v>10421</v>
      </c>
      <c r="I17" s="607">
        <v>10421</v>
      </c>
      <c r="J17" s="606">
        <v>10421</v>
      </c>
      <c r="K17" s="607"/>
      <c r="L17" s="606"/>
    </row>
    <row r="18" spans="1:12" ht="13.5">
      <c r="A18" s="1056" t="s">
        <v>529</v>
      </c>
      <c r="B18" s="1057"/>
      <c r="C18" s="1057"/>
      <c r="D18" s="1057"/>
      <c r="E18" s="663">
        <f aca="true" t="shared" si="0" ref="E18:J18">SUM(E14:E17)</f>
        <v>11088</v>
      </c>
      <c r="F18" s="664">
        <f t="shared" si="0"/>
        <v>11088</v>
      </c>
      <c r="G18" s="665">
        <f t="shared" si="0"/>
        <v>11088</v>
      </c>
      <c r="H18" s="664">
        <f t="shared" si="0"/>
        <v>11088</v>
      </c>
      <c r="I18" s="665">
        <f t="shared" si="0"/>
        <v>11088</v>
      </c>
      <c r="J18" s="664">
        <f t="shared" si="0"/>
        <v>11088</v>
      </c>
      <c r="K18" s="665">
        <v>667</v>
      </c>
      <c r="L18" s="664">
        <f>SUM(L14:L17)</f>
        <v>667</v>
      </c>
    </row>
    <row r="19" spans="1:12" ht="12.75">
      <c r="A19" s="1052" t="s">
        <v>530</v>
      </c>
      <c r="B19" s="1053"/>
      <c r="C19" s="1053"/>
      <c r="D19" s="1053"/>
      <c r="E19" s="666"/>
      <c r="F19" s="667"/>
      <c r="G19" s="668"/>
      <c r="H19" s="667"/>
      <c r="I19" s="668"/>
      <c r="J19" s="667"/>
      <c r="K19" s="607"/>
      <c r="L19" s="606"/>
    </row>
    <row r="20" spans="1:12" ht="12.75">
      <c r="A20" s="1091" t="s">
        <v>531</v>
      </c>
      <c r="B20" s="1092"/>
      <c r="C20" s="1092"/>
      <c r="D20" s="1092"/>
      <c r="E20" s="666">
        <v>-2192</v>
      </c>
      <c r="F20" s="667"/>
      <c r="G20" s="668">
        <v>-1999</v>
      </c>
      <c r="H20" s="667"/>
      <c r="I20" s="668">
        <v>-1454</v>
      </c>
      <c r="J20" s="667"/>
      <c r="K20" s="607"/>
      <c r="L20" s="606"/>
    </row>
    <row r="21" spans="1:12" ht="12.75">
      <c r="A21" s="1091" t="s">
        <v>532</v>
      </c>
      <c r="B21" s="1092"/>
      <c r="C21" s="1092"/>
      <c r="D21" s="1092"/>
      <c r="E21" s="669">
        <v>27412</v>
      </c>
      <c r="F21" s="606">
        <v>26849</v>
      </c>
      <c r="G21" s="660">
        <v>57717</v>
      </c>
      <c r="H21" s="606">
        <v>57910</v>
      </c>
      <c r="I21" s="660">
        <v>17022</v>
      </c>
      <c r="J21" s="606">
        <v>17567</v>
      </c>
      <c r="K21" s="607">
        <f>35420-1454</f>
        <v>33966</v>
      </c>
      <c r="L21" s="606">
        <v>35420</v>
      </c>
    </row>
    <row r="22" spans="1:12" s="617" customFormat="1" ht="12.75">
      <c r="A22" s="1046" t="s">
        <v>533</v>
      </c>
      <c r="B22" s="1047"/>
      <c r="C22" s="1047"/>
      <c r="D22" s="1047"/>
      <c r="E22" s="670">
        <f>E21+E20+E18+E10</f>
        <v>38308</v>
      </c>
      <c r="F22" s="615">
        <f>F21+F20+F18+F10</f>
        <v>39937</v>
      </c>
      <c r="G22" s="661">
        <f>G21+G20+G18+G10</f>
        <v>68806</v>
      </c>
      <c r="H22" s="615">
        <f>H21+H20+H18+H10</f>
        <v>70998</v>
      </c>
      <c r="I22" s="661">
        <f>I21+I20+I18+I10</f>
        <v>28656</v>
      </c>
      <c r="J22" s="615">
        <f>J21+J18+J10</f>
        <v>30655</v>
      </c>
      <c r="K22" s="671">
        <f>K21+K18+K10</f>
        <v>36633</v>
      </c>
      <c r="L22" s="672">
        <f>L21+L18+L10</f>
        <v>38087</v>
      </c>
    </row>
    <row r="23" spans="1:12" ht="12.75">
      <c r="A23" s="1052"/>
      <c r="B23" s="1053"/>
      <c r="C23" s="1053"/>
      <c r="D23" s="1053"/>
      <c r="E23" s="659"/>
      <c r="F23" s="606"/>
      <c r="G23" s="660"/>
      <c r="H23" s="606"/>
      <c r="I23" s="660"/>
      <c r="J23" s="606"/>
      <c r="K23" s="607"/>
      <c r="L23" s="606"/>
    </row>
    <row r="24" spans="1:12" ht="14.25">
      <c r="A24" s="1093" t="s">
        <v>534</v>
      </c>
      <c r="B24" s="1094"/>
      <c r="C24" s="1094"/>
      <c r="D24" s="1094"/>
      <c r="E24" s="659"/>
      <c r="F24" s="606"/>
      <c r="G24" s="660"/>
      <c r="H24" s="606"/>
      <c r="I24" s="660"/>
      <c r="J24" s="606"/>
      <c r="K24" s="607"/>
      <c r="L24" s="606"/>
    </row>
    <row r="25" spans="1:12" ht="12.75" hidden="1" outlineLevel="1">
      <c r="A25" s="1091" t="s">
        <v>535</v>
      </c>
      <c r="B25" s="1092"/>
      <c r="C25" s="1092"/>
      <c r="D25" s="1092"/>
      <c r="E25" s="659"/>
      <c r="F25" s="606"/>
      <c r="G25" s="660"/>
      <c r="H25" s="606"/>
      <c r="I25" s="660"/>
      <c r="J25" s="606"/>
      <c r="K25" s="607"/>
      <c r="L25" s="606"/>
    </row>
    <row r="26" spans="1:12" ht="12.75" hidden="1" outlineLevel="1">
      <c r="A26" s="1091" t="s">
        <v>501</v>
      </c>
      <c r="B26" s="1092"/>
      <c r="C26" s="1092"/>
      <c r="D26" s="1092"/>
      <c r="E26" s="659"/>
      <c r="F26" s="606"/>
      <c r="G26" s="660"/>
      <c r="H26" s="606"/>
      <c r="I26" s="660"/>
      <c r="J26" s="606"/>
      <c r="K26" s="607"/>
      <c r="L26" s="606"/>
    </row>
    <row r="27" spans="1:12" ht="12.75" collapsed="1">
      <c r="A27" s="1091" t="s">
        <v>536</v>
      </c>
      <c r="B27" s="1092"/>
      <c r="C27" s="1092"/>
      <c r="D27" s="1092"/>
      <c r="E27" s="659">
        <v>6434</v>
      </c>
      <c r="F27" s="606">
        <v>6434</v>
      </c>
      <c r="G27" s="660"/>
      <c r="H27" s="606"/>
      <c r="I27" s="660"/>
      <c r="J27" s="606"/>
      <c r="K27" s="607"/>
      <c r="L27" s="606"/>
    </row>
    <row r="28" spans="1:12" s="617" customFormat="1" ht="12.75">
      <c r="A28" s="1056" t="s">
        <v>537</v>
      </c>
      <c r="B28" s="1057"/>
      <c r="C28" s="1057"/>
      <c r="D28" s="1057"/>
      <c r="E28" s="659">
        <f>SUM(E27)</f>
        <v>6434</v>
      </c>
      <c r="F28" s="615">
        <f>SUM(F27)</f>
        <v>6434</v>
      </c>
      <c r="G28" s="661"/>
      <c r="H28" s="615">
        <v>0</v>
      </c>
      <c r="I28" s="661"/>
      <c r="J28" s="615">
        <v>0</v>
      </c>
      <c r="K28" s="662"/>
      <c r="L28" s="615">
        <v>0</v>
      </c>
    </row>
    <row r="29" spans="1:12" ht="12.75">
      <c r="A29" s="1046"/>
      <c r="B29" s="1047"/>
      <c r="C29" s="1047"/>
      <c r="D29" s="1047"/>
      <c r="E29" s="659"/>
      <c r="F29" s="606"/>
      <c r="G29" s="660"/>
      <c r="H29" s="606"/>
      <c r="I29" s="660"/>
      <c r="J29" s="606"/>
      <c r="K29" s="607"/>
      <c r="L29" s="606"/>
    </row>
    <row r="30" spans="1:12" ht="14.25">
      <c r="A30" s="1093" t="s">
        <v>538</v>
      </c>
      <c r="B30" s="1094"/>
      <c r="C30" s="1094"/>
      <c r="D30" s="1094"/>
      <c r="E30" s="659"/>
      <c r="F30" s="606"/>
      <c r="G30" s="660"/>
      <c r="H30" s="606"/>
      <c r="I30" s="660"/>
      <c r="J30" s="606"/>
      <c r="K30" s="607"/>
      <c r="L30" s="606"/>
    </row>
    <row r="31" spans="1:12" ht="12.75">
      <c r="A31" s="1046" t="s">
        <v>539</v>
      </c>
      <c r="B31" s="1047"/>
      <c r="C31" s="1047"/>
      <c r="D31" s="1047"/>
      <c r="E31" s="659"/>
      <c r="F31" s="606"/>
      <c r="G31" s="660"/>
      <c r="H31" s="606"/>
      <c r="I31" s="660"/>
      <c r="J31" s="606"/>
      <c r="K31" s="607"/>
      <c r="L31" s="606"/>
    </row>
    <row r="32" spans="1:12" ht="12.75" hidden="1" outlineLevel="1">
      <c r="A32" s="1091" t="s">
        <v>540</v>
      </c>
      <c r="B32" s="1092"/>
      <c r="C32" s="1092"/>
      <c r="D32" s="1092"/>
      <c r="E32" s="659"/>
      <c r="F32" s="606"/>
      <c r="G32" s="660"/>
      <c r="H32" s="606"/>
      <c r="I32" s="660"/>
      <c r="J32" s="606"/>
      <c r="K32" s="607"/>
      <c r="L32" s="606"/>
    </row>
    <row r="33" spans="1:12" ht="12.75" hidden="1" outlineLevel="1">
      <c r="A33" s="1091" t="s">
        <v>541</v>
      </c>
      <c r="B33" s="1092"/>
      <c r="C33" s="1092"/>
      <c r="D33" s="1092"/>
      <c r="E33" s="659"/>
      <c r="F33" s="615"/>
      <c r="G33" s="661"/>
      <c r="H33" s="615"/>
      <c r="I33" s="661"/>
      <c r="J33" s="615"/>
      <c r="K33" s="662"/>
      <c r="L33" s="615"/>
    </row>
    <row r="34" spans="1:12" ht="12.75" collapsed="1">
      <c r="A34" s="1091" t="s">
        <v>460</v>
      </c>
      <c r="B34" s="1092"/>
      <c r="C34" s="1092"/>
      <c r="D34" s="1092"/>
      <c r="E34" s="658">
        <v>918</v>
      </c>
      <c r="F34" s="606"/>
      <c r="G34" s="660">
        <v>1629</v>
      </c>
      <c r="H34" s="606"/>
      <c r="I34" s="660">
        <v>1999</v>
      </c>
      <c r="J34" s="606"/>
      <c r="K34" s="607">
        <v>1454</v>
      </c>
      <c r="L34" s="606"/>
    </row>
    <row r="35" spans="1:12" ht="12.75">
      <c r="A35" s="1091" t="s">
        <v>502</v>
      </c>
      <c r="B35" s="1092"/>
      <c r="C35" s="1092"/>
      <c r="D35" s="1092"/>
      <c r="E35" s="658">
        <v>15988</v>
      </c>
      <c r="F35" s="606">
        <v>15988</v>
      </c>
      <c r="G35" s="660"/>
      <c r="H35" s="606"/>
      <c r="I35" s="660">
        <v>11119</v>
      </c>
      <c r="J35" s="606">
        <v>11119</v>
      </c>
      <c r="K35" s="607">
        <v>14085</v>
      </c>
      <c r="L35" s="606">
        <v>14085</v>
      </c>
    </row>
    <row r="36" spans="1:12" ht="12.75" hidden="1" outlineLevel="1">
      <c r="A36" s="1091" t="s">
        <v>543</v>
      </c>
      <c r="B36" s="1092"/>
      <c r="C36" s="1092"/>
      <c r="D36" s="1092"/>
      <c r="E36" s="659"/>
      <c r="F36" s="615"/>
      <c r="G36" s="661"/>
      <c r="H36" s="615"/>
      <c r="I36" s="661"/>
      <c r="J36" s="606"/>
      <c r="K36" s="607"/>
      <c r="L36" s="606"/>
    </row>
    <row r="37" spans="1:12" ht="12.75" hidden="1" outlineLevel="1">
      <c r="A37" s="1091" t="s">
        <v>854</v>
      </c>
      <c r="B37" s="1092"/>
      <c r="C37" s="1092"/>
      <c r="D37" s="1092"/>
      <c r="E37" s="659"/>
      <c r="F37" s="606"/>
      <c r="G37" s="660"/>
      <c r="H37" s="606"/>
      <c r="I37" s="660"/>
      <c r="J37" s="606"/>
      <c r="K37" s="607"/>
      <c r="L37" s="606"/>
    </row>
    <row r="38" spans="1:12" ht="12.75" hidden="1" outlineLevel="1">
      <c r="A38" s="1091" t="s">
        <v>545</v>
      </c>
      <c r="B38" s="1092"/>
      <c r="C38" s="1092"/>
      <c r="D38" s="1092"/>
      <c r="E38" s="659"/>
      <c r="F38" s="606"/>
      <c r="G38" s="660"/>
      <c r="H38" s="606"/>
      <c r="I38" s="660"/>
      <c r="J38" s="606"/>
      <c r="K38" s="607"/>
      <c r="L38" s="606"/>
    </row>
    <row r="39" spans="1:12" ht="12.75" hidden="1" outlineLevel="1">
      <c r="A39" s="1091" t="s">
        <v>824</v>
      </c>
      <c r="B39" s="1092"/>
      <c r="C39" s="1092"/>
      <c r="D39" s="1092"/>
      <c r="E39" s="659"/>
      <c r="F39" s="606"/>
      <c r="G39" s="660"/>
      <c r="H39" s="606"/>
      <c r="I39" s="660"/>
      <c r="J39" s="606"/>
      <c r="K39" s="607"/>
      <c r="L39" s="606"/>
    </row>
    <row r="40" spans="1:12" ht="12.75" hidden="1" outlineLevel="1">
      <c r="A40" s="1091" t="s">
        <v>825</v>
      </c>
      <c r="B40" s="1092"/>
      <c r="C40" s="1092"/>
      <c r="D40" s="1092"/>
      <c r="E40" s="659"/>
      <c r="F40" s="606"/>
      <c r="G40" s="660"/>
      <c r="H40" s="606"/>
      <c r="I40" s="660"/>
      <c r="J40" s="606"/>
      <c r="K40" s="607"/>
      <c r="L40" s="606"/>
    </row>
    <row r="41" spans="1:12" ht="12.75" hidden="1" outlineLevel="1">
      <c r="A41" s="1091" t="s">
        <v>503</v>
      </c>
      <c r="B41" s="1092"/>
      <c r="C41" s="1092"/>
      <c r="D41" s="1092"/>
      <c r="E41" s="659"/>
      <c r="F41" s="606"/>
      <c r="G41" s="660"/>
      <c r="H41" s="606"/>
      <c r="I41" s="660"/>
      <c r="J41" s="606"/>
      <c r="K41" s="607"/>
      <c r="L41" s="606"/>
    </row>
    <row r="42" spans="1:12" ht="12.75" hidden="1" outlineLevel="1">
      <c r="A42" s="1091" t="s">
        <v>551</v>
      </c>
      <c r="B42" s="1092"/>
      <c r="C42" s="1092"/>
      <c r="D42" s="1092"/>
      <c r="E42" s="659"/>
      <c r="F42" s="606"/>
      <c r="G42" s="660"/>
      <c r="H42" s="606"/>
      <c r="I42" s="660"/>
      <c r="J42" s="606"/>
      <c r="K42" s="607"/>
      <c r="L42" s="606"/>
    </row>
    <row r="43" spans="1:12" ht="12.75" hidden="1" outlineLevel="1">
      <c r="A43" s="1091" t="s">
        <v>552</v>
      </c>
      <c r="B43" s="1092"/>
      <c r="C43" s="1092"/>
      <c r="D43" s="1092"/>
      <c r="E43" s="659"/>
      <c r="F43" s="606"/>
      <c r="G43" s="660"/>
      <c r="H43" s="606"/>
      <c r="I43" s="660"/>
      <c r="J43" s="606"/>
      <c r="K43" s="607"/>
      <c r="L43" s="606"/>
    </row>
    <row r="44" spans="1:12" ht="12.75" hidden="1" outlineLevel="1">
      <c r="A44" s="1091" t="s">
        <v>853</v>
      </c>
      <c r="B44" s="1092"/>
      <c r="C44" s="1092"/>
      <c r="D44" s="1092"/>
      <c r="E44" s="659"/>
      <c r="F44" s="606"/>
      <c r="G44" s="660"/>
      <c r="H44" s="606"/>
      <c r="I44" s="660"/>
      <c r="J44" s="606"/>
      <c r="K44" s="607"/>
      <c r="L44" s="606"/>
    </row>
    <row r="45" spans="1:12" s="617" customFormat="1" ht="12.75" collapsed="1">
      <c r="A45" s="1056" t="s">
        <v>553</v>
      </c>
      <c r="B45" s="1057"/>
      <c r="C45" s="1057"/>
      <c r="D45" s="1057"/>
      <c r="E45" s="673">
        <f>SUM(E34:E44)</f>
        <v>16906</v>
      </c>
      <c r="F45" s="615">
        <f>SUM(F34:F44)</f>
        <v>15988</v>
      </c>
      <c r="G45" s="661">
        <f>SUM(G34:G35)</f>
        <v>1629</v>
      </c>
      <c r="H45" s="615">
        <f>SUM(H34:H35)</f>
        <v>0</v>
      </c>
      <c r="I45" s="661">
        <f>SUM(I32:I44)</f>
        <v>13118</v>
      </c>
      <c r="J45" s="615">
        <f>SUM(J32:J44)</f>
        <v>11119</v>
      </c>
      <c r="K45" s="662">
        <f>SUM(K34:K35)</f>
        <v>15539</v>
      </c>
      <c r="L45" s="615">
        <f>SUM(L34:L35)</f>
        <v>14085</v>
      </c>
    </row>
    <row r="46" spans="1:12" ht="12.75">
      <c r="A46" s="1052"/>
      <c r="B46" s="1053"/>
      <c r="C46" s="1053"/>
      <c r="D46" s="1053"/>
      <c r="E46" s="673"/>
      <c r="F46" s="606"/>
      <c r="G46" s="660"/>
      <c r="H46" s="606"/>
      <c r="I46" s="660"/>
      <c r="J46" s="606"/>
      <c r="K46" s="607"/>
      <c r="L46" s="606"/>
    </row>
    <row r="47" spans="1:12" ht="12.75">
      <c r="A47" s="1046" t="s">
        <v>554</v>
      </c>
      <c r="B47" s="1047"/>
      <c r="C47" s="1047"/>
      <c r="D47" s="1047"/>
      <c r="E47" s="673"/>
      <c r="F47" s="606"/>
      <c r="G47" s="660"/>
      <c r="H47" s="621"/>
      <c r="I47" s="674"/>
      <c r="J47" s="606"/>
      <c r="K47" s="607"/>
      <c r="L47" s="606"/>
    </row>
    <row r="48" spans="1:12" ht="12.75" hidden="1" outlineLevel="1">
      <c r="A48" s="1091" t="s">
        <v>540</v>
      </c>
      <c r="B48" s="1092"/>
      <c r="C48" s="1092"/>
      <c r="D48" s="1092"/>
      <c r="E48" s="673"/>
      <c r="F48" s="606"/>
      <c r="G48" s="660"/>
      <c r="H48" s="621"/>
      <c r="I48" s="674"/>
      <c r="J48" s="606"/>
      <c r="K48" s="607"/>
      <c r="L48" s="606"/>
    </row>
    <row r="49" spans="1:12" ht="12.75" hidden="1" outlineLevel="1">
      <c r="A49" s="1091" t="s">
        <v>541</v>
      </c>
      <c r="B49" s="1092"/>
      <c r="C49" s="1092"/>
      <c r="D49" s="1092"/>
      <c r="E49" s="673"/>
      <c r="F49" s="606"/>
      <c r="G49" s="660"/>
      <c r="H49" s="621"/>
      <c r="I49" s="674"/>
      <c r="J49" s="606"/>
      <c r="K49" s="607"/>
      <c r="L49" s="606"/>
    </row>
    <row r="50" spans="1:12" ht="12.75" collapsed="1">
      <c r="A50" s="1091" t="s">
        <v>542</v>
      </c>
      <c r="B50" s="1092"/>
      <c r="C50" s="1092"/>
      <c r="D50" s="1092"/>
      <c r="E50" s="675">
        <v>689</v>
      </c>
      <c r="F50" s="606">
        <v>689</v>
      </c>
      <c r="G50" s="660">
        <v>952</v>
      </c>
      <c r="H50" s="621">
        <v>952</v>
      </c>
      <c r="I50" s="674">
        <v>1440</v>
      </c>
      <c r="J50" s="606">
        <v>1440</v>
      </c>
      <c r="K50" s="607">
        <v>3585</v>
      </c>
      <c r="L50" s="606">
        <v>3585</v>
      </c>
    </row>
    <row r="51" spans="1:12" ht="12.75">
      <c r="A51" s="1091" t="s">
        <v>502</v>
      </c>
      <c r="B51" s="1092"/>
      <c r="C51" s="1092"/>
      <c r="D51" s="1092"/>
      <c r="E51" s="675">
        <v>7135</v>
      </c>
      <c r="F51" s="606">
        <v>7135</v>
      </c>
      <c r="G51" s="660"/>
      <c r="H51" s="621"/>
      <c r="I51" s="674"/>
      <c r="J51" s="606"/>
      <c r="K51" s="607"/>
      <c r="L51" s="606"/>
    </row>
    <row r="52" spans="1:12" ht="12.75" hidden="1" outlineLevel="1">
      <c r="A52" s="1091" t="s">
        <v>555</v>
      </c>
      <c r="B52" s="1092"/>
      <c r="C52" s="1092"/>
      <c r="D52" s="1092"/>
      <c r="E52" s="673"/>
      <c r="F52" s="606"/>
      <c r="G52" s="660"/>
      <c r="H52" s="606"/>
      <c r="I52" s="660"/>
      <c r="J52" s="606"/>
      <c r="K52" s="607"/>
      <c r="L52" s="606"/>
    </row>
    <row r="53" spans="1:12" ht="12.75" collapsed="1">
      <c r="A53" s="1091" t="s">
        <v>542</v>
      </c>
      <c r="B53" s="1092"/>
      <c r="C53" s="1092"/>
      <c r="D53" s="1092"/>
      <c r="E53" s="673"/>
      <c r="F53" s="606">
        <v>0</v>
      </c>
      <c r="G53" s="660"/>
      <c r="H53" s="606"/>
      <c r="I53" s="660"/>
      <c r="J53" s="606"/>
      <c r="K53" s="607"/>
      <c r="L53" s="606">
        <v>0</v>
      </c>
    </row>
    <row r="54" spans="1:12" ht="12.75">
      <c r="A54" s="1091" t="s">
        <v>843</v>
      </c>
      <c r="B54" s="1092"/>
      <c r="C54" s="1092"/>
      <c r="D54" s="1092"/>
      <c r="E54" s="675">
        <v>691</v>
      </c>
      <c r="F54" s="606">
        <v>691</v>
      </c>
      <c r="G54" s="660">
        <v>715</v>
      </c>
      <c r="H54" s="606">
        <v>715</v>
      </c>
      <c r="I54" s="660">
        <v>960</v>
      </c>
      <c r="J54" s="606">
        <v>960</v>
      </c>
      <c r="K54" s="607"/>
      <c r="L54" s="606"/>
    </row>
    <row r="55" spans="1:12" ht="12.75" hidden="1" outlineLevel="1">
      <c r="A55" s="1091" t="s">
        <v>545</v>
      </c>
      <c r="B55" s="1092"/>
      <c r="C55" s="1092"/>
      <c r="D55" s="1092"/>
      <c r="E55" s="673"/>
      <c r="F55" s="615"/>
      <c r="G55" s="661"/>
      <c r="H55" s="615"/>
      <c r="I55" s="661"/>
      <c r="J55" s="615"/>
      <c r="K55" s="662"/>
      <c r="L55" s="615"/>
    </row>
    <row r="56" spans="1:12" ht="12.75" hidden="1" outlineLevel="1">
      <c r="A56" s="1091" t="s">
        <v>824</v>
      </c>
      <c r="B56" s="1092"/>
      <c r="C56" s="1092"/>
      <c r="D56" s="1092"/>
      <c r="E56" s="673"/>
      <c r="F56" s="606"/>
      <c r="G56" s="660"/>
      <c r="H56" s="606"/>
      <c r="I56" s="660"/>
      <c r="J56" s="606"/>
      <c r="K56" s="607"/>
      <c r="L56" s="606"/>
    </row>
    <row r="57" spans="1:12" ht="12.75" hidden="1" outlineLevel="1">
      <c r="A57" s="1091" t="s">
        <v>825</v>
      </c>
      <c r="B57" s="1092"/>
      <c r="C57" s="1092"/>
      <c r="D57" s="1092"/>
      <c r="E57" s="673"/>
      <c r="F57" s="606"/>
      <c r="G57" s="660"/>
      <c r="H57" s="606"/>
      <c r="I57" s="660"/>
      <c r="J57" s="606"/>
      <c r="K57" s="607"/>
      <c r="L57" s="606"/>
    </row>
    <row r="58" spans="1:12" ht="12.75" collapsed="1">
      <c r="A58" s="1091" t="s">
        <v>556</v>
      </c>
      <c r="B58" s="1092"/>
      <c r="C58" s="1092"/>
      <c r="D58" s="1092"/>
      <c r="E58" s="673"/>
      <c r="F58" s="606"/>
      <c r="G58" s="660">
        <v>5580</v>
      </c>
      <c r="H58" s="606">
        <v>5580</v>
      </c>
      <c r="I58" s="660">
        <v>4</v>
      </c>
      <c r="J58" s="606">
        <v>4</v>
      </c>
      <c r="K58" s="607">
        <v>4499</v>
      </c>
      <c r="L58" s="606">
        <v>4499</v>
      </c>
    </row>
    <row r="59" spans="1:12" ht="12.75">
      <c r="A59" s="656" t="s">
        <v>436</v>
      </c>
      <c r="B59" s="657"/>
      <c r="C59" s="657"/>
      <c r="D59" s="657"/>
      <c r="E59" s="675">
        <v>711</v>
      </c>
      <c r="F59" s="606"/>
      <c r="G59" s="660">
        <v>563</v>
      </c>
      <c r="H59" s="606"/>
      <c r="I59" s="660"/>
      <c r="J59" s="606"/>
      <c r="K59" s="607"/>
      <c r="L59" s="606"/>
    </row>
    <row r="60" spans="1:12" ht="12.75">
      <c r="A60" s="1091" t="s">
        <v>551</v>
      </c>
      <c r="B60" s="1092"/>
      <c r="C60" s="1092"/>
      <c r="D60" s="1092"/>
      <c r="E60" s="673">
        <v>2020</v>
      </c>
      <c r="F60" s="606">
        <v>2020</v>
      </c>
      <c r="G60" s="660"/>
      <c r="H60" s="606"/>
      <c r="I60" s="660">
        <v>349</v>
      </c>
      <c r="J60" s="606">
        <v>349</v>
      </c>
      <c r="K60" s="607"/>
      <c r="L60" s="606">
        <v>0</v>
      </c>
    </row>
    <row r="61" spans="1:12" ht="12.75" hidden="1" outlineLevel="1">
      <c r="A61" s="1091" t="s">
        <v>552</v>
      </c>
      <c r="B61" s="1092"/>
      <c r="C61" s="1092"/>
      <c r="D61" s="1092"/>
      <c r="E61" s="675"/>
      <c r="F61" s="606"/>
      <c r="G61" s="660"/>
      <c r="H61" s="606"/>
      <c r="I61" s="660"/>
      <c r="J61" s="606"/>
      <c r="K61" s="607"/>
      <c r="L61" s="606"/>
    </row>
    <row r="62" spans="1:12" ht="12.75" collapsed="1">
      <c r="A62" s="1091" t="s">
        <v>826</v>
      </c>
      <c r="B62" s="1092"/>
      <c r="C62" s="1092"/>
      <c r="D62" s="1092"/>
      <c r="E62" s="675">
        <v>45476</v>
      </c>
      <c r="F62" s="606">
        <v>45476</v>
      </c>
      <c r="G62" s="660">
        <v>8067</v>
      </c>
      <c r="H62" s="606">
        <v>8067</v>
      </c>
      <c r="I62" s="661"/>
      <c r="J62" s="615"/>
      <c r="K62" s="607">
        <v>1500</v>
      </c>
      <c r="L62" s="606">
        <v>1500</v>
      </c>
    </row>
    <row r="63" spans="1:12" ht="12.75">
      <c r="A63" s="1083" t="s">
        <v>557</v>
      </c>
      <c r="B63" s="1084"/>
      <c r="C63" s="1084"/>
      <c r="D63" s="1084"/>
      <c r="E63" s="676">
        <v>1610</v>
      </c>
      <c r="F63" s="677">
        <v>1610</v>
      </c>
      <c r="G63" s="678">
        <v>1407</v>
      </c>
      <c r="H63" s="677">
        <v>1407</v>
      </c>
      <c r="I63" s="678">
        <v>3171</v>
      </c>
      <c r="J63" s="677">
        <v>3171</v>
      </c>
      <c r="K63" s="679">
        <v>3676</v>
      </c>
      <c r="L63" s="677">
        <v>3676</v>
      </c>
    </row>
    <row r="64" spans="1:12" s="617" customFormat="1" ht="12.75">
      <c r="A64" s="680"/>
      <c r="B64" s="681" t="s">
        <v>558</v>
      </c>
      <c r="C64" s="681"/>
      <c r="D64" s="682"/>
      <c r="E64" s="662">
        <f aca="true" t="shared" si="1" ref="E64:L64">SUM(E50:E63)</f>
        <v>58332</v>
      </c>
      <c r="F64" s="683">
        <f t="shared" si="1"/>
        <v>57621</v>
      </c>
      <c r="G64" s="662">
        <f t="shared" si="1"/>
        <v>17284</v>
      </c>
      <c r="H64" s="683">
        <f t="shared" si="1"/>
        <v>16721</v>
      </c>
      <c r="I64" s="662">
        <f t="shared" si="1"/>
        <v>5924</v>
      </c>
      <c r="J64" s="683">
        <f t="shared" si="1"/>
        <v>5924</v>
      </c>
      <c r="K64" s="662">
        <f t="shared" si="1"/>
        <v>13260</v>
      </c>
      <c r="L64" s="683">
        <f t="shared" si="1"/>
        <v>13260</v>
      </c>
    </row>
    <row r="65" spans="1:12" s="617" customFormat="1" ht="13.5" thickBot="1">
      <c r="A65" s="1088" t="s">
        <v>561</v>
      </c>
      <c r="B65" s="1089"/>
      <c r="C65" s="1089"/>
      <c r="D65" s="1090"/>
      <c r="E65" s="684">
        <f aca="true" t="shared" si="2" ref="E65:L65">E64+E45</f>
        <v>75238</v>
      </c>
      <c r="F65" s="685">
        <f t="shared" si="2"/>
        <v>73609</v>
      </c>
      <c r="G65" s="684">
        <f t="shared" si="2"/>
        <v>18913</v>
      </c>
      <c r="H65" s="685">
        <f t="shared" si="2"/>
        <v>16721</v>
      </c>
      <c r="I65" s="684">
        <f t="shared" si="2"/>
        <v>19042</v>
      </c>
      <c r="J65" s="685">
        <f t="shared" si="2"/>
        <v>17043</v>
      </c>
      <c r="K65" s="684">
        <f t="shared" si="2"/>
        <v>28799</v>
      </c>
      <c r="L65" s="685">
        <f t="shared" si="2"/>
        <v>27345</v>
      </c>
    </row>
    <row r="66" spans="1:12" s="580" customFormat="1" ht="16.5" thickBot="1">
      <c r="A66" s="1085" t="s">
        <v>562</v>
      </c>
      <c r="B66" s="1086"/>
      <c r="C66" s="1086"/>
      <c r="D66" s="1087"/>
      <c r="E66" s="686">
        <f aca="true" t="shared" si="3" ref="E66:L66">E65+E28+E22</f>
        <v>119980</v>
      </c>
      <c r="F66" s="687">
        <f t="shared" si="3"/>
        <v>119980</v>
      </c>
      <c r="G66" s="688">
        <f t="shared" si="3"/>
        <v>87719</v>
      </c>
      <c r="H66" s="689">
        <f t="shared" si="3"/>
        <v>87719</v>
      </c>
      <c r="I66" s="688">
        <f t="shared" si="3"/>
        <v>47698</v>
      </c>
      <c r="J66" s="689">
        <f t="shared" si="3"/>
        <v>47698</v>
      </c>
      <c r="K66" s="688">
        <f t="shared" si="3"/>
        <v>65432</v>
      </c>
      <c r="L66" s="689">
        <f t="shared" si="3"/>
        <v>65432</v>
      </c>
    </row>
    <row r="67" spans="5:6" ht="12.75">
      <c r="E67" s="690"/>
      <c r="F67" s="690"/>
    </row>
    <row r="68" spans="1:8" ht="12.75">
      <c r="A68" s="691"/>
      <c r="E68" s="690"/>
      <c r="F68" s="690"/>
      <c r="H68" s="586">
        <f>G66-H66</f>
        <v>0</v>
      </c>
    </row>
    <row r="69" spans="1:6" ht="12.75">
      <c r="A69" s="692"/>
      <c r="E69" s="690"/>
      <c r="F69" s="690"/>
    </row>
  </sheetData>
  <mergeCells count="66">
    <mergeCell ref="I6:J6"/>
    <mergeCell ref="K6:L6"/>
    <mergeCell ref="E7:F7"/>
    <mergeCell ref="G7:H7"/>
    <mergeCell ref="I7:J7"/>
    <mergeCell ref="K7:L7"/>
    <mergeCell ref="A6:D7"/>
    <mergeCell ref="A8:D8"/>
    <mergeCell ref="E6:F6"/>
    <mergeCell ref="G6:H6"/>
    <mergeCell ref="A9:D9"/>
    <mergeCell ref="A10:D10"/>
    <mergeCell ref="A11:D11"/>
    <mergeCell ref="A12:D12"/>
    <mergeCell ref="A13:D13"/>
    <mergeCell ref="A14:D14"/>
    <mergeCell ref="A15:D15"/>
    <mergeCell ref="A16:D16"/>
    <mergeCell ref="A21:D21"/>
    <mergeCell ref="A22:D22"/>
    <mergeCell ref="A23:D23"/>
    <mergeCell ref="A17:D17"/>
    <mergeCell ref="A18:D18"/>
    <mergeCell ref="A19:D19"/>
    <mergeCell ref="A20:D2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4:D44"/>
    <mergeCell ref="A45:D45"/>
    <mergeCell ref="A46:D46"/>
    <mergeCell ref="A40:D40"/>
    <mergeCell ref="A41:D41"/>
    <mergeCell ref="A42:D42"/>
    <mergeCell ref="A43:D43"/>
    <mergeCell ref="A47:D47"/>
    <mergeCell ref="A48:D48"/>
    <mergeCell ref="A49:D49"/>
    <mergeCell ref="A50:D50"/>
    <mergeCell ref="A51:D51"/>
    <mergeCell ref="A52:D52"/>
    <mergeCell ref="A53:D53"/>
    <mergeCell ref="A54:D54"/>
    <mergeCell ref="A55:D55"/>
    <mergeCell ref="A56:D56"/>
    <mergeCell ref="A57:D57"/>
    <mergeCell ref="A58:D58"/>
    <mergeCell ref="A63:D63"/>
    <mergeCell ref="A66:D66"/>
    <mergeCell ref="A65:D65"/>
    <mergeCell ref="A60:D60"/>
    <mergeCell ref="A61:D61"/>
    <mergeCell ref="A62:D62"/>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rowBreaks count="1" manualBreakCount="1">
    <brk id="69" max="8" man="1"/>
  </rowBreaks>
</worksheet>
</file>

<file path=xl/worksheets/sheet19.xml><?xml version="1.0" encoding="utf-8"?>
<worksheet xmlns="http://schemas.openxmlformats.org/spreadsheetml/2006/main" xmlns:r="http://schemas.openxmlformats.org/officeDocument/2006/relationships">
  <sheetPr>
    <tabColor indexed="10"/>
  </sheetPr>
  <dimension ref="A2:L29"/>
  <sheetViews>
    <sheetView view="pageBreakPreview" zoomScaleSheetLayoutView="100" workbookViewId="0" topLeftCell="A1">
      <selection activeCell="K27" sqref="K27"/>
    </sheetView>
  </sheetViews>
  <sheetFormatPr defaultColWidth="9.140625" defaultRowHeight="12.75"/>
  <cols>
    <col min="1" max="16384" width="9.140625" style="3" customWidth="1"/>
  </cols>
  <sheetData>
    <row r="2" s="55" customFormat="1" ht="12.75">
      <c r="A2" s="55" t="s">
        <v>559</v>
      </c>
    </row>
    <row r="4" ht="12.75">
      <c r="A4" s="59" t="s">
        <v>445</v>
      </c>
    </row>
    <row r="6" ht="12.75">
      <c r="A6" s="3" t="s">
        <v>560</v>
      </c>
    </row>
    <row r="8" ht="12.75">
      <c r="A8" s="59" t="s">
        <v>446</v>
      </c>
    </row>
    <row r="11" s="12" customFormat="1" ht="12.75">
      <c r="A11" s="55" t="s">
        <v>444</v>
      </c>
    </row>
    <row r="13" ht="12.75">
      <c r="A13" s="59" t="s">
        <v>447</v>
      </c>
    </row>
    <row r="15" ht="12.75">
      <c r="A15" s="3" t="s">
        <v>560</v>
      </c>
    </row>
    <row r="17" ht="12.75">
      <c r="A17" s="59" t="s">
        <v>448</v>
      </c>
    </row>
    <row r="20" s="12" customFormat="1" ht="12.75">
      <c r="A20" s="55" t="s">
        <v>449</v>
      </c>
    </row>
    <row r="22" ht="12.75">
      <c r="A22" s="3" t="s">
        <v>548</v>
      </c>
    </row>
    <row r="24" s="12" customFormat="1" ht="12.75">
      <c r="A24" s="55" t="s">
        <v>450</v>
      </c>
    </row>
    <row r="26" ht="12.75">
      <c r="A26" s="3" t="s">
        <v>549</v>
      </c>
    </row>
    <row r="28" spans="1:12" ht="12.75">
      <c r="A28" s="55" t="s">
        <v>570</v>
      </c>
      <c r="B28" s="55"/>
      <c r="C28" s="55"/>
      <c r="D28" s="55"/>
      <c r="E28" s="55"/>
      <c r="F28" s="55"/>
      <c r="G28" s="55"/>
      <c r="H28" s="55"/>
      <c r="I28" s="55"/>
      <c r="J28" s="55"/>
      <c r="K28" s="55"/>
      <c r="L28" s="55"/>
    </row>
    <row r="29" spans="1:2" ht="12.75">
      <c r="A29" s="55" t="s">
        <v>571</v>
      </c>
      <c r="B29" s="55"/>
    </row>
  </sheetData>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3:I44"/>
  <sheetViews>
    <sheetView tabSelected="1" workbookViewId="0" topLeftCell="A1">
      <selection activeCell="A19" sqref="A19:I19"/>
    </sheetView>
  </sheetViews>
  <sheetFormatPr defaultColWidth="9.140625" defaultRowHeight="12.75" outlineLevelRow="1"/>
  <cols>
    <col min="1" max="16384" width="9.140625" style="303" customWidth="1"/>
  </cols>
  <sheetData>
    <row r="3" spans="2:9" ht="20.25">
      <c r="B3" s="302" t="s">
        <v>580</v>
      </c>
      <c r="C3" s="302"/>
      <c r="D3" s="302"/>
      <c r="E3" s="302"/>
      <c r="F3" s="302"/>
      <c r="G3" s="302"/>
      <c r="H3" s="302"/>
      <c r="I3" s="302"/>
    </row>
    <row r="4" spans="2:9" ht="20.25">
      <c r="B4" s="302" t="s">
        <v>601</v>
      </c>
      <c r="C4" s="302"/>
      <c r="D4" s="302"/>
      <c r="E4" s="302"/>
      <c r="F4" s="302"/>
      <c r="G4" s="302"/>
      <c r="H4" s="302"/>
      <c r="I4" s="302"/>
    </row>
    <row r="5" spans="2:9" ht="20.25">
      <c r="B5" s="302" t="s">
        <v>602</v>
      </c>
      <c r="C5" s="302"/>
      <c r="D5" s="302"/>
      <c r="E5" s="302"/>
      <c r="F5" s="302"/>
      <c r="G5" s="302"/>
      <c r="H5" s="302"/>
      <c r="I5" s="302"/>
    </row>
    <row r="6" spans="2:9" ht="20.25" hidden="1" outlineLevel="1">
      <c r="B6" s="999" t="s">
        <v>437</v>
      </c>
      <c r="C6" s="999"/>
      <c r="D6" s="999"/>
      <c r="E6" s="999"/>
      <c r="F6" s="999"/>
      <c r="G6" s="999"/>
      <c r="H6" s="999"/>
      <c r="I6" s="999"/>
    </row>
    <row r="7" spans="2:9" ht="15.75" collapsed="1">
      <c r="B7" s="305"/>
      <c r="C7" s="304"/>
      <c r="D7" s="304"/>
      <c r="E7" s="304"/>
      <c r="F7" s="304"/>
      <c r="G7" s="304"/>
      <c r="H7" s="304"/>
      <c r="I7" s="304"/>
    </row>
    <row r="8" spans="2:9" ht="15.75">
      <c r="B8" s="306" t="s">
        <v>603</v>
      </c>
      <c r="C8" s="306"/>
      <c r="D8" s="306"/>
      <c r="E8" s="306"/>
      <c r="F8" s="306"/>
      <c r="G8" s="306"/>
      <c r="H8" s="306"/>
      <c r="I8" s="306"/>
    </row>
    <row r="9" spans="2:9" ht="15.75">
      <c r="B9" s="306" t="s">
        <v>604</v>
      </c>
      <c r="C9" s="306"/>
      <c r="D9" s="306"/>
      <c r="E9" s="306"/>
      <c r="F9" s="306"/>
      <c r="G9" s="306"/>
      <c r="H9" s="306"/>
      <c r="I9" s="306"/>
    </row>
    <row r="10" spans="2:9" ht="15.75">
      <c r="B10" s="307"/>
      <c r="C10" s="304"/>
      <c r="D10" s="304"/>
      <c r="E10" s="304"/>
      <c r="F10" s="304"/>
      <c r="G10" s="304"/>
      <c r="H10" s="304"/>
      <c r="I10" s="304"/>
    </row>
    <row r="11" spans="2:9" ht="15.75">
      <c r="B11" s="305"/>
      <c r="C11" s="304"/>
      <c r="D11" s="304"/>
      <c r="E11" s="304"/>
      <c r="F11" s="304"/>
      <c r="G11" s="304"/>
      <c r="H11" s="304"/>
      <c r="I11" s="304"/>
    </row>
    <row r="12" spans="2:9" ht="15.75">
      <c r="B12" s="306" t="s">
        <v>605</v>
      </c>
      <c r="C12" s="306"/>
      <c r="D12" s="306"/>
      <c r="E12" s="306"/>
      <c r="F12" s="306"/>
      <c r="G12" s="306"/>
      <c r="H12" s="306"/>
      <c r="I12" s="306"/>
    </row>
    <row r="13" ht="15">
      <c r="B13" s="308"/>
    </row>
    <row r="18" spans="1:9" ht="34.5">
      <c r="A18" s="309"/>
      <c r="B18" s="309"/>
      <c r="C18" s="309"/>
      <c r="D18" s="309"/>
      <c r="E18" s="309"/>
      <c r="F18" s="309"/>
      <c r="G18" s="309"/>
      <c r="H18" s="309"/>
      <c r="I18" s="309"/>
    </row>
    <row r="19" spans="1:9" ht="33">
      <c r="A19" s="997" t="s">
        <v>70</v>
      </c>
      <c r="B19" s="997"/>
      <c r="C19" s="997"/>
      <c r="D19" s="997"/>
      <c r="E19" s="997"/>
      <c r="F19" s="997"/>
      <c r="G19" s="997"/>
      <c r="H19" s="997"/>
      <c r="I19" s="997"/>
    </row>
    <row r="20" ht="34.5" customHeight="1">
      <c r="D20" s="310"/>
    </row>
    <row r="33" ht="15.75">
      <c r="A33" s="311" t="s">
        <v>868</v>
      </c>
    </row>
    <row r="34" ht="14.25">
      <c r="A34" s="312"/>
    </row>
    <row r="35" ht="14.25">
      <c r="A35" s="312"/>
    </row>
    <row r="36" ht="14.25">
      <c r="A36" s="312" t="s">
        <v>606</v>
      </c>
    </row>
    <row r="37" ht="14.25">
      <c r="A37" s="312"/>
    </row>
    <row r="38" ht="14.25">
      <c r="A38" s="312" t="s">
        <v>607</v>
      </c>
    </row>
    <row r="44" spans="1:9" ht="15.75">
      <c r="A44" s="998" t="s">
        <v>608</v>
      </c>
      <c r="B44" s="998"/>
      <c r="C44" s="998"/>
      <c r="D44" s="998"/>
      <c r="E44" s="998"/>
      <c r="F44" s="998"/>
      <c r="G44" s="998"/>
      <c r="H44" s="998"/>
      <c r="I44" s="998"/>
    </row>
  </sheetData>
  <mergeCells count="3">
    <mergeCell ref="A19:I19"/>
    <mergeCell ref="A44:I44"/>
    <mergeCell ref="B6:I6"/>
  </mergeCells>
  <printOptions/>
  <pageMargins left="0.9448818897637796"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1371"/>
  <sheetViews>
    <sheetView zoomScaleSheetLayoutView="100" workbookViewId="0" topLeftCell="A1">
      <selection activeCell="F49" sqref="F49"/>
    </sheetView>
  </sheetViews>
  <sheetFormatPr defaultColWidth="9.140625" defaultRowHeight="12.75"/>
  <cols>
    <col min="1" max="1" width="10.140625" style="3" bestFit="1" customWidth="1"/>
    <col min="2" max="2" width="5.8515625" style="3" customWidth="1"/>
    <col min="3" max="3" width="6.00390625" style="3" customWidth="1"/>
    <col min="4" max="4" width="9.140625" style="3" customWidth="1"/>
    <col min="5" max="5" width="10.140625" style="3" customWidth="1"/>
    <col min="6" max="6" width="8.8515625" style="3" customWidth="1"/>
    <col min="7" max="7" width="10.28125" style="3" customWidth="1"/>
    <col min="8" max="8" width="9.28125" style="3" customWidth="1"/>
    <col min="9" max="9" width="6.8515625" style="3" customWidth="1"/>
    <col min="10" max="10" width="10.421875" style="3" customWidth="1"/>
    <col min="11" max="16384" width="9.140625" style="3" customWidth="1"/>
  </cols>
  <sheetData>
    <row r="2" ht="12.75">
      <c r="J2" s="1"/>
    </row>
    <row r="3" ht="12.75">
      <c r="J3" s="1"/>
    </row>
    <row r="4" spans="4:10" ht="19.5">
      <c r="D4" s="1000" t="s">
        <v>609</v>
      </c>
      <c r="E4" s="1000"/>
      <c r="F4" s="1000"/>
      <c r="G4" s="1000"/>
      <c r="J4" s="1"/>
    </row>
    <row r="5" spans="5:10" ht="15.75">
      <c r="E5" s="86"/>
      <c r="F5" s="86"/>
      <c r="J5" s="1"/>
    </row>
    <row r="6" spans="1:10" ht="12.75">
      <c r="A6" s="313"/>
      <c r="B6" s="313"/>
      <c r="C6" s="313"/>
      <c r="D6" s="313"/>
      <c r="E6" s="313"/>
      <c r="F6" s="313"/>
      <c r="G6" s="313"/>
      <c r="H6" s="313"/>
      <c r="I6" s="314" t="s">
        <v>610</v>
      </c>
      <c r="J6" s="1"/>
    </row>
    <row r="7" spans="1:10" ht="12.75">
      <c r="A7" s="313"/>
      <c r="B7" s="313"/>
      <c r="C7" s="313"/>
      <c r="D7" s="313"/>
      <c r="E7" s="313"/>
      <c r="F7" s="313"/>
      <c r="G7" s="313"/>
      <c r="H7" s="313"/>
      <c r="I7" s="314"/>
      <c r="J7" s="1"/>
    </row>
    <row r="8" spans="1:11" ht="12.75">
      <c r="A8" s="315" t="s">
        <v>611</v>
      </c>
      <c r="B8" s="313"/>
      <c r="C8" s="313"/>
      <c r="D8" s="313"/>
      <c r="E8" s="313"/>
      <c r="F8" s="313"/>
      <c r="G8" s="313"/>
      <c r="H8" s="313"/>
      <c r="I8" s="316">
        <v>3</v>
      </c>
      <c r="J8" s="50"/>
      <c r="K8" s="3">
        <v>1</v>
      </c>
    </row>
    <row r="9" spans="1:10" ht="12.75">
      <c r="A9" s="313"/>
      <c r="B9" s="313"/>
      <c r="C9" s="313"/>
      <c r="D9" s="313"/>
      <c r="E9" s="313"/>
      <c r="F9" s="313"/>
      <c r="G9" s="313"/>
      <c r="H9" s="313"/>
      <c r="I9" s="316"/>
      <c r="J9" s="50"/>
    </row>
    <row r="10" spans="1:11" ht="12.75">
      <c r="A10" s="315" t="s">
        <v>612</v>
      </c>
      <c r="B10" s="315"/>
      <c r="C10" s="315"/>
      <c r="D10" s="315"/>
      <c r="E10" s="315"/>
      <c r="F10" s="315"/>
      <c r="G10" s="315"/>
      <c r="H10" s="315"/>
      <c r="I10" s="316">
        <f>K8+I8</f>
        <v>4</v>
      </c>
      <c r="J10" s="50"/>
      <c r="K10" s="3">
        <v>2</v>
      </c>
    </row>
    <row r="11" spans="1:10" ht="12.75">
      <c r="A11" s="315"/>
      <c r="B11" s="315"/>
      <c r="C11" s="315"/>
      <c r="D11" s="315"/>
      <c r="E11" s="315"/>
      <c r="F11" s="315"/>
      <c r="G11" s="315"/>
      <c r="H11" s="315"/>
      <c r="I11" s="316"/>
      <c r="J11" s="50"/>
    </row>
    <row r="12" spans="1:11" ht="12.75">
      <c r="A12" s="315" t="s">
        <v>613</v>
      </c>
      <c r="B12" s="315"/>
      <c r="C12" s="315"/>
      <c r="D12" s="315"/>
      <c r="E12" s="315"/>
      <c r="F12" s="315"/>
      <c r="G12" s="315"/>
      <c r="H12" s="315"/>
      <c r="I12" s="316">
        <f>K10+I10</f>
        <v>6</v>
      </c>
      <c r="J12" s="50"/>
      <c r="K12" s="3">
        <v>1</v>
      </c>
    </row>
    <row r="13" spans="1:10" ht="12.75">
      <c r="A13" s="315"/>
      <c r="B13" s="315"/>
      <c r="C13" s="315"/>
      <c r="D13" s="315"/>
      <c r="E13" s="315"/>
      <c r="F13" s="315"/>
      <c r="G13" s="315"/>
      <c r="H13" s="315"/>
      <c r="I13" s="316"/>
      <c r="J13" s="50"/>
    </row>
    <row r="14" spans="1:11" ht="12.75">
      <c r="A14" s="315" t="s">
        <v>626</v>
      </c>
      <c r="B14" s="315"/>
      <c r="C14" s="315"/>
      <c r="D14" s="315"/>
      <c r="E14" s="315"/>
      <c r="F14" s="315"/>
      <c r="G14" s="315"/>
      <c r="H14" s="315"/>
      <c r="I14" s="316">
        <f>K12+I12</f>
        <v>7</v>
      </c>
      <c r="J14" s="50"/>
      <c r="K14" s="3">
        <v>1</v>
      </c>
    </row>
    <row r="15" spans="1:10" ht="12.75">
      <c r="A15" s="315"/>
      <c r="B15" s="315"/>
      <c r="C15" s="315"/>
      <c r="D15" s="315"/>
      <c r="E15" s="315"/>
      <c r="F15" s="315"/>
      <c r="G15" s="315"/>
      <c r="H15" s="315"/>
      <c r="I15" s="316"/>
      <c r="J15" s="50"/>
    </row>
    <row r="16" spans="1:10" ht="12.75">
      <c r="A16" s="315" t="s">
        <v>614</v>
      </c>
      <c r="B16" s="315"/>
      <c r="C16" s="315"/>
      <c r="D16" s="315"/>
      <c r="E16" s="315"/>
      <c r="F16" s="315"/>
      <c r="G16" s="315"/>
      <c r="H16" s="315"/>
      <c r="I16" s="313"/>
      <c r="J16" s="50"/>
    </row>
    <row r="17" spans="1:11" ht="12.75">
      <c r="A17" s="315"/>
      <c r="B17" s="315" t="s">
        <v>615</v>
      </c>
      <c r="C17" s="315"/>
      <c r="D17" s="315"/>
      <c r="E17" s="315"/>
      <c r="F17" s="315"/>
      <c r="G17" s="315"/>
      <c r="H17" s="315"/>
      <c r="I17" s="316">
        <f>K14+I14</f>
        <v>8</v>
      </c>
      <c r="J17" s="50"/>
      <c r="K17" s="3">
        <v>1</v>
      </c>
    </row>
    <row r="18" spans="1:10" ht="12.75">
      <c r="A18" s="315"/>
      <c r="B18" s="315"/>
      <c r="C18" s="315"/>
      <c r="D18" s="315"/>
      <c r="E18" s="315"/>
      <c r="F18" s="315"/>
      <c r="G18" s="315"/>
      <c r="H18" s="315"/>
      <c r="I18" s="316"/>
      <c r="J18" s="50"/>
    </row>
    <row r="19" spans="1:11" ht="12.75">
      <c r="A19" s="315"/>
      <c r="B19" s="315" t="s">
        <v>616</v>
      </c>
      <c r="C19" s="315"/>
      <c r="D19" s="315"/>
      <c r="E19" s="315"/>
      <c r="F19" s="315"/>
      <c r="G19" s="315"/>
      <c r="H19" s="315"/>
      <c r="I19" s="316">
        <f>K17+I17</f>
        <v>9</v>
      </c>
      <c r="J19" s="50"/>
      <c r="K19" s="3">
        <v>1</v>
      </c>
    </row>
    <row r="20" spans="1:10" ht="12.75">
      <c r="A20" s="313"/>
      <c r="B20" s="313"/>
      <c r="C20" s="313"/>
      <c r="D20" s="313"/>
      <c r="E20" s="313"/>
      <c r="F20" s="313"/>
      <c r="G20" s="313"/>
      <c r="H20" s="313"/>
      <c r="I20" s="313"/>
      <c r="J20" s="50"/>
    </row>
    <row r="21" spans="1:11" ht="12.75">
      <c r="A21" s="315" t="s">
        <v>617</v>
      </c>
      <c r="B21" s="315"/>
      <c r="C21" s="315"/>
      <c r="D21" s="315"/>
      <c r="E21" s="315"/>
      <c r="F21" s="315"/>
      <c r="G21" s="315"/>
      <c r="H21" s="315"/>
      <c r="I21" s="314">
        <f>K19+I19</f>
        <v>10</v>
      </c>
      <c r="J21" s="50"/>
      <c r="K21" s="3">
        <v>1</v>
      </c>
    </row>
    <row r="22" spans="1:10" ht="12.75">
      <c r="A22" s="315"/>
      <c r="B22" s="315"/>
      <c r="C22" s="315"/>
      <c r="D22" s="315"/>
      <c r="E22" s="315"/>
      <c r="F22" s="315"/>
      <c r="G22" s="315"/>
      <c r="H22" s="315"/>
      <c r="I22" s="314"/>
      <c r="J22" s="50"/>
    </row>
    <row r="23" spans="1:11" ht="12.75">
      <c r="A23" s="315" t="s">
        <v>625</v>
      </c>
      <c r="B23" s="315"/>
      <c r="C23" s="315"/>
      <c r="D23" s="315"/>
      <c r="E23" s="315"/>
      <c r="F23" s="315"/>
      <c r="G23" s="315"/>
      <c r="H23" s="315"/>
      <c r="I23" s="314">
        <f>K21+I21</f>
        <v>11</v>
      </c>
      <c r="J23" s="50"/>
      <c r="K23" s="3">
        <v>1</v>
      </c>
    </row>
    <row r="24" spans="1:10" ht="12.75">
      <c r="A24" s="315"/>
      <c r="B24" s="315"/>
      <c r="C24" s="315"/>
      <c r="D24" s="315"/>
      <c r="E24" s="315"/>
      <c r="F24" s="315"/>
      <c r="G24" s="315"/>
      <c r="H24" s="315"/>
      <c r="I24" s="314"/>
      <c r="J24" s="50"/>
    </row>
    <row r="25" spans="1:11" ht="12.75" hidden="1">
      <c r="A25" s="315" t="s">
        <v>867</v>
      </c>
      <c r="B25" s="315"/>
      <c r="C25" s="315"/>
      <c r="D25" s="315"/>
      <c r="E25" s="315"/>
      <c r="F25" s="315"/>
      <c r="G25" s="315"/>
      <c r="H25" s="315"/>
      <c r="I25" s="314">
        <f>K23+I23</f>
        <v>12</v>
      </c>
      <c r="J25" s="50"/>
      <c r="K25" s="3">
        <v>1</v>
      </c>
    </row>
    <row r="26" spans="2:10" ht="12.75" hidden="1">
      <c r="B26" s="315"/>
      <c r="C26" s="315"/>
      <c r="D26" s="315"/>
      <c r="E26" s="315"/>
      <c r="F26" s="315"/>
      <c r="G26" s="315"/>
      <c r="H26" s="315"/>
      <c r="I26" s="314"/>
      <c r="J26" s="80"/>
    </row>
    <row r="27" spans="1:10" ht="12.75">
      <c r="A27" s="315" t="s">
        <v>618</v>
      </c>
      <c r="B27" s="315"/>
      <c r="C27" s="315"/>
      <c r="D27" s="315"/>
      <c r="E27" s="315"/>
      <c r="F27" s="315"/>
      <c r="G27" s="315"/>
      <c r="H27" s="315"/>
      <c r="I27" s="314"/>
      <c r="J27" s="50"/>
    </row>
    <row r="28" spans="1:10" ht="12.75">
      <c r="A28" s="315"/>
      <c r="B28" s="315"/>
      <c r="C28" s="315"/>
      <c r="D28" s="315"/>
      <c r="E28" s="315"/>
      <c r="F28" s="315"/>
      <c r="G28" s="315"/>
      <c r="H28" s="315"/>
      <c r="I28" s="314"/>
      <c r="J28" s="1"/>
    </row>
    <row r="29" spans="1:11" ht="12.75">
      <c r="A29" s="315"/>
      <c r="B29" s="315" t="s">
        <v>619</v>
      </c>
      <c r="C29" s="315"/>
      <c r="D29" s="315"/>
      <c r="E29" s="315"/>
      <c r="F29" s="315"/>
      <c r="G29" s="315"/>
      <c r="H29" s="315"/>
      <c r="I29" s="750">
        <v>12</v>
      </c>
      <c r="J29" s="1"/>
      <c r="K29" s="3">
        <v>6</v>
      </c>
    </row>
    <row r="30" spans="1:10" ht="12.75">
      <c r="A30" s="315"/>
      <c r="B30" s="315"/>
      <c r="C30" s="315"/>
      <c r="D30" s="315"/>
      <c r="E30" s="315"/>
      <c r="F30" s="315"/>
      <c r="G30" s="315"/>
      <c r="H30" s="315"/>
      <c r="I30" s="750"/>
      <c r="J30" s="1"/>
    </row>
    <row r="31" spans="1:11" ht="12.75">
      <c r="A31" s="317"/>
      <c r="B31" s="299" t="s">
        <v>620</v>
      </c>
      <c r="C31" s="317"/>
      <c r="D31" s="317"/>
      <c r="E31" s="317"/>
      <c r="F31" s="317"/>
      <c r="G31" s="317"/>
      <c r="H31" s="317"/>
      <c r="I31" s="750">
        <f>K29+I29</f>
        <v>18</v>
      </c>
      <c r="J31" s="1"/>
      <c r="K31" s="3">
        <v>3</v>
      </c>
    </row>
    <row r="32" spans="1:10" ht="12.75">
      <c r="A32" s="315"/>
      <c r="B32" s="315"/>
      <c r="C32" s="315"/>
      <c r="D32" s="315"/>
      <c r="E32" s="315"/>
      <c r="F32" s="315"/>
      <c r="G32" s="315"/>
      <c r="H32" s="315"/>
      <c r="I32" s="751"/>
      <c r="J32" s="1"/>
    </row>
    <row r="33" spans="1:11" ht="12.75">
      <c r="A33" s="313"/>
      <c r="B33" s="315" t="s">
        <v>621</v>
      </c>
      <c r="C33" s="313"/>
      <c r="D33" s="313"/>
      <c r="E33" s="313"/>
      <c r="F33" s="313"/>
      <c r="G33" s="313"/>
      <c r="H33" s="313"/>
      <c r="I33" s="750">
        <f>K31+I31</f>
        <v>21</v>
      </c>
      <c r="J33" s="1"/>
      <c r="K33" s="3">
        <v>6</v>
      </c>
    </row>
    <row r="34" spans="1:10" ht="12.75">
      <c r="A34" s="313"/>
      <c r="B34" s="313"/>
      <c r="C34" s="313"/>
      <c r="D34" s="313"/>
      <c r="E34" s="313"/>
      <c r="F34" s="313"/>
      <c r="G34" s="313"/>
      <c r="H34" s="313"/>
      <c r="I34" s="752"/>
      <c r="J34" s="1"/>
    </row>
    <row r="35" spans="1:11" ht="12.75">
      <c r="A35" s="313"/>
      <c r="B35" s="315" t="s">
        <v>622</v>
      </c>
      <c r="C35" s="313"/>
      <c r="D35" s="313"/>
      <c r="E35" s="313"/>
      <c r="F35" s="313"/>
      <c r="G35" s="313"/>
      <c r="H35" s="313"/>
      <c r="I35" s="750">
        <f>K33+I33</f>
        <v>27</v>
      </c>
      <c r="J35" s="1"/>
      <c r="K35" s="3">
        <v>1</v>
      </c>
    </row>
    <row r="36" spans="1:10" ht="12.75">
      <c r="A36" s="313"/>
      <c r="B36" s="313"/>
      <c r="C36" s="313"/>
      <c r="D36" s="313"/>
      <c r="E36" s="313"/>
      <c r="F36" s="313"/>
      <c r="G36" s="313"/>
      <c r="H36" s="313"/>
      <c r="I36" s="752"/>
      <c r="J36" s="1"/>
    </row>
    <row r="37" spans="1:10" ht="12.75" hidden="1">
      <c r="A37" s="313"/>
      <c r="B37" s="315" t="s">
        <v>438</v>
      </c>
      <c r="C37" s="313"/>
      <c r="D37" s="313"/>
      <c r="E37" s="313"/>
      <c r="F37" s="313"/>
      <c r="G37" s="313"/>
      <c r="H37" s="313"/>
      <c r="I37" s="752"/>
      <c r="J37" s="1"/>
    </row>
    <row r="38" spans="1:10" ht="12.75" hidden="1">
      <c r="A38" s="313"/>
      <c r="B38" s="315" t="s">
        <v>439</v>
      </c>
      <c r="C38" s="313"/>
      <c r="D38" s="313"/>
      <c r="E38" s="313"/>
      <c r="F38" s="313"/>
      <c r="G38" s="313"/>
      <c r="H38" s="313"/>
      <c r="I38" s="753">
        <f>K35+I35</f>
        <v>28</v>
      </c>
      <c r="J38" s="1"/>
    </row>
    <row r="39" spans="1:10" ht="12.75" hidden="1">
      <c r="A39" s="313"/>
      <c r="B39" s="313"/>
      <c r="C39" s="313"/>
      <c r="D39" s="313"/>
      <c r="E39" s="313"/>
      <c r="F39" s="313"/>
      <c r="G39" s="313"/>
      <c r="H39" s="313"/>
      <c r="I39" s="313"/>
      <c r="J39" s="1"/>
    </row>
    <row r="40" spans="1:10" ht="12.75" hidden="1">
      <c r="A40" s="313"/>
      <c r="B40" s="315" t="s">
        <v>440</v>
      </c>
      <c r="C40" s="313"/>
      <c r="D40" s="313"/>
      <c r="E40" s="313"/>
      <c r="F40" s="313"/>
      <c r="G40" s="313"/>
      <c r="H40" s="313"/>
      <c r="I40" s="313"/>
      <c r="J40" s="1"/>
    </row>
    <row r="41" spans="1:10" ht="12.75" hidden="1">
      <c r="A41" s="313"/>
      <c r="B41" s="315" t="s">
        <v>441</v>
      </c>
      <c r="C41" s="313"/>
      <c r="D41" s="313"/>
      <c r="E41" s="313"/>
      <c r="F41" s="313"/>
      <c r="G41" s="313"/>
      <c r="H41" s="313"/>
      <c r="I41" s="314">
        <f>K38+I38</f>
        <v>28</v>
      </c>
      <c r="J41" s="1"/>
    </row>
    <row r="42" spans="1:10" ht="12.75" hidden="1">
      <c r="A42" s="313"/>
      <c r="B42" s="313"/>
      <c r="C42" s="313"/>
      <c r="D42" s="313"/>
      <c r="E42" s="313"/>
      <c r="F42" s="313"/>
      <c r="G42" s="313"/>
      <c r="H42" s="313"/>
      <c r="I42" s="313"/>
      <c r="J42" s="1"/>
    </row>
    <row r="43" spans="2:11" ht="12.75" hidden="1">
      <c r="B43" s="266" t="s">
        <v>623</v>
      </c>
      <c r="C43" s="313"/>
      <c r="D43" s="313"/>
      <c r="E43" s="313"/>
      <c r="F43" s="313"/>
      <c r="G43" s="313"/>
      <c r="H43" s="313"/>
      <c r="I43" s="314">
        <f>I35+K35</f>
        <v>28</v>
      </c>
      <c r="J43" s="1"/>
      <c r="K43" s="3">
        <v>1</v>
      </c>
    </row>
    <row r="44" ht="12.75" hidden="1">
      <c r="J44" s="1"/>
    </row>
    <row r="45" spans="1:10" ht="12.75" hidden="1">
      <c r="A45" s="315" t="s">
        <v>624</v>
      </c>
      <c r="I45" s="788">
        <f>I43+K43</f>
        <v>29</v>
      </c>
      <c r="J45" s="1"/>
    </row>
    <row r="46" ht="12.75" hidden="1">
      <c r="J46" s="1"/>
    </row>
    <row r="47" ht="12.75">
      <c r="J47" s="1"/>
    </row>
    <row r="48" spans="10:11" ht="12.75">
      <c r="J48" s="1"/>
      <c r="K48" s="3" t="s">
        <v>869</v>
      </c>
    </row>
    <row r="49" ht="12.75">
      <c r="J49" s="1"/>
    </row>
    <row r="50" ht="12.75">
      <c r="J50" s="1"/>
    </row>
    <row r="51" ht="12.75">
      <c r="J51" s="1"/>
    </row>
    <row r="52" ht="12.75">
      <c r="J52" s="1"/>
    </row>
    <row r="53" ht="12.75">
      <c r="J53" s="1"/>
    </row>
    <row r="54" ht="12.75">
      <c r="J54" s="1"/>
    </row>
    <row r="55" ht="12.75">
      <c r="J55" s="1"/>
    </row>
    <row r="56" ht="12.75" hidden="1">
      <c r="J56" s="1"/>
    </row>
    <row r="57" spans="1:10" ht="12.75">
      <c r="A57" s="1"/>
      <c r="B57" s="1"/>
      <c r="C57" s="1"/>
      <c r="D57" s="1"/>
      <c r="E57" s="1"/>
      <c r="F57" s="1"/>
      <c r="G57" s="90"/>
      <c r="H57" s="91"/>
      <c r="I57" s="91"/>
      <c r="J57" s="91"/>
    </row>
    <row r="58" spans="1:10" ht="12.75">
      <c r="A58" s="1"/>
      <c r="B58" s="1"/>
      <c r="C58" s="1"/>
      <c r="D58" s="1"/>
      <c r="E58" s="1"/>
      <c r="F58" s="1"/>
      <c r="G58" s="92"/>
      <c r="H58" s="91"/>
      <c r="I58" s="91"/>
      <c r="J58" s="91"/>
    </row>
    <row r="59" spans="1:10" ht="12.75">
      <c r="A59" s="93"/>
      <c r="B59" s="93"/>
      <c r="C59" s="93"/>
      <c r="D59" s="93"/>
      <c r="E59" s="93"/>
      <c r="F59" s="93"/>
      <c r="G59" s="94"/>
      <c r="H59" s="23"/>
      <c r="I59" s="21"/>
      <c r="J59" s="21"/>
    </row>
    <row r="60" spans="1:10" ht="12.75">
      <c r="A60" s="93"/>
      <c r="B60" s="93"/>
      <c r="C60" s="93"/>
      <c r="D60" s="93"/>
      <c r="E60" s="93"/>
      <c r="F60" s="93"/>
      <c r="G60" s="94"/>
      <c r="H60" s="21"/>
      <c r="I60" s="21"/>
      <c r="J60" s="21"/>
    </row>
    <row r="61" spans="1:10" ht="12.75">
      <c r="A61" s="95"/>
      <c r="B61" s="95"/>
      <c r="C61" s="95"/>
      <c r="D61" s="95"/>
      <c r="E61" s="95"/>
      <c r="F61" s="95"/>
      <c r="G61" s="94"/>
      <c r="H61" s="27"/>
      <c r="I61" s="96"/>
      <c r="J61" s="27"/>
    </row>
    <row r="62" spans="1:10" ht="12.75">
      <c r="A62" s="93"/>
      <c r="B62" s="93"/>
      <c r="C62" s="93"/>
      <c r="D62" s="93"/>
      <c r="E62" s="93"/>
      <c r="F62" s="93"/>
      <c r="G62" s="94"/>
      <c r="H62" s="21"/>
      <c r="I62" s="21"/>
      <c r="J62" s="21"/>
    </row>
    <row r="63" spans="1:10" ht="12.75">
      <c r="A63" s="93"/>
      <c r="B63" s="93"/>
      <c r="C63" s="93"/>
      <c r="D63" s="93"/>
      <c r="E63" s="93"/>
      <c r="F63" s="93"/>
      <c r="G63" s="94"/>
      <c r="H63" s="21"/>
      <c r="I63" s="21"/>
      <c r="J63" s="21"/>
    </row>
    <row r="64" spans="1:10" ht="12.75">
      <c r="A64" s="7"/>
      <c r="B64" s="7"/>
      <c r="C64" s="7"/>
      <c r="D64" s="7"/>
      <c r="E64" s="7"/>
      <c r="F64" s="7"/>
      <c r="G64" s="97"/>
      <c r="H64" s="15"/>
      <c r="I64" s="16"/>
      <c r="J64" s="17"/>
    </row>
    <row r="65" spans="1:10" ht="12.75">
      <c r="A65" s="7"/>
      <c r="B65" s="7"/>
      <c r="C65" s="7"/>
      <c r="D65" s="7"/>
      <c r="E65" s="7"/>
      <c r="F65" s="7"/>
      <c r="G65" s="97"/>
      <c r="H65" s="15"/>
      <c r="I65" s="16"/>
      <c r="J65" s="17"/>
    </row>
    <row r="66" spans="1:10" ht="12.75">
      <c r="A66" s="7"/>
      <c r="B66" s="7"/>
      <c r="C66" s="7"/>
      <c r="D66" s="7"/>
      <c r="E66" s="7"/>
      <c r="F66" s="7"/>
      <c r="G66" s="97"/>
      <c r="H66" s="15"/>
      <c r="I66" s="16"/>
      <c r="J66" s="17"/>
    </row>
    <row r="67" spans="1:10" ht="12.75">
      <c r="A67" s="7"/>
      <c r="B67" s="7"/>
      <c r="C67" s="7"/>
      <c r="D67" s="7"/>
      <c r="E67" s="7"/>
      <c r="F67" s="7"/>
      <c r="G67" s="97"/>
      <c r="H67" s="15"/>
      <c r="I67" s="16"/>
      <c r="J67" s="17"/>
    </row>
    <row r="68" spans="1:10" ht="12.75">
      <c r="A68" s="98"/>
      <c r="B68" s="9"/>
      <c r="C68" s="9"/>
      <c r="D68" s="9"/>
      <c r="E68" s="9"/>
      <c r="F68" s="9"/>
      <c r="G68" s="97"/>
      <c r="H68" s="15"/>
      <c r="I68" s="99"/>
      <c r="J68" s="15"/>
    </row>
    <row r="69" spans="1:10" ht="12.75">
      <c r="A69" s="98"/>
      <c r="B69" s="9"/>
      <c r="C69" s="9"/>
      <c r="D69" s="9"/>
      <c r="E69" s="9"/>
      <c r="F69" s="9"/>
      <c r="G69" s="97"/>
      <c r="H69" s="15"/>
      <c r="I69" s="99"/>
      <c r="J69" s="15"/>
    </row>
    <row r="70" spans="1:11" ht="12.75">
      <c r="A70" s="98"/>
      <c r="B70" s="9"/>
      <c r="C70" s="9"/>
      <c r="D70" s="9"/>
      <c r="E70" s="9"/>
      <c r="F70" s="9"/>
      <c r="G70" s="97"/>
      <c r="H70" s="21"/>
      <c r="I70" s="100"/>
      <c r="J70" s="21"/>
      <c r="K70" s="1"/>
    </row>
    <row r="71" spans="1:11" ht="12.75">
      <c r="A71" s="8"/>
      <c r="B71" s="8"/>
      <c r="C71" s="8"/>
      <c r="D71" s="8"/>
      <c r="E71" s="8"/>
      <c r="F71" s="8"/>
      <c r="G71" s="101"/>
      <c r="H71" s="27"/>
      <c r="I71" s="27"/>
      <c r="J71" s="27"/>
      <c r="K71" s="1"/>
    </row>
    <row r="72" spans="1:11" ht="12.75">
      <c r="A72" s="7"/>
      <c r="B72" s="7"/>
      <c r="C72" s="8"/>
      <c r="D72" s="8"/>
      <c r="E72" s="8"/>
      <c r="F72" s="8"/>
      <c r="G72" s="101"/>
      <c r="H72" s="27"/>
      <c r="I72" s="27"/>
      <c r="J72" s="27"/>
      <c r="K72" s="1"/>
    </row>
    <row r="73" spans="1:11" ht="12.75">
      <c r="A73" s="7"/>
      <c r="B73" s="7"/>
      <c r="C73" s="8"/>
      <c r="D73" s="8"/>
      <c r="E73" s="8"/>
      <c r="F73" s="8"/>
      <c r="G73" s="101"/>
      <c r="H73" s="27"/>
      <c r="I73" s="27"/>
      <c r="J73" s="27"/>
      <c r="K73" s="1"/>
    </row>
    <row r="74" spans="1:11" ht="12.75">
      <c r="A74" s="8"/>
      <c r="B74" s="8"/>
      <c r="C74" s="8"/>
      <c r="D74" s="8"/>
      <c r="E74" s="8"/>
      <c r="F74" s="8"/>
      <c r="G74" s="101"/>
      <c r="H74" s="27"/>
      <c r="I74" s="27"/>
      <c r="J74" s="27"/>
      <c r="K74" s="1"/>
    </row>
    <row r="75" spans="1:11" ht="12.75">
      <c r="A75" s="7"/>
      <c r="B75" s="7"/>
      <c r="C75" s="7"/>
      <c r="D75" s="7"/>
      <c r="E75" s="7"/>
      <c r="F75" s="7"/>
      <c r="G75" s="101"/>
      <c r="H75" s="102"/>
      <c r="I75" s="22"/>
      <c r="J75" s="23"/>
      <c r="K75" s="1"/>
    </row>
    <row r="76" spans="1:11" ht="12.75">
      <c r="A76" s="7"/>
      <c r="B76" s="7"/>
      <c r="C76" s="7"/>
      <c r="D76" s="7"/>
      <c r="E76" s="7"/>
      <c r="F76" s="7"/>
      <c r="G76" s="101"/>
      <c r="H76" s="102"/>
      <c r="I76" s="22"/>
      <c r="J76" s="23"/>
      <c r="K76" s="1"/>
    </row>
    <row r="77" spans="1:11" ht="12.75">
      <c r="A77" s="7"/>
      <c r="B77" s="7"/>
      <c r="C77" s="7"/>
      <c r="D77" s="7"/>
      <c r="E77" s="7"/>
      <c r="F77" s="7"/>
      <c r="G77" s="101"/>
      <c r="H77" s="102"/>
      <c r="I77" s="22"/>
      <c r="J77" s="23"/>
      <c r="K77" s="1"/>
    </row>
    <row r="78" spans="1:11" ht="12.75">
      <c r="A78" s="8"/>
      <c r="B78" s="8"/>
      <c r="C78" s="8"/>
      <c r="D78" s="8"/>
      <c r="E78" s="8"/>
      <c r="F78" s="8"/>
      <c r="G78" s="101"/>
      <c r="H78" s="49"/>
      <c r="I78" s="49"/>
      <c r="J78" s="49"/>
      <c r="K78" s="1"/>
    </row>
    <row r="79" spans="7:11" ht="12.75">
      <c r="G79" s="10"/>
      <c r="H79" s="1"/>
      <c r="I79" s="1"/>
      <c r="J79" s="1"/>
      <c r="K79" s="1"/>
    </row>
    <row r="80" spans="1:10" ht="12.75">
      <c r="A80" s="25"/>
      <c r="B80" s="57"/>
      <c r="C80" s="57"/>
      <c r="D80" s="57"/>
      <c r="E80" s="57"/>
      <c r="F80" s="57"/>
      <c r="G80" s="57"/>
      <c r="H80" s="57"/>
      <c r="I80" s="57"/>
      <c r="J80" s="57"/>
    </row>
    <row r="81" ht="12.75">
      <c r="A81" s="25"/>
    </row>
    <row r="83" ht="12.75">
      <c r="A83" s="8"/>
    </row>
    <row r="86" spans="1:7" ht="12.75">
      <c r="A86" s="87"/>
      <c r="B86" s="87"/>
      <c r="C86" s="87"/>
      <c r="D86" s="87"/>
      <c r="E86" s="87"/>
      <c r="F86" s="1"/>
      <c r="G86" s="1"/>
    </row>
    <row r="87" spans="1:7" ht="12.75">
      <c r="A87" s="1"/>
      <c r="B87" s="1"/>
      <c r="C87" s="103"/>
      <c r="D87" s="103"/>
      <c r="E87" s="103"/>
      <c r="F87" s="1"/>
      <c r="G87" s="1"/>
    </row>
    <row r="104" spans="11:12" ht="12.75">
      <c r="K104" s="36"/>
      <c r="L104" s="36"/>
    </row>
    <row r="108" spans="1:10" ht="15.75">
      <c r="A108" s="1"/>
      <c r="B108" s="1"/>
      <c r="C108" s="104"/>
      <c r="D108" s="2"/>
      <c r="E108" s="2"/>
      <c r="F108" s="2"/>
      <c r="G108" s="2"/>
      <c r="H108" s="2"/>
      <c r="I108" s="1"/>
      <c r="J108" s="1"/>
    </row>
    <row r="109" spans="1:10" ht="12.75">
      <c r="A109" s="1"/>
      <c r="B109" s="1"/>
      <c r="C109" s="1"/>
      <c r="D109" s="1"/>
      <c r="E109" s="1"/>
      <c r="F109" s="1"/>
      <c r="G109" s="1"/>
      <c r="H109" s="1"/>
      <c r="I109" s="1"/>
      <c r="J109" s="1"/>
    </row>
    <row r="110" spans="1:10" ht="15" customHeight="1">
      <c r="A110" s="105"/>
      <c r="B110" s="105"/>
      <c r="C110" s="105"/>
      <c r="D110" s="105"/>
      <c r="E110" s="105"/>
      <c r="F110" s="105"/>
      <c r="G110" s="106"/>
      <c r="H110" s="90"/>
      <c r="I110" s="90"/>
      <c r="J110" s="90"/>
    </row>
    <row r="111" spans="1:10" ht="12.75" customHeight="1">
      <c r="A111" s="105"/>
      <c r="B111" s="105"/>
      <c r="C111" s="105"/>
      <c r="D111" s="105"/>
      <c r="E111" s="105"/>
      <c r="F111" s="105"/>
      <c r="G111" s="106"/>
      <c r="H111" s="77"/>
      <c r="I111" s="77"/>
      <c r="J111" s="77"/>
    </row>
    <row r="112" spans="1:10" ht="12.75">
      <c r="A112" s="1"/>
      <c r="B112" s="1"/>
      <c r="C112" s="1"/>
      <c r="D112" s="1"/>
      <c r="E112" s="1"/>
      <c r="F112" s="1"/>
      <c r="G112" s="92"/>
      <c r="H112" s="90"/>
      <c r="I112" s="90"/>
      <c r="J112" s="90"/>
    </row>
    <row r="113" spans="1:10" ht="12.75">
      <c r="A113" s="1"/>
      <c r="B113" s="1"/>
      <c r="C113" s="1"/>
      <c r="D113" s="1"/>
      <c r="E113" s="1"/>
      <c r="F113" s="1"/>
      <c r="G113" s="53"/>
      <c r="H113" s="1"/>
      <c r="I113" s="1"/>
      <c r="J113" s="1"/>
    </row>
    <row r="114" spans="1:10" ht="14.25">
      <c r="A114" s="107"/>
      <c r="B114" s="1"/>
      <c r="C114" s="1"/>
      <c r="D114" s="1"/>
      <c r="E114" s="1"/>
      <c r="F114" s="1"/>
      <c r="G114" s="53"/>
      <c r="H114" s="1"/>
      <c r="I114" s="1"/>
      <c r="J114" s="1"/>
    </row>
    <row r="115" spans="1:10" ht="12.75">
      <c r="A115" s="50"/>
      <c r="B115" s="1"/>
      <c r="C115" s="1"/>
      <c r="D115" s="1"/>
      <c r="E115" s="1"/>
      <c r="F115" s="1"/>
      <c r="G115" s="53"/>
      <c r="H115" s="1"/>
      <c r="I115" s="1"/>
      <c r="J115" s="1"/>
    </row>
    <row r="116" spans="1:7" ht="12.75">
      <c r="A116" s="12"/>
      <c r="B116" s="12"/>
      <c r="G116" s="10"/>
    </row>
    <row r="117" ht="12.75">
      <c r="G117" s="10"/>
    </row>
    <row r="118" ht="12.75">
      <c r="G118" s="10"/>
    </row>
    <row r="119" ht="12.75">
      <c r="G119" s="10"/>
    </row>
    <row r="120" spans="7:10" ht="12.75">
      <c r="G120" s="13"/>
      <c r="H120" s="17"/>
      <c r="I120" s="17"/>
      <c r="J120" s="17"/>
    </row>
    <row r="121" spans="7:10" ht="12.75">
      <c r="G121" s="13"/>
      <c r="H121" s="17"/>
      <c r="I121" s="17"/>
      <c r="J121" s="17"/>
    </row>
    <row r="122" spans="7:10" ht="12.75">
      <c r="G122" s="13"/>
      <c r="H122" s="17"/>
      <c r="I122" s="17"/>
      <c r="J122" s="17"/>
    </row>
    <row r="123" spans="1:7" ht="12.75">
      <c r="A123" s="12"/>
      <c r="B123" s="12"/>
      <c r="G123" s="10"/>
    </row>
    <row r="124" ht="12.75">
      <c r="G124" s="10"/>
    </row>
    <row r="125" ht="12.75">
      <c r="G125" s="10"/>
    </row>
    <row r="126" ht="12.75">
      <c r="G126" s="108"/>
    </row>
    <row r="127" spans="7:10" ht="12.75">
      <c r="G127" s="108"/>
      <c r="H127" s="17"/>
      <c r="I127" s="17"/>
      <c r="J127" s="17"/>
    </row>
    <row r="128" spans="7:10" ht="12.75">
      <c r="G128" s="108"/>
      <c r="H128" s="17"/>
      <c r="I128" s="17"/>
      <c r="J128" s="17"/>
    </row>
    <row r="129" spans="7:10" ht="12.75">
      <c r="G129" s="108"/>
      <c r="H129" s="17"/>
      <c r="I129" s="17"/>
      <c r="J129" s="17"/>
    </row>
    <row r="130" spans="7:10" ht="12.75">
      <c r="G130" s="108"/>
      <c r="H130" s="17"/>
      <c r="I130" s="17"/>
      <c r="J130" s="17"/>
    </row>
    <row r="131" spans="7:10" ht="12.75">
      <c r="G131" s="108"/>
      <c r="H131" s="17"/>
      <c r="I131" s="17"/>
      <c r="J131" s="17"/>
    </row>
    <row r="132" spans="7:10" ht="12.75">
      <c r="G132" s="13"/>
      <c r="H132" s="17"/>
      <c r="I132" s="17"/>
      <c r="J132" s="17"/>
    </row>
    <row r="133" spans="1:10" ht="12.75">
      <c r="A133" s="12"/>
      <c r="B133" s="12"/>
      <c r="G133" s="13"/>
      <c r="H133" s="17"/>
      <c r="I133" s="17"/>
      <c r="J133" s="17"/>
    </row>
    <row r="134" spans="7:10" ht="12.75">
      <c r="G134" s="13"/>
      <c r="H134" s="17"/>
      <c r="I134" s="17"/>
      <c r="J134" s="17"/>
    </row>
    <row r="135" spans="7:10" ht="12.75">
      <c r="G135" s="13"/>
      <c r="H135" s="17"/>
      <c r="I135" s="17"/>
      <c r="J135" s="17"/>
    </row>
    <row r="136" spans="7:10" ht="12.75">
      <c r="G136" s="13"/>
      <c r="H136" s="17"/>
      <c r="I136" s="17"/>
      <c r="J136" s="17"/>
    </row>
    <row r="137" spans="7:10" ht="12.75">
      <c r="G137" s="13"/>
      <c r="H137" s="17"/>
      <c r="I137" s="17"/>
      <c r="J137" s="17"/>
    </row>
    <row r="138" spans="7:10" ht="12.75">
      <c r="G138" s="13"/>
      <c r="H138" s="17"/>
      <c r="I138" s="17"/>
      <c r="J138" s="17"/>
    </row>
    <row r="139" spans="7:10" ht="12.75">
      <c r="G139" s="13"/>
      <c r="H139" s="17"/>
      <c r="I139" s="17"/>
      <c r="J139" s="17"/>
    </row>
    <row r="140" spans="7:10" ht="12.75">
      <c r="G140" s="13"/>
      <c r="H140" s="17"/>
      <c r="I140" s="17"/>
      <c r="J140" s="17"/>
    </row>
    <row r="141" spans="7:10" ht="12.75">
      <c r="G141" s="13"/>
      <c r="H141" s="17"/>
      <c r="I141" s="17"/>
      <c r="J141" s="17"/>
    </row>
    <row r="142" spans="7:10" ht="12.75">
      <c r="G142" s="13"/>
      <c r="H142" s="17"/>
      <c r="I142" s="17"/>
      <c r="J142" s="17"/>
    </row>
    <row r="143" spans="7:10" ht="12.75">
      <c r="G143" s="13"/>
      <c r="H143" s="17"/>
      <c r="I143" s="17"/>
      <c r="J143" s="17"/>
    </row>
    <row r="144" spans="7:10" ht="12.75">
      <c r="G144" s="13"/>
      <c r="H144" s="23"/>
      <c r="I144" s="23"/>
      <c r="J144" s="23"/>
    </row>
    <row r="145" spans="7:10" ht="12.75">
      <c r="G145" s="13"/>
      <c r="H145" s="23"/>
      <c r="I145" s="23"/>
      <c r="J145" s="23"/>
    </row>
    <row r="146" spans="1:10" ht="14.25">
      <c r="A146" s="107"/>
      <c r="B146" s="1"/>
      <c r="C146" s="1"/>
      <c r="D146" s="1"/>
      <c r="E146" s="1"/>
      <c r="F146" s="1"/>
      <c r="G146" s="29"/>
      <c r="H146" s="27"/>
      <c r="I146" s="27"/>
      <c r="J146" s="27"/>
    </row>
    <row r="147" spans="7:10" ht="12.75">
      <c r="G147" s="13"/>
      <c r="H147" s="23"/>
      <c r="I147" s="23"/>
      <c r="J147" s="23"/>
    </row>
    <row r="148" spans="1:10" ht="14.25">
      <c r="A148" s="56"/>
      <c r="B148" s="12"/>
      <c r="C148" s="12"/>
      <c r="D148" s="12"/>
      <c r="E148" s="12"/>
      <c r="F148" s="12"/>
      <c r="G148" s="13"/>
      <c r="H148" s="27"/>
      <c r="I148" s="27"/>
      <c r="J148" s="27"/>
    </row>
    <row r="149" spans="7:10" ht="12.75">
      <c r="G149" s="13"/>
      <c r="H149" s="23"/>
      <c r="I149" s="23"/>
      <c r="J149" s="23"/>
    </row>
    <row r="150" spans="1:10" ht="12.75">
      <c r="A150" s="12"/>
      <c r="B150" s="12"/>
      <c r="G150" s="13"/>
      <c r="H150" s="17"/>
      <c r="I150" s="17"/>
      <c r="J150" s="17"/>
    </row>
    <row r="151" spans="7:10" ht="12.75">
      <c r="G151" s="13"/>
      <c r="H151" s="17"/>
      <c r="I151" s="17"/>
      <c r="J151" s="17"/>
    </row>
    <row r="152" spans="7:10" ht="12.75">
      <c r="G152" s="13"/>
      <c r="H152" s="17"/>
      <c r="I152" s="17"/>
      <c r="J152" s="17"/>
    </row>
    <row r="153" spans="7:10" ht="12.75">
      <c r="G153" s="13"/>
      <c r="H153" s="17"/>
      <c r="I153" s="17"/>
      <c r="J153" s="17"/>
    </row>
    <row r="154" spans="7:10" ht="12.75">
      <c r="G154" s="13"/>
      <c r="H154" s="17"/>
      <c r="I154" s="17"/>
      <c r="J154" s="17"/>
    </row>
    <row r="155" spans="7:10" ht="12.75">
      <c r="G155" s="13"/>
      <c r="H155" s="17"/>
      <c r="I155" s="17"/>
      <c r="J155" s="17"/>
    </row>
    <row r="156" spans="7:10" ht="12.75">
      <c r="G156" s="13"/>
      <c r="H156" s="17"/>
      <c r="I156" s="17"/>
      <c r="J156" s="17"/>
    </row>
    <row r="157" spans="1:10" ht="12.75">
      <c r="A157" s="85"/>
      <c r="B157" s="85"/>
      <c r="C157" s="85"/>
      <c r="D157" s="85"/>
      <c r="E157" s="85"/>
      <c r="F157" s="85"/>
      <c r="G157" s="85"/>
      <c r="H157" s="85"/>
      <c r="I157" s="85"/>
      <c r="J157" s="85"/>
    </row>
    <row r="158" spans="7:10" ht="12.75">
      <c r="G158" s="13"/>
      <c r="H158" s="17"/>
      <c r="I158" s="17"/>
      <c r="J158" s="17"/>
    </row>
    <row r="159" spans="1:10" ht="12.75">
      <c r="A159" s="12"/>
      <c r="B159" s="12"/>
      <c r="G159" s="13"/>
      <c r="H159" s="17"/>
      <c r="I159" s="17"/>
      <c r="J159" s="17"/>
    </row>
    <row r="160" spans="7:10" ht="12.75">
      <c r="G160" s="19"/>
      <c r="H160" s="17"/>
      <c r="I160" s="17"/>
      <c r="J160" s="17"/>
    </row>
    <row r="161" spans="7:10" ht="12.75">
      <c r="G161" s="19"/>
      <c r="H161" s="17"/>
      <c r="I161" s="17"/>
      <c r="J161" s="17"/>
    </row>
    <row r="162" spans="7:10" ht="12.75">
      <c r="G162" s="19"/>
      <c r="H162" s="17"/>
      <c r="I162" s="17"/>
      <c r="J162" s="17"/>
    </row>
    <row r="163" spans="7:10" ht="12.75">
      <c r="G163" s="19"/>
      <c r="H163" s="17"/>
      <c r="I163" s="17"/>
      <c r="J163" s="15"/>
    </row>
    <row r="164" spans="7:10" ht="12.75">
      <c r="G164" s="19"/>
      <c r="H164" s="17"/>
      <c r="I164" s="17"/>
      <c r="J164" s="15"/>
    </row>
    <row r="165" spans="7:10" ht="12.75">
      <c r="G165" s="19"/>
      <c r="H165" s="17"/>
      <c r="I165" s="17"/>
      <c r="J165" s="15"/>
    </row>
    <row r="166" spans="7:10" ht="12.75">
      <c r="G166" s="19"/>
      <c r="H166" s="17"/>
      <c r="I166" s="17"/>
      <c r="J166" s="17"/>
    </row>
    <row r="167" spans="7:10" ht="12.75">
      <c r="G167" s="28"/>
      <c r="H167" s="23"/>
      <c r="I167" s="23"/>
      <c r="J167" s="23"/>
    </row>
    <row r="168" spans="7:10" ht="12.75">
      <c r="G168" s="28"/>
      <c r="H168" s="23"/>
      <c r="I168" s="23"/>
      <c r="J168" s="23"/>
    </row>
    <row r="169" spans="1:10" ht="12.75">
      <c r="A169" s="12"/>
      <c r="B169" s="12"/>
      <c r="C169" s="12"/>
      <c r="D169" s="12"/>
      <c r="E169" s="12"/>
      <c r="F169" s="12"/>
      <c r="G169" s="28"/>
      <c r="H169" s="27"/>
      <c r="I169" s="27"/>
      <c r="J169" s="27"/>
    </row>
    <row r="170" spans="1:10" ht="12.75">
      <c r="A170" s="12"/>
      <c r="B170" s="12"/>
      <c r="C170" s="12"/>
      <c r="D170" s="12"/>
      <c r="E170" s="12"/>
      <c r="F170" s="12"/>
      <c r="G170" s="28"/>
      <c r="H170" s="27"/>
      <c r="I170" s="27"/>
      <c r="J170" s="27"/>
    </row>
    <row r="171" spans="1:10" ht="12.75">
      <c r="A171" s="12"/>
      <c r="B171" s="12"/>
      <c r="G171" s="28"/>
      <c r="H171" s="23"/>
      <c r="I171" s="23"/>
      <c r="J171" s="23"/>
    </row>
    <row r="172" spans="7:10" ht="12.75">
      <c r="G172" s="28"/>
      <c r="H172" s="23"/>
      <c r="I172" s="23"/>
      <c r="J172" s="23"/>
    </row>
    <row r="173" spans="7:10" ht="12.75">
      <c r="G173" s="28"/>
      <c r="H173" s="23"/>
      <c r="I173" s="23"/>
      <c r="J173" s="23"/>
    </row>
    <row r="174" spans="7:10" ht="12.75">
      <c r="G174" s="19"/>
      <c r="H174" s="17"/>
      <c r="I174" s="17"/>
      <c r="J174" s="17"/>
    </row>
    <row r="175" spans="7:10" ht="12.75">
      <c r="G175" s="19"/>
      <c r="H175" s="17"/>
      <c r="I175" s="17"/>
      <c r="J175" s="17"/>
    </row>
    <row r="176" spans="2:10" ht="12.75">
      <c r="B176" s="12"/>
      <c r="G176" s="19"/>
      <c r="H176" s="23"/>
      <c r="I176" s="23"/>
      <c r="J176" s="23"/>
    </row>
    <row r="177" spans="1:10" ht="12.75">
      <c r="A177" s="1"/>
      <c r="B177" s="50"/>
      <c r="C177" s="1"/>
      <c r="D177" s="1"/>
      <c r="E177" s="1"/>
      <c r="F177" s="1"/>
      <c r="G177" s="28"/>
      <c r="H177" s="23"/>
      <c r="I177" s="23"/>
      <c r="J177" s="23"/>
    </row>
    <row r="178" spans="1:10" ht="12.75">
      <c r="A178" s="50"/>
      <c r="B178" s="50"/>
      <c r="C178" s="50"/>
      <c r="D178" s="50"/>
      <c r="E178" s="50"/>
      <c r="F178" s="50"/>
      <c r="G178" s="28"/>
      <c r="H178" s="27"/>
      <c r="I178" s="27"/>
      <c r="J178" s="27"/>
    </row>
    <row r="179" spans="1:10" ht="12.75">
      <c r="A179" s="1"/>
      <c r="B179" s="1"/>
      <c r="C179" s="1"/>
      <c r="D179" s="1"/>
      <c r="E179" s="1"/>
      <c r="F179" s="1"/>
      <c r="G179" s="53"/>
      <c r="H179" s="23"/>
      <c r="I179" s="23"/>
      <c r="J179" s="23"/>
    </row>
    <row r="180" spans="1:10" ht="14.25">
      <c r="A180" s="107"/>
      <c r="B180" s="50"/>
      <c r="C180" s="50"/>
      <c r="D180" s="50"/>
      <c r="E180" s="50"/>
      <c r="F180" s="50"/>
      <c r="G180" s="29"/>
      <c r="H180" s="27"/>
      <c r="I180" s="27"/>
      <c r="J180" s="27"/>
    </row>
    <row r="181" spans="1:10" ht="12.75">
      <c r="A181" s="1"/>
      <c r="B181" s="1"/>
      <c r="C181" s="1"/>
      <c r="D181" s="1"/>
      <c r="E181" s="1"/>
      <c r="F181" s="1"/>
      <c r="G181" s="53"/>
      <c r="H181" s="23"/>
      <c r="I181" s="23"/>
      <c r="J181" s="23"/>
    </row>
    <row r="182" spans="1:10" ht="15.75">
      <c r="A182" s="109"/>
      <c r="B182" s="109"/>
      <c r="C182" s="109"/>
      <c r="D182" s="109"/>
      <c r="E182" s="109"/>
      <c r="F182" s="109"/>
      <c r="G182" s="110"/>
      <c r="H182" s="111"/>
      <c r="I182" s="111"/>
      <c r="J182" s="111"/>
    </row>
    <row r="183" spans="1:10" ht="12.75">
      <c r="A183" s="1"/>
      <c r="B183" s="1"/>
      <c r="C183" s="1"/>
      <c r="D183" s="1"/>
      <c r="E183" s="1"/>
      <c r="F183" s="1"/>
      <c r="G183" s="53"/>
      <c r="H183" s="23"/>
      <c r="I183" s="23"/>
      <c r="J183" s="23"/>
    </row>
    <row r="184" spans="1:10" ht="12.75">
      <c r="A184" s="25"/>
      <c r="G184" s="10"/>
      <c r="H184" s="17"/>
      <c r="I184" s="17"/>
      <c r="J184" s="17"/>
    </row>
    <row r="185" spans="1:10" ht="12.75">
      <c r="A185" s="25"/>
      <c r="G185" s="10"/>
      <c r="H185" s="17"/>
      <c r="I185" s="17"/>
      <c r="J185" s="17"/>
    </row>
    <row r="186" spans="7:10" ht="12.75">
      <c r="G186" s="10"/>
      <c r="H186" s="17"/>
      <c r="I186" s="17"/>
      <c r="J186" s="17"/>
    </row>
    <row r="187" spans="7:10" ht="12.75">
      <c r="G187" s="10"/>
      <c r="H187" s="17"/>
      <c r="I187" s="17"/>
      <c r="J187" s="17"/>
    </row>
    <row r="188" spans="7:10" ht="12.75">
      <c r="G188" s="10"/>
      <c r="H188" s="17"/>
      <c r="I188" s="17"/>
      <c r="J188" s="17"/>
    </row>
    <row r="189" spans="7:10" ht="12.75">
      <c r="G189" s="10"/>
      <c r="H189" s="17"/>
      <c r="I189" s="17"/>
      <c r="J189" s="17"/>
    </row>
    <row r="190" spans="7:10" ht="12.75">
      <c r="G190" s="10"/>
      <c r="H190" s="17"/>
      <c r="I190" s="17"/>
      <c r="J190" s="17"/>
    </row>
    <row r="191" spans="7:10" ht="12.75">
      <c r="G191" s="10"/>
      <c r="H191" s="17"/>
      <c r="I191" s="17"/>
      <c r="J191" s="17"/>
    </row>
    <row r="192" spans="7:10" ht="12.75">
      <c r="G192" s="10"/>
      <c r="H192" s="17"/>
      <c r="I192" s="17"/>
      <c r="J192" s="17"/>
    </row>
    <row r="193" spans="7:10" ht="12.75">
      <c r="G193" s="10"/>
      <c r="H193" s="17"/>
      <c r="I193" s="17"/>
      <c r="J193" s="17"/>
    </row>
    <row r="194" spans="7:10" ht="12.75">
      <c r="G194" s="10"/>
      <c r="H194" s="17"/>
      <c r="I194" s="17"/>
      <c r="J194" s="17"/>
    </row>
    <row r="195" spans="7:10" ht="12.75">
      <c r="G195" s="10"/>
      <c r="H195" s="17"/>
      <c r="I195" s="17"/>
      <c r="J195" s="17"/>
    </row>
    <row r="196" spans="7:10" ht="12.75">
      <c r="G196" s="10"/>
      <c r="H196" s="17"/>
      <c r="I196" s="17"/>
      <c r="J196" s="17"/>
    </row>
    <row r="197" spans="7:10" ht="12.75">
      <c r="G197" s="10"/>
      <c r="H197" s="17"/>
      <c r="I197" s="17"/>
      <c r="J197" s="17"/>
    </row>
    <row r="198" spans="7:10" ht="12.75">
      <c r="G198" s="10"/>
      <c r="H198" s="17"/>
      <c r="I198" s="17"/>
      <c r="J198" s="17"/>
    </row>
    <row r="199" spans="7:10" ht="12.75">
      <c r="G199" s="10"/>
      <c r="H199" s="17"/>
      <c r="I199" s="17"/>
      <c r="J199" s="17"/>
    </row>
    <row r="200" spans="7:10" ht="12.75">
      <c r="G200" s="10"/>
      <c r="H200" s="17"/>
      <c r="I200" s="17"/>
      <c r="J200" s="17"/>
    </row>
    <row r="201" spans="7:10" ht="12.75">
      <c r="G201" s="10"/>
      <c r="H201" s="17"/>
      <c r="I201" s="17"/>
      <c r="J201" s="17"/>
    </row>
    <row r="202" spans="7:10" ht="12.75">
      <c r="G202" s="10"/>
      <c r="H202" s="17"/>
      <c r="I202" s="17"/>
      <c r="J202" s="17"/>
    </row>
    <row r="203" spans="7:10" ht="12.75">
      <c r="G203" s="10"/>
      <c r="H203" s="17"/>
      <c r="I203" s="17"/>
      <c r="J203" s="17"/>
    </row>
    <row r="204" spans="7:10" ht="12.75">
      <c r="G204" s="10"/>
      <c r="H204" s="17"/>
      <c r="I204" s="17"/>
      <c r="J204" s="17"/>
    </row>
    <row r="205" spans="7:10" ht="12.75">
      <c r="G205" s="10"/>
      <c r="H205" s="17"/>
      <c r="I205" s="17"/>
      <c r="J205" s="17"/>
    </row>
    <row r="206" spans="7:10" ht="12.75">
      <c r="G206" s="10"/>
      <c r="H206" s="17"/>
      <c r="I206" s="17"/>
      <c r="J206" s="17"/>
    </row>
    <row r="207" spans="7:10" ht="12.75">
      <c r="G207" s="10"/>
      <c r="H207" s="17"/>
      <c r="I207" s="17"/>
      <c r="J207" s="17"/>
    </row>
    <row r="208" spans="7:10" ht="12.75">
      <c r="G208" s="10"/>
      <c r="H208" s="17"/>
      <c r="I208" s="17"/>
      <c r="J208" s="17"/>
    </row>
    <row r="209" spans="7:10" ht="12.75">
      <c r="G209" s="10"/>
      <c r="H209" s="17"/>
      <c r="I209" s="17"/>
      <c r="J209" s="17"/>
    </row>
    <row r="210" spans="7:10" ht="12.75">
      <c r="G210" s="10"/>
      <c r="H210" s="17"/>
      <c r="I210" s="17"/>
      <c r="J210" s="17"/>
    </row>
    <row r="211" spans="7:10" ht="12.75">
      <c r="G211" s="10"/>
      <c r="H211" s="17"/>
      <c r="I211" s="17"/>
      <c r="J211" s="17"/>
    </row>
    <row r="212" spans="7:10" ht="12.75">
      <c r="G212" s="10"/>
      <c r="H212" s="17"/>
      <c r="I212" s="17"/>
      <c r="J212" s="17"/>
    </row>
    <row r="213" spans="7:10" ht="12.75">
      <c r="G213" s="10"/>
      <c r="H213" s="17"/>
      <c r="I213" s="17"/>
      <c r="J213" s="17"/>
    </row>
    <row r="214" spans="7:10" ht="12.75">
      <c r="G214" s="10"/>
      <c r="H214" s="17"/>
      <c r="I214" s="17"/>
      <c r="J214" s="17"/>
    </row>
    <row r="215" spans="7:10" ht="12.75">
      <c r="G215" s="10"/>
      <c r="H215" s="17"/>
      <c r="I215" s="17"/>
      <c r="J215" s="17"/>
    </row>
    <row r="216" spans="7:10" ht="12.75">
      <c r="G216" s="10"/>
      <c r="H216" s="17"/>
      <c r="I216" s="17"/>
      <c r="J216" s="17"/>
    </row>
    <row r="217" spans="7:10" ht="12.75">
      <c r="G217" s="10"/>
      <c r="H217" s="17"/>
      <c r="I217" s="17"/>
      <c r="J217" s="17"/>
    </row>
    <row r="218" spans="1:10" ht="12.75">
      <c r="A218" s="1"/>
      <c r="B218" s="1"/>
      <c r="C218" s="1"/>
      <c r="D218" s="1"/>
      <c r="E218" s="1"/>
      <c r="F218" s="1"/>
      <c r="G218" s="53"/>
      <c r="H218" s="23"/>
      <c r="I218" s="23"/>
      <c r="J218" s="23"/>
    </row>
    <row r="219" spans="1:10" ht="15.75">
      <c r="A219" s="112"/>
      <c r="B219" s="112"/>
      <c r="C219" s="113"/>
      <c r="D219" s="2"/>
      <c r="E219" s="2"/>
      <c r="F219" s="2"/>
      <c r="G219" s="2"/>
      <c r="H219" s="112"/>
      <c r="I219" s="112"/>
      <c r="J219" s="112"/>
    </row>
    <row r="220" spans="1:10" ht="12.75">
      <c r="A220" s="1"/>
      <c r="B220" s="1"/>
      <c r="C220" s="1"/>
      <c r="D220" s="1"/>
      <c r="E220" s="1"/>
      <c r="F220" s="1"/>
      <c r="G220" s="53"/>
      <c r="H220" s="1"/>
      <c r="I220" s="1"/>
      <c r="J220" s="1"/>
    </row>
    <row r="221" spans="1:10" ht="15" customHeight="1">
      <c r="A221" s="114"/>
      <c r="B221" s="114"/>
      <c r="C221" s="114"/>
      <c r="D221" s="114"/>
      <c r="E221" s="114"/>
      <c r="F221" s="114"/>
      <c r="G221" s="115"/>
      <c r="H221" s="116"/>
      <c r="I221" s="67"/>
      <c r="J221" s="116"/>
    </row>
    <row r="222" spans="1:10" ht="12.75" customHeight="1">
      <c r="A222" s="114"/>
      <c r="B222" s="114"/>
      <c r="C222" s="114"/>
      <c r="D222" s="114"/>
      <c r="E222" s="114"/>
      <c r="F222" s="114"/>
      <c r="G222" s="115"/>
      <c r="H222" s="45"/>
      <c r="I222" s="45"/>
      <c r="J222" s="45"/>
    </row>
    <row r="223" spans="1:10" ht="12.75">
      <c r="A223" s="117"/>
      <c r="B223" s="117"/>
      <c r="C223" s="117"/>
      <c r="D223" s="117"/>
      <c r="E223" s="117"/>
      <c r="F223" s="117"/>
      <c r="G223" s="75"/>
      <c r="H223" s="116"/>
      <c r="I223" s="67"/>
      <c r="J223" s="116"/>
    </row>
    <row r="224" spans="1:10" ht="12.75">
      <c r="A224" s="117"/>
      <c r="B224" s="117"/>
      <c r="C224" s="117"/>
      <c r="D224" s="117"/>
      <c r="E224" s="117"/>
      <c r="F224" s="117"/>
      <c r="G224" s="75"/>
      <c r="H224" s="45"/>
      <c r="I224" s="45"/>
      <c r="J224" s="45"/>
    </row>
    <row r="225" spans="1:10" ht="15">
      <c r="A225" s="107"/>
      <c r="B225" s="118"/>
      <c r="C225" s="1"/>
      <c r="D225" s="1"/>
      <c r="E225" s="1"/>
      <c r="F225" s="1"/>
      <c r="G225" s="53"/>
      <c r="H225" s="1"/>
      <c r="I225" s="1"/>
      <c r="J225" s="1"/>
    </row>
    <row r="226" spans="1:10" ht="12.75">
      <c r="A226" s="1"/>
      <c r="B226" s="1"/>
      <c r="C226" s="1"/>
      <c r="D226" s="1"/>
      <c r="E226" s="1"/>
      <c r="F226" s="1"/>
      <c r="G226" s="29"/>
      <c r="H226" s="37"/>
      <c r="I226" s="1"/>
      <c r="J226" s="1"/>
    </row>
    <row r="227" spans="1:10" ht="12.75">
      <c r="A227" s="1"/>
      <c r="B227" s="1"/>
      <c r="C227" s="1"/>
      <c r="D227" s="1"/>
      <c r="E227" s="1"/>
      <c r="F227" s="1"/>
      <c r="G227" s="29"/>
      <c r="H227" s="37"/>
      <c r="I227" s="1"/>
      <c r="J227" s="1"/>
    </row>
    <row r="228" spans="7:8" ht="12.75">
      <c r="G228" s="13"/>
      <c r="H228" s="36"/>
    </row>
    <row r="229" spans="7:8" ht="12.75">
      <c r="G229" s="13"/>
      <c r="H229" s="36"/>
    </row>
    <row r="230" spans="3:8" ht="12.75">
      <c r="C230" s="12"/>
      <c r="G230" s="13"/>
      <c r="H230" s="36"/>
    </row>
    <row r="231" spans="7:10" ht="12.75">
      <c r="G231" s="13"/>
      <c r="H231" s="37"/>
      <c r="I231" s="1"/>
      <c r="J231" s="1"/>
    </row>
    <row r="232" spans="7:10" ht="12.75">
      <c r="G232" s="13"/>
      <c r="H232" s="37"/>
      <c r="I232" s="1"/>
      <c r="J232" s="1"/>
    </row>
    <row r="233" spans="7:10" ht="12.75">
      <c r="G233" s="13"/>
      <c r="H233" s="37"/>
      <c r="I233" s="1"/>
      <c r="J233" s="1"/>
    </row>
    <row r="234" spans="7:10" ht="12.75">
      <c r="G234" s="13"/>
      <c r="H234" s="37"/>
      <c r="I234" s="1"/>
      <c r="J234" s="1"/>
    </row>
    <row r="235" spans="7:10" ht="12.75">
      <c r="G235" s="13"/>
      <c r="H235" s="37"/>
      <c r="I235" s="1"/>
      <c r="J235" s="1"/>
    </row>
    <row r="236" spans="3:10" ht="12.75">
      <c r="C236" s="12"/>
      <c r="G236" s="13"/>
      <c r="H236" s="37"/>
      <c r="I236" s="1"/>
      <c r="J236" s="1"/>
    </row>
    <row r="237" spans="7:10" ht="12.75">
      <c r="G237" s="13"/>
      <c r="H237" s="37"/>
      <c r="I237" s="1"/>
      <c r="J237" s="1"/>
    </row>
    <row r="238" spans="7:10" ht="12.75">
      <c r="G238" s="13"/>
      <c r="H238" s="84"/>
      <c r="J238" s="36"/>
    </row>
    <row r="239" spans="7:10" ht="12.75">
      <c r="G239" s="13"/>
      <c r="H239" s="37"/>
      <c r="I239" s="1"/>
      <c r="J239" s="1"/>
    </row>
    <row r="240" spans="1:10" ht="12.75">
      <c r="A240" s="12"/>
      <c r="B240" s="12"/>
      <c r="C240" s="12"/>
      <c r="D240" s="12"/>
      <c r="E240" s="12"/>
      <c r="F240" s="12"/>
      <c r="G240" s="13"/>
      <c r="H240" s="49"/>
      <c r="I240" s="49"/>
      <c r="J240" s="49"/>
    </row>
    <row r="241" spans="7:10" ht="12.75">
      <c r="G241" s="13"/>
      <c r="H241" s="37"/>
      <c r="I241" s="1"/>
      <c r="J241" s="1"/>
    </row>
    <row r="242" spans="1:10" ht="14.25">
      <c r="A242" s="56"/>
      <c r="G242" s="13"/>
      <c r="H242" s="37"/>
      <c r="I242" s="1"/>
      <c r="J242" s="1"/>
    </row>
    <row r="243" spans="7:10" ht="12.75">
      <c r="G243" s="13"/>
      <c r="H243" s="37"/>
      <c r="I243" s="1"/>
      <c r="J243" s="1"/>
    </row>
    <row r="244" spans="7:10" ht="12.75">
      <c r="G244" s="13"/>
      <c r="H244" s="37"/>
      <c r="I244" s="1"/>
      <c r="J244" s="1"/>
    </row>
    <row r="245" spans="7:10" ht="12.75">
      <c r="G245" s="13"/>
      <c r="H245" s="37"/>
      <c r="I245" s="1"/>
      <c r="J245" s="1"/>
    </row>
    <row r="246" spans="1:10" ht="12.75">
      <c r="A246" s="12"/>
      <c r="G246" s="13"/>
      <c r="H246" s="37"/>
      <c r="I246" s="1"/>
      <c r="J246" s="1"/>
    </row>
    <row r="247" spans="1:10" ht="12.75">
      <c r="A247" s="12"/>
      <c r="G247" s="13"/>
      <c r="H247" s="37"/>
      <c r="I247" s="1"/>
      <c r="J247" s="1"/>
    </row>
    <row r="248" spans="1:8" ht="14.25">
      <c r="A248" s="56"/>
      <c r="G248" s="13"/>
      <c r="H248" s="36"/>
    </row>
    <row r="249" spans="1:8" ht="12.75">
      <c r="A249" s="12"/>
      <c r="B249" s="12"/>
      <c r="G249" s="13"/>
      <c r="H249" s="36"/>
    </row>
    <row r="250" spans="7:8" ht="12.75">
      <c r="G250" s="13"/>
      <c r="H250" s="36"/>
    </row>
    <row r="251" spans="7:8" ht="12.75">
      <c r="G251" s="13"/>
      <c r="H251" s="36"/>
    </row>
    <row r="252" spans="7:8" ht="12.75">
      <c r="G252" s="13"/>
      <c r="H252" s="36"/>
    </row>
    <row r="253" spans="7:8" ht="12.75">
      <c r="G253" s="13"/>
      <c r="H253" s="36"/>
    </row>
    <row r="254" spans="7:8" ht="12.75">
      <c r="G254" s="13"/>
      <c r="H254" s="36"/>
    </row>
    <row r="255" spans="7:8" ht="12.75">
      <c r="G255" s="13"/>
      <c r="H255" s="36"/>
    </row>
    <row r="256" spans="7:8" ht="12.75">
      <c r="G256" s="13"/>
      <c r="H256" s="36"/>
    </row>
    <row r="257" spans="7:8" ht="12.75">
      <c r="G257" s="13"/>
      <c r="H257" s="36"/>
    </row>
    <row r="258" spans="7:8" ht="12.75">
      <c r="G258" s="13"/>
      <c r="H258" s="36"/>
    </row>
    <row r="259" spans="7:8" ht="12.75">
      <c r="G259" s="13"/>
      <c r="H259" s="36"/>
    </row>
    <row r="260" spans="7:8" ht="12.75">
      <c r="G260" s="13"/>
      <c r="H260" s="36"/>
    </row>
    <row r="261" spans="7:8" ht="12.75">
      <c r="G261" s="13"/>
      <c r="H261" s="36"/>
    </row>
    <row r="262" spans="7:8" ht="12.75">
      <c r="G262" s="13"/>
      <c r="H262" s="36"/>
    </row>
    <row r="263" spans="7:8" ht="12.75">
      <c r="G263" s="13"/>
      <c r="H263" s="36"/>
    </row>
    <row r="264" spans="7:10" ht="12.75">
      <c r="G264" s="29"/>
      <c r="H264" s="37"/>
      <c r="I264" s="1"/>
      <c r="J264" s="1"/>
    </row>
    <row r="265" spans="1:10" ht="12.75">
      <c r="A265" s="12"/>
      <c r="B265" s="12"/>
      <c r="C265" s="12"/>
      <c r="D265" s="12"/>
      <c r="E265" s="12"/>
      <c r="F265" s="12"/>
      <c r="G265" s="29"/>
      <c r="H265" s="49"/>
      <c r="I265" s="50"/>
      <c r="J265" s="50"/>
    </row>
    <row r="266" spans="7:10" ht="12.75">
      <c r="G266" s="29"/>
      <c r="H266" s="37"/>
      <c r="I266" s="1"/>
      <c r="J266" s="1"/>
    </row>
    <row r="267" spans="1:10" ht="12.75">
      <c r="A267" s="12"/>
      <c r="B267" s="12"/>
      <c r="G267" s="29"/>
      <c r="H267" s="37"/>
      <c r="I267" s="1"/>
      <c r="J267" s="1"/>
    </row>
    <row r="268" spans="7:10" ht="12.75">
      <c r="G268" s="13"/>
      <c r="H268" s="36"/>
      <c r="J268" s="36"/>
    </row>
    <row r="269" spans="7:10" ht="12.75">
      <c r="G269" s="13"/>
      <c r="H269" s="36"/>
      <c r="J269" s="36"/>
    </row>
    <row r="270" spans="7:10" ht="12.75">
      <c r="G270" s="13"/>
      <c r="H270" s="36"/>
      <c r="J270" s="36"/>
    </row>
    <row r="271" spans="7:10" ht="12.75">
      <c r="G271" s="13"/>
      <c r="H271" s="78"/>
      <c r="J271" s="36"/>
    </row>
    <row r="272" spans="7:10" ht="12.75">
      <c r="G272" s="13"/>
      <c r="H272" s="78"/>
      <c r="J272" s="36"/>
    </row>
    <row r="273" spans="7:10" ht="12.75">
      <c r="G273" s="13"/>
      <c r="H273" s="78"/>
      <c r="J273" s="36"/>
    </row>
    <row r="274" spans="7:10" ht="12.75">
      <c r="G274" s="13"/>
      <c r="H274" s="78"/>
      <c r="J274" s="36"/>
    </row>
    <row r="275" spans="7:10" ht="12.75">
      <c r="G275" s="13"/>
      <c r="H275" s="78"/>
      <c r="J275" s="36"/>
    </row>
    <row r="276" spans="7:10" ht="12.75">
      <c r="G276" s="13"/>
      <c r="H276" s="36"/>
      <c r="J276" s="36"/>
    </row>
    <row r="277" spans="7:10" ht="12.75">
      <c r="G277" s="13"/>
      <c r="H277" s="36"/>
      <c r="J277" s="36"/>
    </row>
    <row r="278" spans="7:10" ht="12.75">
      <c r="G278" s="13"/>
      <c r="H278" s="36"/>
      <c r="J278" s="36"/>
    </row>
    <row r="279" spans="7:10" ht="12.75">
      <c r="G279" s="13"/>
      <c r="H279" s="36"/>
      <c r="J279" s="36"/>
    </row>
    <row r="280" spans="7:10" ht="12.75">
      <c r="G280" s="13"/>
      <c r="H280" s="36"/>
      <c r="J280" s="36"/>
    </row>
    <row r="281" spans="7:10" ht="12.75">
      <c r="G281" s="13"/>
      <c r="H281" s="36"/>
      <c r="J281" s="36"/>
    </row>
    <row r="282" spans="6:10" ht="12.75">
      <c r="F282" s="1"/>
      <c r="G282" s="29"/>
      <c r="H282" s="37"/>
      <c r="I282" s="1"/>
      <c r="J282" s="37"/>
    </row>
    <row r="283" spans="1:10" ht="12.75">
      <c r="A283" s="50"/>
      <c r="B283" s="50"/>
      <c r="C283" s="50"/>
      <c r="D283" s="50"/>
      <c r="E283" s="50"/>
      <c r="F283" s="50"/>
      <c r="G283" s="29"/>
      <c r="H283" s="49"/>
      <c r="I283" s="49"/>
      <c r="J283" s="49"/>
    </row>
    <row r="284" spans="1:10" ht="12.75">
      <c r="A284" s="1"/>
      <c r="B284" s="1"/>
      <c r="C284" s="1"/>
      <c r="D284" s="1"/>
      <c r="E284" s="1"/>
      <c r="F284" s="1"/>
      <c r="G284" s="53"/>
      <c r="H284" s="37"/>
      <c r="I284" s="1"/>
      <c r="J284" s="37"/>
    </row>
    <row r="285" spans="1:10" ht="12.75">
      <c r="A285" s="50"/>
      <c r="B285" s="1"/>
      <c r="C285" s="1"/>
      <c r="D285" s="1"/>
      <c r="E285" s="1"/>
      <c r="F285" s="1"/>
      <c r="G285" s="53"/>
      <c r="H285" s="49"/>
      <c r="I285" s="49"/>
      <c r="J285" s="49"/>
    </row>
    <row r="286" spans="1:10" ht="12.75">
      <c r="A286" s="1"/>
      <c r="B286" s="1"/>
      <c r="C286" s="1"/>
      <c r="D286" s="1"/>
      <c r="E286" s="1"/>
      <c r="F286" s="1"/>
      <c r="G286" s="53"/>
      <c r="H286" s="37"/>
      <c r="I286" s="1"/>
      <c r="J286" s="37"/>
    </row>
    <row r="287" spans="1:10" ht="15.75">
      <c r="A287" s="109"/>
      <c r="B287" s="109"/>
      <c r="C287" s="109"/>
      <c r="D287" s="109"/>
      <c r="E287" s="109"/>
      <c r="F287" s="109"/>
      <c r="G287" s="110"/>
      <c r="H287" s="111"/>
      <c r="I287" s="111"/>
      <c r="J287" s="111"/>
    </row>
    <row r="288" spans="1:10" ht="12.75">
      <c r="A288" s="1"/>
      <c r="B288" s="1"/>
      <c r="C288" s="1"/>
      <c r="D288" s="1"/>
      <c r="E288" s="1"/>
      <c r="F288" s="1"/>
      <c r="G288" s="53"/>
      <c r="H288" s="37"/>
      <c r="I288" s="1"/>
      <c r="J288" s="37"/>
    </row>
    <row r="289" spans="1:10" ht="12.75">
      <c r="A289" s="119"/>
      <c r="B289" s="1"/>
      <c r="C289" s="1"/>
      <c r="D289" s="1"/>
      <c r="E289" s="1"/>
      <c r="F289" s="1"/>
      <c r="G289" s="53"/>
      <c r="H289" s="37"/>
      <c r="I289" s="1"/>
      <c r="J289" s="37"/>
    </row>
    <row r="290" spans="1:10" ht="12.75">
      <c r="A290" s="8"/>
      <c r="F290" s="1"/>
      <c r="G290" s="53"/>
      <c r="H290" s="37"/>
      <c r="I290" s="1"/>
      <c r="J290" s="37"/>
    </row>
    <row r="291" spans="7:10" ht="12.75">
      <c r="G291" s="10"/>
      <c r="H291" s="36"/>
      <c r="J291" s="36"/>
    </row>
    <row r="292" spans="7:10" ht="12.75">
      <c r="G292" s="10"/>
      <c r="H292" s="36"/>
      <c r="J292" s="36"/>
    </row>
    <row r="293" spans="1:10" ht="12.75">
      <c r="A293" s="87"/>
      <c r="B293" s="120"/>
      <c r="C293" s="87"/>
      <c r="D293" s="87"/>
      <c r="E293" s="87"/>
      <c r="F293" s="77"/>
      <c r="G293" s="53"/>
      <c r="H293" s="36"/>
      <c r="J293" s="36"/>
    </row>
    <row r="294" spans="1:10" ht="12.75">
      <c r="A294" s="1"/>
      <c r="B294" s="1"/>
      <c r="C294" s="121"/>
      <c r="D294" s="121"/>
      <c r="E294" s="121"/>
      <c r="F294" s="1"/>
      <c r="G294" s="53"/>
      <c r="H294" s="36"/>
      <c r="J294" s="36"/>
    </row>
    <row r="295" spans="7:10" ht="12.75">
      <c r="G295" s="10"/>
      <c r="H295" s="36"/>
      <c r="J295" s="36"/>
    </row>
    <row r="296" spans="7:10" ht="12.75">
      <c r="G296" s="10"/>
      <c r="H296" s="36"/>
      <c r="J296" s="36"/>
    </row>
    <row r="297" spans="7:10" ht="12.75">
      <c r="G297" s="10"/>
      <c r="H297" s="36"/>
      <c r="J297" s="36"/>
    </row>
    <row r="298" spans="7:10" ht="12.75">
      <c r="G298" s="10"/>
      <c r="H298" s="36"/>
      <c r="J298" s="36"/>
    </row>
    <row r="299" spans="7:10" ht="12.75">
      <c r="G299" s="10"/>
      <c r="H299" s="36"/>
      <c r="J299" s="36"/>
    </row>
    <row r="300" spans="7:10" ht="12.75">
      <c r="G300" s="10"/>
      <c r="H300" s="36"/>
      <c r="J300" s="36"/>
    </row>
    <row r="301" spans="7:10" ht="12.75">
      <c r="G301" s="10"/>
      <c r="H301" s="36"/>
      <c r="J301" s="36"/>
    </row>
    <row r="302" spans="7:10" ht="12.75">
      <c r="G302" s="10"/>
      <c r="H302" s="36"/>
      <c r="J302" s="36"/>
    </row>
    <row r="303" spans="7:10" ht="12.75">
      <c r="G303" s="10"/>
      <c r="H303" s="36"/>
      <c r="J303" s="36"/>
    </row>
    <row r="304" spans="7:10" ht="12.75">
      <c r="G304" s="10"/>
      <c r="H304" s="36"/>
      <c r="J304" s="36"/>
    </row>
    <row r="305" spans="7:10" ht="12.75">
      <c r="G305" s="10"/>
      <c r="H305" s="36"/>
      <c r="J305" s="36"/>
    </row>
    <row r="306" spans="7:10" ht="12.75">
      <c r="G306" s="10"/>
      <c r="H306" s="36"/>
      <c r="J306" s="36"/>
    </row>
    <row r="307" spans="7:10" ht="12.75">
      <c r="G307" s="10"/>
      <c r="H307" s="36"/>
      <c r="J307" s="36"/>
    </row>
    <row r="308" spans="7:10" ht="12.75">
      <c r="G308" s="10"/>
      <c r="H308" s="36"/>
      <c r="J308" s="36"/>
    </row>
    <row r="309" spans="7:10" ht="12.75">
      <c r="G309" s="10"/>
      <c r="H309" s="36"/>
      <c r="J309" s="36"/>
    </row>
    <row r="310" spans="7:10" ht="12.75">
      <c r="G310" s="10"/>
      <c r="H310" s="36"/>
      <c r="J310" s="36"/>
    </row>
    <row r="311" spans="7:10" ht="12.75">
      <c r="G311" s="10"/>
      <c r="H311" s="36"/>
      <c r="J311" s="36"/>
    </row>
    <row r="312" spans="7:10" ht="12.75">
      <c r="G312" s="10"/>
      <c r="H312" s="36"/>
      <c r="J312" s="36"/>
    </row>
    <row r="313" spans="7:10" ht="12.75">
      <c r="G313" s="10"/>
      <c r="H313" s="36"/>
      <c r="J313" s="36"/>
    </row>
    <row r="314" spans="7:10" ht="12.75">
      <c r="G314" s="10"/>
      <c r="H314" s="36"/>
      <c r="J314" s="36"/>
    </row>
    <row r="315" spans="7:10" ht="12.75">
      <c r="G315" s="10"/>
      <c r="H315" s="36"/>
      <c r="J315" s="36"/>
    </row>
    <row r="316" spans="7:10" ht="12.75">
      <c r="G316" s="10"/>
      <c r="H316" s="36"/>
      <c r="J316" s="36"/>
    </row>
    <row r="317" spans="7:10" ht="12.75">
      <c r="G317" s="10"/>
      <c r="H317" s="36"/>
      <c r="J317" s="36"/>
    </row>
    <row r="318" spans="7:10" ht="12.75">
      <c r="G318" s="10"/>
      <c r="H318" s="36"/>
      <c r="J318" s="36"/>
    </row>
    <row r="319" spans="7:10" ht="12.75">
      <c r="G319" s="10"/>
      <c r="H319" s="36"/>
      <c r="J319" s="36"/>
    </row>
    <row r="320" spans="7:10" ht="12.75">
      <c r="G320" s="10"/>
      <c r="H320" s="36"/>
      <c r="J320" s="36"/>
    </row>
    <row r="321" spans="7:10" ht="12.75">
      <c r="G321" s="10"/>
      <c r="H321" s="36"/>
      <c r="J321" s="36"/>
    </row>
    <row r="322" spans="7:10" ht="12.75">
      <c r="G322" s="10"/>
      <c r="H322" s="36"/>
      <c r="J322" s="36"/>
    </row>
    <row r="323" spans="7:10" ht="12.75">
      <c r="G323" s="10"/>
      <c r="H323" s="36"/>
      <c r="J323" s="36"/>
    </row>
    <row r="324" spans="7:10" ht="12.75">
      <c r="G324" s="10"/>
      <c r="H324" s="36"/>
      <c r="J324" s="36"/>
    </row>
    <row r="325" spans="7:10" ht="12.75">
      <c r="G325" s="10"/>
      <c r="H325" s="36"/>
      <c r="J325" s="36"/>
    </row>
    <row r="326" spans="7:10" ht="12.75">
      <c r="G326" s="10"/>
      <c r="H326" s="36"/>
      <c r="J326" s="36"/>
    </row>
    <row r="327" spans="7:10" ht="12.75">
      <c r="G327" s="10"/>
      <c r="H327" s="36"/>
      <c r="J327" s="36"/>
    </row>
    <row r="328" spans="7:10" ht="12.75">
      <c r="G328" s="10"/>
      <c r="H328" s="36"/>
      <c r="J328" s="36"/>
    </row>
    <row r="329" spans="1:10" ht="15.75" customHeight="1">
      <c r="A329" s="6"/>
      <c r="B329" s="6"/>
      <c r="C329" s="6"/>
      <c r="D329" s="6"/>
      <c r="E329" s="6"/>
      <c r="F329" s="6"/>
      <c r="G329" s="6"/>
      <c r="H329" s="6"/>
      <c r="I329" s="6"/>
      <c r="J329" s="6"/>
    </row>
    <row r="330" spans="1:10" ht="12.75" customHeight="1">
      <c r="A330" s="122"/>
      <c r="B330" s="122"/>
      <c r="C330" s="122"/>
      <c r="D330" s="122"/>
      <c r="E330" s="122"/>
      <c r="F330" s="122"/>
      <c r="G330" s="122"/>
      <c r="H330" s="122"/>
      <c r="I330" s="122"/>
      <c r="J330" s="122"/>
    </row>
    <row r="332" spans="7:10" ht="12.75">
      <c r="G332" s="123"/>
      <c r="H332" s="124"/>
      <c r="I332" s="124"/>
      <c r="J332" s="124"/>
    </row>
    <row r="333" spans="7:10" ht="12.75">
      <c r="G333" s="123"/>
      <c r="H333" s="59"/>
      <c r="I333" s="59"/>
      <c r="J333" s="59"/>
    </row>
    <row r="334" spans="7:10" ht="12.75">
      <c r="G334" s="59"/>
      <c r="H334" s="124"/>
      <c r="I334" s="124"/>
      <c r="J334" s="124"/>
    </row>
    <row r="336" spans="1:4" ht="12.75">
      <c r="A336" s="125"/>
      <c r="B336" s="59"/>
      <c r="C336" s="59"/>
      <c r="D336" s="59"/>
    </row>
    <row r="337" spans="1:10" ht="13.5">
      <c r="A337" s="126"/>
      <c r="H337" s="127"/>
      <c r="I337" s="128"/>
      <c r="J337" s="127"/>
    </row>
    <row r="338" spans="1:10" ht="13.5">
      <c r="A338" s="61"/>
      <c r="B338" s="61"/>
      <c r="H338" s="17"/>
      <c r="I338" s="129"/>
      <c r="J338" s="17"/>
    </row>
    <row r="339" spans="1:10" ht="12.75">
      <c r="A339" s="98"/>
      <c r="B339" s="7"/>
      <c r="H339" s="21"/>
      <c r="I339" s="129"/>
      <c r="J339" s="15"/>
    </row>
    <row r="340" spans="1:10" ht="12.75">
      <c r="A340" s="98"/>
      <c r="B340" s="7"/>
      <c r="H340" s="15"/>
      <c r="I340" s="129"/>
      <c r="J340" s="15"/>
    </row>
    <row r="341" spans="1:10" ht="12.75">
      <c r="A341" s="98"/>
      <c r="B341" s="7"/>
      <c r="H341" s="15"/>
      <c r="I341" s="129"/>
      <c r="J341" s="15"/>
    </row>
    <row r="342" spans="1:10" ht="12.75">
      <c r="A342" s="98"/>
      <c r="B342" s="7"/>
      <c r="H342" s="15"/>
      <c r="I342" s="130"/>
      <c r="J342" s="15"/>
    </row>
    <row r="343" spans="1:10" ht="12.75">
      <c r="A343" s="98"/>
      <c r="B343" s="7"/>
      <c r="H343" s="15"/>
      <c r="I343" s="130"/>
      <c r="J343" s="15"/>
    </row>
    <row r="344" spans="1:10" ht="12.75">
      <c r="A344" s="98"/>
      <c r="B344" s="7"/>
      <c r="H344" s="15"/>
      <c r="I344" s="130"/>
      <c r="J344" s="15"/>
    </row>
    <row r="345" spans="1:10" ht="12.75">
      <c r="A345" s="98"/>
      <c r="B345" s="7"/>
      <c r="H345" s="15"/>
      <c r="I345" s="130"/>
      <c r="J345" s="15"/>
    </row>
    <row r="346" spans="1:10" ht="12.75">
      <c r="A346" s="98"/>
      <c r="B346" s="7"/>
      <c r="H346" s="15"/>
      <c r="I346" s="130"/>
      <c r="J346" s="15"/>
    </row>
    <row r="347" spans="1:10" ht="12.75">
      <c r="A347" s="98"/>
      <c r="B347" s="57"/>
      <c r="C347" s="57"/>
      <c r="D347" s="57"/>
      <c r="E347" s="57"/>
      <c r="F347" s="57"/>
      <c r="G347" s="57"/>
      <c r="H347" s="21"/>
      <c r="I347" s="131"/>
      <c r="J347" s="21"/>
    </row>
    <row r="348" spans="1:10" ht="12.75">
      <c r="A348" s="132"/>
      <c r="H348" s="23"/>
      <c r="I348" s="133"/>
      <c r="J348" s="23"/>
    </row>
    <row r="349" spans="1:10" ht="12.75">
      <c r="A349" s="132"/>
      <c r="H349" s="27"/>
      <c r="I349" s="134"/>
      <c r="J349" s="27"/>
    </row>
    <row r="350" spans="1:10" ht="13.5">
      <c r="A350" s="61"/>
      <c r="H350" s="23"/>
      <c r="I350" s="133"/>
      <c r="J350" s="23"/>
    </row>
    <row r="351" spans="1:10" ht="12.75">
      <c r="A351" s="7"/>
      <c r="H351" s="23"/>
      <c r="I351" s="133"/>
      <c r="J351" s="23"/>
    </row>
    <row r="352" spans="1:10" ht="12.75">
      <c r="A352" s="7"/>
      <c r="H352" s="17"/>
      <c r="I352" s="129"/>
      <c r="J352" s="17"/>
    </row>
    <row r="353" spans="1:10" ht="12.75">
      <c r="A353" s="7"/>
      <c r="H353" s="17"/>
      <c r="I353" s="129"/>
      <c r="J353" s="17"/>
    </row>
    <row r="354" spans="1:10" ht="12.75">
      <c r="A354" s="7"/>
      <c r="G354" s="1"/>
      <c r="H354" s="23"/>
      <c r="I354" s="133"/>
      <c r="J354" s="23"/>
    </row>
    <row r="355" spans="7:10" ht="12.75">
      <c r="G355" s="1"/>
      <c r="H355" s="23"/>
      <c r="I355" s="133"/>
      <c r="J355" s="23"/>
    </row>
    <row r="356" spans="1:10" ht="12.75">
      <c r="A356" s="132"/>
      <c r="B356" s="12"/>
      <c r="C356" s="12"/>
      <c r="D356" s="12"/>
      <c r="E356" s="12"/>
      <c r="F356" s="12"/>
      <c r="G356" s="50"/>
      <c r="H356" s="27"/>
      <c r="I356" s="134"/>
      <c r="J356" s="27"/>
    </row>
    <row r="357" spans="1:10" ht="13.5">
      <c r="A357" s="126"/>
      <c r="B357" s="61"/>
      <c r="C357" s="61"/>
      <c r="G357" s="1"/>
      <c r="H357" s="37"/>
      <c r="I357" s="58"/>
      <c r="J357" s="37"/>
    </row>
    <row r="358" spans="1:10" ht="13.5">
      <c r="A358" s="126"/>
      <c r="G358" s="1"/>
      <c r="H358" s="37"/>
      <c r="I358" s="58"/>
      <c r="J358" s="37"/>
    </row>
    <row r="359" spans="1:10" ht="13.5">
      <c r="A359" s="126"/>
      <c r="G359" s="1"/>
      <c r="H359" s="49"/>
      <c r="I359" s="48"/>
      <c r="J359" s="49"/>
    </row>
    <row r="360" spans="1:10" ht="13.5">
      <c r="A360" s="126"/>
      <c r="G360" s="1"/>
      <c r="H360" s="37"/>
      <c r="I360" s="58"/>
      <c r="J360" s="37"/>
    </row>
    <row r="361" spans="1:10" ht="13.5">
      <c r="A361" s="126"/>
      <c r="G361" s="1"/>
      <c r="H361" s="49"/>
      <c r="I361" s="48"/>
      <c r="J361" s="49"/>
    </row>
    <row r="362" spans="1:10" ht="12.75">
      <c r="A362" s="135"/>
      <c r="G362" s="1"/>
      <c r="H362" s="37"/>
      <c r="I362" s="58"/>
      <c r="J362" s="37"/>
    </row>
    <row r="363" spans="1:10" ht="12.75">
      <c r="A363" s="125"/>
      <c r="G363" s="1"/>
      <c r="H363" s="37"/>
      <c r="I363" s="58"/>
      <c r="J363" s="37"/>
    </row>
    <row r="364" spans="1:10" ht="12.75">
      <c r="A364" s="7"/>
      <c r="G364" s="1"/>
      <c r="H364" s="37"/>
      <c r="I364" s="58"/>
      <c r="J364" s="37"/>
    </row>
    <row r="365" spans="1:10" ht="12.75">
      <c r="A365" s="7"/>
      <c r="H365" s="36"/>
      <c r="I365" s="136"/>
      <c r="J365" s="36"/>
    </row>
    <row r="366" spans="1:10" ht="12.75">
      <c r="A366" s="98"/>
      <c r="B366" s="31"/>
      <c r="H366" s="36"/>
      <c r="I366" s="136"/>
      <c r="J366" s="36"/>
    </row>
    <row r="367" spans="1:10" ht="12.75">
      <c r="A367" s="98"/>
      <c r="B367" s="31"/>
      <c r="H367" s="36"/>
      <c r="I367" s="136"/>
      <c r="J367" s="36"/>
    </row>
    <row r="368" spans="1:10" ht="12.75">
      <c r="A368" s="98"/>
      <c r="B368" s="31"/>
      <c r="H368" s="36"/>
      <c r="I368" s="136"/>
      <c r="J368" s="36"/>
    </row>
    <row r="369" spans="1:10" ht="12.75">
      <c r="A369" s="98"/>
      <c r="B369" s="31"/>
      <c r="H369" s="36"/>
      <c r="I369" s="136"/>
      <c r="J369" s="36"/>
    </row>
    <row r="370" spans="1:10" ht="12.75">
      <c r="A370" s="98"/>
      <c r="B370" s="31"/>
      <c r="H370" s="36"/>
      <c r="I370" s="136"/>
      <c r="J370" s="36"/>
    </row>
    <row r="371" spans="1:10" ht="12.75">
      <c r="A371" s="98"/>
      <c r="B371" s="31"/>
      <c r="H371" s="37"/>
      <c r="I371" s="58"/>
      <c r="J371" s="37"/>
    </row>
    <row r="372" spans="1:10" ht="12.75">
      <c r="A372" s="137"/>
      <c r="B372" s="34"/>
      <c r="C372" s="12"/>
      <c r="D372" s="12"/>
      <c r="E372" s="12"/>
      <c r="H372" s="49"/>
      <c r="I372" s="48"/>
      <c r="J372" s="49"/>
    </row>
    <row r="373" spans="8:10" ht="12.75">
      <c r="H373" s="37"/>
      <c r="I373" s="58"/>
      <c r="J373" s="37"/>
    </row>
    <row r="374" spans="1:10" ht="12.75">
      <c r="A374" s="125"/>
      <c r="H374" s="36"/>
      <c r="I374" s="136"/>
      <c r="J374" s="36"/>
    </row>
    <row r="375" spans="1:10" ht="12.75">
      <c r="A375" s="7"/>
      <c r="H375" s="36"/>
      <c r="I375" s="136"/>
      <c r="J375" s="36"/>
    </row>
    <row r="376" spans="1:10" ht="12.75">
      <c r="A376" s="98"/>
      <c r="H376" s="36"/>
      <c r="I376" s="136"/>
      <c r="J376" s="36"/>
    </row>
    <row r="377" spans="1:10" ht="12.75">
      <c r="A377" s="98"/>
      <c r="H377" s="36"/>
      <c r="I377" s="136"/>
      <c r="J377" s="36"/>
    </row>
    <row r="378" spans="1:10" ht="12.75">
      <c r="A378" s="98"/>
      <c r="H378" s="36"/>
      <c r="I378" s="136"/>
      <c r="J378" s="36"/>
    </row>
    <row r="379" spans="1:10" ht="12.75">
      <c r="A379" s="98"/>
      <c r="H379" s="36"/>
      <c r="I379" s="136"/>
      <c r="J379" s="36"/>
    </row>
    <row r="380" spans="1:10" ht="12.75">
      <c r="A380" s="98"/>
      <c r="G380" s="1"/>
      <c r="H380" s="37"/>
      <c r="I380" s="58"/>
      <c r="J380" s="37"/>
    </row>
    <row r="381" spans="1:10" ht="12.75">
      <c r="A381" s="34"/>
      <c r="G381" s="1"/>
      <c r="H381" s="49"/>
      <c r="I381" s="48"/>
      <c r="J381" s="49"/>
    </row>
    <row r="382" spans="1:10" ht="12.75">
      <c r="A382" s="137"/>
      <c r="G382" s="1"/>
      <c r="H382" s="49"/>
      <c r="I382" s="48"/>
      <c r="J382" s="49"/>
    </row>
    <row r="383" spans="1:10" ht="12.75">
      <c r="A383" s="125"/>
      <c r="G383" s="1"/>
      <c r="H383" s="49"/>
      <c r="I383" s="48"/>
      <c r="J383" s="49"/>
    </row>
    <row r="384" spans="1:10" ht="12.75">
      <c r="A384" s="12"/>
      <c r="G384" s="1"/>
      <c r="H384" s="49"/>
      <c r="I384" s="48"/>
      <c r="J384" s="49"/>
    </row>
    <row r="385" spans="1:10" ht="12.75">
      <c r="A385" s="12"/>
      <c r="B385" s="12"/>
      <c r="C385" s="12"/>
      <c r="D385" s="12"/>
      <c r="E385" s="12"/>
      <c r="F385" s="12"/>
      <c r="G385" s="50"/>
      <c r="H385" s="49"/>
      <c r="I385" s="48"/>
      <c r="J385" s="138"/>
    </row>
    <row r="386" spans="1:10" ht="12.75">
      <c r="A386" s="12"/>
      <c r="B386" s="12"/>
      <c r="C386" s="12"/>
      <c r="D386" s="12"/>
      <c r="E386" s="12"/>
      <c r="F386" s="12"/>
      <c r="G386" s="50"/>
      <c r="H386" s="49"/>
      <c r="I386" s="48"/>
      <c r="J386" s="49"/>
    </row>
    <row r="387" spans="7:10" ht="12.75">
      <c r="G387" s="1"/>
      <c r="H387" s="1"/>
      <c r="I387" s="1"/>
      <c r="J387" s="1"/>
    </row>
    <row r="389" spans="1:10" ht="12.75">
      <c r="A389" s="7"/>
      <c r="B389" s="59"/>
      <c r="C389" s="59"/>
      <c r="D389" s="59"/>
      <c r="E389" s="59"/>
      <c r="F389" s="59"/>
      <c r="G389" s="59"/>
      <c r="H389" s="59"/>
      <c r="I389" s="59"/>
      <c r="J389" s="59"/>
    </row>
    <row r="392" spans="1:8" ht="12.75">
      <c r="A392" s="85"/>
      <c r="B392" s="139"/>
      <c r="C392" s="87"/>
      <c r="D392" s="87"/>
      <c r="E392" s="87"/>
      <c r="F392" s="139"/>
      <c r="G392" s="139"/>
      <c r="H392" s="139"/>
    </row>
    <row r="393" spans="3:5" ht="12.75">
      <c r="C393" s="121"/>
      <c r="D393" s="121"/>
      <c r="E393" s="121"/>
    </row>
    <row r="394" spans="3:5" ht="12.75">
      <c r="C394" s="140"/>
      <c r="D394" s="140"/>
      <c r="E394" s="140"/>
    </row>
    <row r="395" spans="3:5" ht="12.75">
      <c r="C395" s="140"/>
      <c r="D395" s="140"/>
      <c r="E395" s="140"/>
    </row>
    <row r="398" spans="1:10" ht="15.75">
      <c r="A398" s="1"/>
      <c r="B398" s="104"/>
      <c r="C398" s="104"/>
      <c r="D398" s="104"/>
      <c r="E398" s="104"/>
      <c r="F398" s="104"/>
      <c r="G398" s="104"/>
      <c r="H398" s="104"/>
      <c r="I398" s="104"/>
      <c r="J398" s="1"/>
    </row>
    <row r="399" spans="1:10" ht="15.75">
      <c r="A399" s="1"/>
      <c r="B399" s="104"/>
      <c r="C399" s="104"/>
      <c r="D399" s="104"/>
      <c r="E399" s="104"/>
      <c r="F399" s="141"/>
      <c r="G399" s="104"/>
      <c r="H399" s="104"/>
      <c r="I399" s="104"/>
      <c r="J399" s="1"/>
    </row>
    <row r="400" spans="1:10" ht="15.75">
      <c r="A400" s="1"/>
      <c r="B400" s="142"/>
      <c r="C400" s="142"/>
      <c r="D400" s="142"/>
      <c r="E400" s="142"/>
      <c r="F400" s="143"/>
      <c r="G400" s="144"/>
      <c r="H400" s="145"/>
      <c r="I400" s="146"/>
      <c r="J400" s="1"/>
    </row>
    <row r="401" spans="1:10" ht="15.75">
      <c r="A401" s="1"/>
      <c r="B401" s="142"/>
      <c r="C401" s="142"/>
      <c r="D401" s="142"/>
      <c r="E401" s="142"/>
      <c r="F401" s="143"/>
      <c r="G401" s="144"/>
      <c r="H401" s="145"/>
      <c r="I401" s="146"/>
      <c r="J401" s="1"/>
    </row>
    <row r="402" spans="1:10" ht="12.75">
      <c r="A402" s="1"/>
      <c r="B402" s="1"/>
      <c r="C402" s="1"/>
      <c r="D402" s="1"/>
      <c r="E402" s="1"/>
      <c r="F402" s="1"/>
      <c r="G402" s="53"/>
      <c r="H402" s="37"/>
      <c r="I402" s="1"/>
      <c r="J402" s="1"/>
    </row>
    <row r="403" spans="1:10" ht="12.75">
      <c r="A403" s="1"/>
      <c r="B403" s="1"/>
      <c r="C403" s="1"/>
      <c r="D403" s="82"/>
      <c r="E403" s="82"/>
      <c r="F403" s="82"/>
      <c r="G403" s="53"/>
      <c r="H403" s="147"/>
      <c r="I403" s="82"/>
      <c r="J403" s="82"/>
    </row>
    <row r="404" spans="1:10" ht="12.75">
      <c r="A404" s="1"/>
      <c r="B404" s="1"/>
      <c r="C404" s="1"/>
      <c r="D404" s="82"/>
      <c r="E404" s="82"/>
      <c r="F404" s="82"/>
      <c r="G404" s="82"/>
      <c r="H404" s="147"/>
      <c r="I404" s="82"/>
      <c r="J404" s="82"/>
    </row>
    <row r="405" spans="1:10" ht="12.75">
      <c r="A405" s="1"/>
      <c r="B405" s="1"/>
      <c r="C405" s="1"/>
      <c r="D405" s="95"/>
      <c r="E405" s="95"/>
      <c r="F405" s="95"/>
      <c r="G405" s="82"/>
      <c r="H405" s="147"/>
      <c r="I405" s="82"/>
      <c r="J405" s="82"/>
    </row>
    <row r="406" spans="1:10" ht="12.75">
      <c r="A406" s="1"/>
      <c r="B406" s="1"/>
      <c r="C406" s="1"/>
      <c r="D406" s="95"/>
      <c r="E406" s="95"/>
      <c r="F406" s="95"/>
      <c r="G406" s="82"/>
      <c r="H406" s="147"/>
      <c r="I406" s="82"/>
      <c r="J406" s="82"/>
    </row>
    <row r="407" spans="1:10" ht="12.75">
      <c r="A407" s="1"/>
      <c r="B407" s="1"/>
      <c r="C407" s="1"/>
      <c r="D407" s="29"/>
      <c r="E407" s="29"/>
      <c r="F407" s="29"/>
      <c r="G407" s="29"/>
      <c r="H407" s="52"/>
      <c r="I407" s="29"/>
      <c r="J407" s="29"/>
    </row>
    <row r="408" spans="1:10" ht="12.75">
      <c r="A408" s="1"/>
      <c r="B408" s="1"/>
      <c r="C408" s="1"/>
      <c r="D408" s="1"/>
      <c r="E408" s="1"/>
      <c r="F408" s="1"/>
      <c r="G408" s="53"/>
      <c r="H408" s="40"/>
      <c r="I408" s="53"/>
      <c r="J408" s="45"/>
    </row>
    <row r="409" spans="1:10" ht="12.75">
      <c r="A409" s="148"/>
      <c r="B409" s="1"/>
      <c r="C409" s="1"/>
      <c r="D409" s="50"/>
      <c r="E409" s="1"/>
      <c r="F409" s="1"/>
      <c r="G409" s="53"/>
      <c r="H409" s="49"/>
      <c r="I409" s="29"/>
      <c r="J409" s="50"/>
    </row>
    <row r="410" spans="1:10" ht="12.75">
      <c r="A410" s="1"/>
      <c r="B410" s="1"/>
      <c r="C410" s="1"/>
      <c r="D410" s="1"/>
      <c r="E410" s="1"/>
      <c r="F410" s="1"/>
      <c r="G410" s="53"/>
      <c r="H410" s="37"/>
      <c r="I410" s="149"/>
      <c r="J410" s="49"/>
    </row>
    <row r="411" spans="1:10" ht="12.75">
      <c r="A411" s="1"/>
      <c r="B411" s="1"/>
      <c r="C411" s="1"/>
      <c r="D411" s="1"/>
      <c r="E411" s="1"/>
      <c r="F411" s="1"/>
      <c r="G411" s="53"/>
      <c r="H411" s="37"/>
      <c r="I411" s="149"/>
      <c r="J411" s="37"/>
    </row>
    <row r="412" spans="1:10" ht="12.75">
      <c r="A412" s="1"/>
      <c r="B412" s="1"/>
      <c r="C412" s="1"/>
      <c r="D412" s="1"/>
      <c r="E412" s="1"/>
      <c r="F412" s="1"/>
      <c r="G412" s="53"/>
      <c r="H412" s="37"/>
      <c r="I412" s="149"/>
      <c r="J412" s="37"/>
    </row>
    <row r="413" spans="1:10" ht="12.75">
      <c r="A413" s="148"/>
      <c r="B413" s="50"/>
      <c r="C413" s="50"/>
      <c r="D413" s="50"/>
      <c r="E413" s="50"/>
      <c r="F413" s="50"/>
      <c r="G413" s="29"/>
      <c r="H413" s="49"/>
      <c r="I413" s="52"/>
      <c r="J413" s="49"/>
    </row>
    <row r="414" spans="1:10" ht="12.75">
      <c r="A414" s="1"/>
      <c r="B414" s="1"/>
      <c r="C414" s="1"/>
      <c r="D414" s="1"/>
      <c r="E414" s="1"/>
      <c r="F414" s="1"/>
      <c r="G414" s="53"/>
      <c r="H414" s="37"/>
      <c r="I414" s="149"/>
      <c r="J414" s="37"/>
    </row>
    <row r="415" spans="1:10" ht="12.75">
      <c r="A415" s="1"/>
      <c r="B415" s="1"/>
      <c r="C415" s="1"/>
      <c r="D415" s="1"/>
      <c r="E415" s="1"/>
      <c r="F415" s="1"/>
      <c r="G415" s="149"/>
      <c r="H415" s="37"/>
      <c r="I415" s="149"/>
      <c r="J415" s="37"/>
    </row>
    <row r="416" spans="1:10" ht="12.75">
      <c r="A416" s="1"/>
      <c r="B416" s="1"/>
      <c r="C416" s="1"/>
      <c r="D416" s="1"/>
      <c r="E416" s="1"/>
      <c r="F416" s="1"/>
      <c r="G416" s="53"/>
      <c r="H416" s="37"/>
      <c r="I416" s="150"/>
      <c r="J416" s="37"/>
    </row>
    <row r="417" spans="1:10" ht="12.75">
      <c r="A417" s="1"/>
      <c r="B417" s="1"/>
      <c r="C417" s="1"/>
      <c r="D417" s="1"/>
      <c r="E417" s="1"/>
      <c r="F417" s="1"/>
      <c r="G417" s="53"/>
      <c r="H417" s="37"/>
      <c r="I417" s="149"/>
      <c r="J417" s="37"/>
    </row>
    <row r="418" spans="1:10" ht="12.75">
      <c r="A418" s="1"/>
      <c r="B418" s="1"/>
      <c r="C418" s="1"/>
      <c r="D418" s="1"/>
      <c r="E418" s="1"/>
      <c r="F418" s="1"/>
      <c r="G418" s="53"/>
      <c r="H418" s="69"/>
      <c r="I418" s="149"/>
      <c r="J418" s="37"/>
    </row>
    <row r="419" spans="1:10" ht="12.75">
      <c r="A419" s="1"/>
      <c r="B419" s="1"/>
      <c r="C419" s="1"/>
      <c r="D419" s="1"/>
      <c r="E419" s="1"/>
      <c r="F419" s="1"/>
      <c r="G419" s="53"/>
      <c r="H419" s="37"/>
      <c r="I419" s="149"/>
      <c r="J419" s="37"/>
    </row>
    <row r="420" spans="1:10" ht="12.75">
      <c r="A420" s="151"/>
      <c r="B420" s="1"/>
      <c r="C420" s="1"/>
      <c r="D420" s="1"/>
      <c r="E420" s="1"/>
      <c r="F420" s="1"/>
      <c r="G420" s="53"/>
      <c r="H420" s="37"/>
      <c r="I420" s="149"/>
      <c r="J420" s="37"/>
    </row>
    <row r="431" spans="3:5" ht="12.75">
      <c r="C431" s="140"/>
      <c r="D431" s="140"/>
      <c r="E431" s="140"/>
    </row>
    <row r="432" spans="3:5" ht="12.75">
      <c r="C432" s="140"/>
      <c r="D432" s="140"/>
      <c r="E432" s="140"/>
    </row>
    <row r="433" spans="3:5" ht="12.75">
      <c r="C433" s="140"/>
      <c r="D433" s="140"/>
      <c r="E433" s="140"/>
    </row>
    <row r="435" spans="1:10" ht="15.75">
      <c r="A435" s="1"/>
      <c r="B435" s="2"/>
      <c r="C435" s="2"/>
      <c r="D435" s="2"/>
      <c r="E435" s="2"/>
      <c r="F435" s="2"/>
      <c r="G435" s="2"/>
      <c r="H435" s="2"/>
      <c r="I435" s="2"/>
      <c r="J435" s="1"/>
    </row>
    <row r="436" spans="1:10" ht="15.75">
      <c r="A436" s="1"/>
      <c r="B436" s="2"/>
      <c r="C436" s="2"/>
      <c r="D436" s="2"/>
      <c r="E436" s="2"/>
      <c r="F436" s="4"/>
      <c r="G436" s="2"/>
      <c r="H436" s="2"/>
      <c r="I436" s="2"/>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5.75">
      <c r="A440" s="1"/>
      <c r="B440" s="1"/>
      <c r="C440" s="1"/>
      <c r="D440" s="2"/>
      <c r="E440" s="2"/>
      <c r="F440" s="2"/>
      <c r="G440" s="2"/>
      <c r="H440" s="1"/>
      <c r="I440" s="1"/>
      <c r="J440" s="1"/>
    </row>
    <row r="441" spans="1:10" ht="12.75">
      <c r="A441" s="1"/>
      <c r="B441" s="1"/>
      <c r="C441" s="1"/>
      <c r="D441" s="1"/>
      <c r="E441" s="1"/>
      <c r="F441" s="1"/>
      <c r="G441" s="1"/>
      <c r="H441" s="1"/>
      <c r="I441" s="1"/>
      <c r="J441" s="1"/>
    </row>
    <row r="442" spans="1:10" ht="12.75">
      <c r="A442" s="50"/>
      <c r="B442" s="1"/>
      <c r="C442" s="1"/>
      <c r="D442" s="1"/>
      <c r="E442" s="1"/>
      <c r="F442" s="1"/>
      <c r="G442" s="1"/>
      <c r="H442" s="1"/>
      <c r="I442" s="1"/>
      <c r="J442" s="1"/>
    </row>
    <row r="443" spans="1:10" ht="12.75">
      <c r="A443" s="1"/>
      <c r="B443" s="1"/>
      <c r="C443" s="1"/>
      <c r="D443" s="1"/>
      <c r="E443" s="1"/>
      <c r="F443" s="1"/>
      <c r="G443" s="1"/>
      <c r="H443" s="1"/>
      <c r="I443" s="1"/>
      <c r="J443" s="1"/>
    </row>
    <row r="444" spans="1:10" ht="12.75">
      <c r="A444" s="152"/>
      <c r="B444" s="1"/>
      <c r="C444" s="1"/>
      <c r="D444" s="1"/>
      <c r="E444" s="1"/>
      <c r="F444" s="1"/>
      <c r="G444" s="1"/>
      <c r="H444" s="1"/>
      <c r="I444" s="1"/>
      <c r="J444" s="1"/>
    </row>
    <row r="445" spans="1:10" ht="12.75">
      <c r="A445" s="93"/>
      <c r="B445" s="1"/>
      <c r="C445" s="1"/>
      <c r="D445" s="1"/>
      <c r="E445" s="1"/>
      <c r="F445" s="1"/>
      <c r="G445" s="1"/>
      <c r="H445" s="1"/>
      <c r="I445" s="1"/>
      <c r="J445" s="1"/>
    </row>
    <row r="446" spans="1:10" ht="12.75">
      <c r="A446" s="93"/>
      <c r="B446" s="1"/>
      <c r="C446" s="1"/>
      <c r="D446" s="1"/>
      <c r="E446" s="1"/>
      <c r="F446" s="1"/>
      <c r="G446" s="1"/>
      <c r="H446" s="1"/>
      <c r="I446" s="1"/>
      <c r="J446" s="1"/>
    </row>
    <row r="447" spans="1:10" ht="12.75">
      <c r="A447" s="93"/>
      <c r="B447" s="1"/>
      <c r="C447" s="1"/>
      <c r="D447" s="1"/>
      <c r="E447" s="1"/>
      <c r="F447" s="1"/>
      <c r="G447" s="1"/>
      <c r="H447" s="1"/>
      <c r="I447" s="1"/>
      <c r="J447" s="1"/>
    </row>
    <row r="448" spans="1:10" ht="12.75">
      <c r="A448" s="93"/>
      <c r="B448" s="1"/>
      <c r="C448" s="1"/>
      <c r="D448" s="1"/>
      <c r="E448" s="1"/>
      <c r="F448" s="1"/>
      <c r="G448" s="1"/>
      <c r="H448" s="1"/>
      <c r="I448" s="1"/>
      <c r="J448" s="1"/>
    </row>
    <row r="449" spans="1:10" ht="12.75">
      <c r="A449" s="93"/>
      <c r="B449" s="1"/>
      <c r="C449" s="1"/>
      <c r="D449" s="1"/>
      <c r="E449" s="1"/>
      <c r="F449" s="1"/>
      <c r="G449" s="1"/>
      <c r="H449" s="1"/>
      <c r="I449" s="1"/>
      <c r="J449" s="1"/>
    </row>
    <row r="450" spans="1:10" ht="12.75">
      <c r="A450" s="93"/>
      <c r="B450" s="1"/>
      <c r="C450" s="1"/>
      <c r="D450" s="1"/>
      <c r="E450" s="1"/>
      <c r="F450" s="1"/>
      <c r="G450" s="1"/>
      <c r="H450" s="1"/>
      <c r="I450" s="1"/>
      <c r="J450" s="1"/>
    </row>
    <row r="451" spans="1:10" ht="12.75">
      <c r="A451" s="93"/>
      <c r="B451" s="1"/>
      <c r="C451" s="1"/>
      <c r="D451" s="1"/>
      <c r="E451" s="1"/>
      <c r="F451" s="1"/>
      <c r="G451" s="1"/>
      <c r="H451" s="1"/>
      <c r="I451" s="1"/>
      <c r="J451" s="1"/>
    </row>
    <row r="452" spans="1:10" ht="12.75">
      <c r="A452" s="93"/>
      <c r="B452" s="1"/>
      <c r="C452" s="1"/>
      <c r="D452" s="1"/>
      <c r="E452" s="1"/>
      <c r="F452" s="1"/>
      <c r="G452" s="1"/>
      <c r="H452" s="1"/>
      <c r="I452" s="1"/>
      <c r="J452" s="1"/>
    </row>
    <row r="453" spans="1:10" ht="12.75">
      <c r="A453" s="93"/>
      <c r="B453" s="1"/>
      <c r="C453" s="1"/>
      <c r="D453" s="1"/>
      <c r="E453" s="1"/>
      <c r="F453" s="1"/>
      <c r="G453" s="1"/>
      <c r="H453" s="1"/>
      <c r="I453" s="1"/>
      <c r="J453" s="1"/>
    </row>
    <row r="454" spans="1:10" ht="12.75">
      <c r="A454" s="93"/>
      <c r="B454" s="1"/>
      <c r="C454" s="1"/>
      <c r="D454" s="1"/>
      <c r="E454" s="1"/>
      <c r="F454" s="1"/>
      <c r="G454" s="1"/>
      <c r="H454" s="1"/>
      <c r="I454" s="1"/>
      <c r="J454" s="1"/>
    </row>
    <row r="455" spans="1:10" ht="12.75">
      <c r="A455" s="93"/>
      <c r="B455" s="1"/>
      <c r="C455" s="1"/>
      <c r="D455" s="1"/>
      <c r="E455" s="1"/>
      <c r="F455" s="1"/>
      <c r="G455" s="1"/>
      <c r="H455" s="1"/>
      <c r="I455" s="1"/>
      <c r="J455" s="1"/>
    </row>
    <row r="456" spans="1:10" ht="12.75">
      <c r="A456" s="1"/>
      <c r="B456" s="1"/>
      <c r="C456" s="1"/>
      <c r="D456" s="1"/>
      <c r="E456" s="1"/>
      <c r="F456" s="1"/>
      <c r="G456" s="1"/>
      <c r="H456" s="1"/>
      <c r="I456" s="1"/>
      <c r="J456" s="1"/>
    </row>
    <row r="457" spans="1:10" ht="12.75">
      <c r="A457" s="152"/>
      <c r="B457" s="1"/>
      <c r="C457" s="1"/>
      <c r="D457" s="1"/>
      <c r="E457" s="1"/>
      <c r="F457" s="1"/>
      <c r="G457" s="1"/>
      <c r="H457" s="1"/>
      <c r="I457" s="1"/>
      <c r="J457" s="1"/>
    </row>
    <row r="458" spans="1:10" ht="12.75">
      <c r="A458" s="93"/>
      <c r="B458" s="1"/>
      <c r="C458" s="1"/>
      <c r="D458" s="1"/>
      <c r="E458" s="1"/>
      <c r="F458" s="1"/>
      <c r="G458" s="1"/>
      <c r="H458" s="1"/>
      <c r="I458" s="1"/>
      <c r="J458" s="1"/>
    </row>
    <row r="459" spans="1:10" ht="12.75">
      <c r="A459" s="93"/>
      <c r="B459" s="1"/>
      <c r="C459" s="1"/>
      <c r="D459" s="1"/>
      <c r="E459" s="1"/>
      <c r="F459" s="1"/>
      <c r="G459" s="1"/>
      <c r="H459" s="1"/>
      <c r="I459" s="1"/>
      <c r="J459" s="1"/>
    </row>
    <row r="460" spans="1:10" ht="12.75">
      <c r="A460" s="93"/>
      <c r="B460" s="1"/>
      <c r="C460" s="1"/>
      <c r="D460" s="1"/>
      <c r="E460" s="1"/>
      <c r="F460" s="1"/>
      <c r="G460" s="1"/>
      <c r="H460" s="1"/>
      <c r="I460" s="1"/>
      <c r="J460" s="1"/>
    </row>
    <row r="461" spans="1:10" ht="12.75">
      <c r="A461" s="93"/>
      <c r="B461" s="1"/>
      <c r="C461" s="1"/>
      <c r="D461" s="1"/>
      <c r="E461" s="1"/>
      <c r="F461" s="1"/>
      <c r="G461" s="1"/>
      <c r="H461" s="1"/>
      <c r="I461" s="1"/>
      <c r="J461" s="1"/>
    </row>
    <row r="462" spans="1:10" ht="12.75">
      <c r="A462" s="93"/>
      <c r="B462" s="153"/>
      <c r="C462" s="1"/>
      <c r="D462" s="1"/>
      <c r="E462" s="1"/>
      <c r="F462" s="1"/>
      <c r="G462" s="1"/>
      <c r="H462" s="1"/>
      <c r="I462" s="1"/>
      <c r="J462" s="1"/>
    </row>
    <row r="463" spans="1:10" ht="12.75">
      <c r="A463" s="93"/>
      <c r="B463" s="153"/>
      <c r="C463" s="1"/>
      <c r="D463" s="1"/>
      <c r="E463" s="1"/>
      <c r="F463" s="1"/>
      <c r="G463" s="1"/>
      <c r="H463" s="1"/>
      <c r="I463" s="1"/>
      <c r="J463" s="1"/>
    </row>
    <row r="464" spans="1:10" ht="12.75">
      <c r="A464" s="93"/>
      <c r="B464" s="153"/>
      <c r="C464" s="1"/>
      <c r="D464" s="1"/>
      <c r="E464" s="1"/>
      <c r="F464" s="1"/>
      <c r="G464" s="1"/>
      <c r="H464" s="1"/>
      <c r="I464" s="1"/>
      <c r="J464" s="1"/>
    </row>
    <row r="465" spans="1:10" ht="12.75">
      <c r="A465" s="93"/>
      <c r="B465" s="153"/>
      <c r="C465" s="1"/>
      <c r="D465" s="1"/>
      <c r="E465" s="1"/>
      <c r="F465" s="1"/>
      <c r="G465" s="1"/>
      <c r="H465" s="1"/>
      <c r="I465" s="1"/>
      <c r="J465" s="1"/>
    </row>
    <row r="466" spans="1:10" ht="12.75">
      <c r="A466" s="93"/>
      <c r="B466" s="153"/>
      <c r="C466" s="1"/>
      <c r="D466" s="1"/>
      <c r="E466" s="1"/>
      <c r="F466" s="1"/>
      <c r="G466" s="1"/>
      <c r="H466" s="1"/>
      <c r="I466" s="1"/>
      <c r="J466" s="1"/>
    </row>
    <row r="467" spans="1:10" ht="12.75">
      <c r="A467" s="93"/>
      <c r="B467" s="153"/>
      <c r="C467" s="1"/>
      <c r="D467" s="1"/>
      <c r="E467" s="1"/>
      <c r="F467" s="1"/>
      <c r="G467" s="1"/>
      <c r="H467" s="1"/>
      <c r="I467" s="1"/>
      <c r="J467" s="1"/>
    </row>
    <row r="468" spans="1:10" ht="12.75">
      <c r="A468" s="93"/>
      <c r="B468" s="1"/>
      <c r="C468" s="1"/>
      <c r="D468" s="1"/>
      <c r="E468" s="1"/>
      <c r="F468" s="1"/>
      <c r="G468" s="1"/>
      <c r="H468" s="1"/>
      <c r="I468" s="1"/>
      <c r="J468" s="1"/>
    </row>
    <row r="469" spans="1:10" ht="12.75">
      <c r="A469" s="93"/>
      <c r="B469" s="1"/>
      <c r="C469" s="1"/>
      <c r="D469" s="1"/>
      <c r="E469" s="1"/>
      <c r="F469" s="1"/>
      <c r="G469" s="1"/>
      <c r="H469" s="1"/>
      <c r="I469" s="1"/>
      <c r="J469" s="1"/>
    </row>
    <row r="470" spans="1:10" ht="12.75">
      <c r="A470" s="93"/>
      <c r="B470" s="1"/>
      <c r="C470" s="1"/>
      <c r="D470" s="1"/>
      <c r="E470" s="1"/>
      <c r="F470" s="1"/>
      <c r="G470" s="1"/>
      <c r="H470" s="1"/>
      <c r="I470" s="1"/>
      <c r="J470" s="1"/>
    </row>
    <row r="471" spans="1:10" ht="12.75">
      <c r="A471" s="93"/>
      <c r="B471" s="1"/>
      <c r="C471" s="1"/>
      <c r="D471" s="1"/>
      <c r="E471" s="1"/>
      <c r="F471" s="1"/>
      <c r="G471" s="1"/>
      <c r="H471" s="1"/>
      <c r="I471" s="1"/>
      <c r="J471" s="1"/>
    </row>
    <row r="472" spans="1:10" ht="13.5">
      <c r="A472" s="93"/>
      <c r="B472" s="154"/>
      <c r="C472" s="154"/>
      <c r="D472" s="154"/>
      <c r="E472" s="154"/>
      <c r="F472" s="154"/>
      <c r="G472" s="154"/>
      <c r="H472" s="154"/>
      <c r="I472" s="154"/>
      <c r="J472" s="154"/>
    </row>
    <row r="473" spans="1:10" ht="12.75">
      <c r="A473" s="93"/>
      <c r="B473" s="1"/>
      <c r="C473" s="1"/>
      <c r="D473" s="1"/>
      <c r="E473" s="1"/>
      <c r="F473" s="1"/>
      <c r="G473" s="1"/>
      <c r="H473" s="1"/>
      <c r="I473" s="1"/>
      <c r="J473" s="1"/>
    </row>
    <row r="474" spans="1:10" ht="12.75">
      <c r="A474" s="93"/>
      <c r="B474" s="1"/>
      <c r="C474" s="1"/>
      <c r="D474" s="1"/>
      <c r="E474" s="1"/>
      <c r="F474" s="1"/>
      <c r="G474" s="1"/>
      <c r="H474" s="1"/>
      <c r="I474" s="1"/>
      <c r="J474" s="1"/>
    </row>
    <row r="475" spans="1:10" ht="12.75">
      <c r="A475" s="93"/>
      <c r="B475" s="1"/>
      <c r="C475" s="1"/>
      <c r="D475" s="1"/>
      <c r="E475" s="1"/>
      <c r="F475" s="1"/>
      <c r="G475" s="1"/>
      <c r="H475" s="1"/>
      <c r="I475" s="1"/>
      <c r="J475" s="1"/>
    </row>
    <row r="476" spans="1:10" ht="12.75">
      <c r="A476" s="1"/>
      <c r="B476" s="1"/>
      <c r="C476" s="1"/>
      <c r="D476" s="1"/>
      <c r="E476" s="1"/>
      <c r="F476" s="1"/>
      <c r="G476" s="1"/>
      <c r="H476" s="1"/>
      <c r="I476" s="1"/>
      <c r="J476" s="1"/>
    </row>
    <row r="477" spans="1:10" ht="12.75">
      <c r="A477" s="152"/>
      <c r="B477" s="1"/>
      <c r="C477" s="1"/>
      <c r="D477" s="1"/>
      <c r="E477" s="1"/>
      <c r="F477" s="1"/>
      <c r="G477" s="1"/>
      <c r="H477" s="1"/>
      <c r="I477" s="1"/>
      <c r="J477" s="1"/>
    </row>
    <row r="478" spans="1:10" ht="12.75">
      <c r="A478" s="1"/>
      <c r="B478" s="1"/>
      <c r="C478" s="1"/>
      <c r="D478" s="1"/>
      <c r="E478" s="1"/>
      <c r="F478" s="1"/>
      <c r="G478" s="1"/>
      <c r="H478" s="1"/>
      <c r="I478" s="1"/>
      <c r="J478" s="1"/>
    </row>
    <row r="479" spans="1:10" ht="12.75">
      <c r="A479" s="93"/>
      <c r="B479" s="93"/>
      <c r="C479" s="93"/>
      <c r="D479" s="93"/>
      <c r="E479" s="93"/>
      <c r="F479" s="93"/>
      <c r="G479" s="93"/>
      <c r="H479" s="93"/>
      <c r="I479" s="93"/>
      <c r="J479" s="93"/>
    </row>
    <row r="480" spans="1:10" ht="12.75">
      <c r="A480" s="93"/>
      <c r="B480" s="93"/>
      <c r="C480" s="93"/>
      <c r="D480" s="93"/>
      <c r="E480" s="93"/>
      <c r="F480" s="93"/>
      <c r="G480" s="93"/>
      <c r="H480" s="93"/>
      <c r="I480" s="93"/>
      <c r="J480" s="93"/>
    </row>
    <row r="481" spans="1:10" ht="12.75">
      <c r="A481" s="93"/>
      <c r="B481" s="93"/>
      <c r="C481" s="93"/>
      <c r="D481" s="93"/>
      <c r="E481" s="93"/>
      <c r="F481" s="93"/>
      <c r="G481" s="93"/>
      <c r="H481" s="93"/>
      <c r="I481" s="93"/>
      <c r="J481" s="93"/>
    </row>
    <row r="482" spans="1:10" ht="12.75">
      <c r="A482" s="1"/>
      <c r="B482" s="1"/>
      <c r="C482" s="1"/>
      <c r="D482" s="1"/>
      <c r="E482" s="1"/>
      <c r="F482" s="1"/>
      <c r="G482" s="1"/>
      <c r="H482" s="1"/>
      <c r="I482" s="1"/>
      <c r="J482" s="1"/>
    </row>
    <row r="483" spans="1:10" ht="12.75">
      <c r="A483" s="152"/>
      <c r="B483" s="1"/>
      <c r="C483" s="1"/>
      <c r="D483" s="1"/>
      <c r="E483" s="1"/>
      <c r="F483" s="1"/>
      <c r="G483" s="1"/>
      <c r="H483" s="1"/>
      <c r="I483" s="1"/>
      <c r="J483" s="1"/>
    </row>
    <row r="484" spans="1:10" ht="12.75">
      <c r="A484" s="93"/>
      <c r="B484" s="1"/>
      <c r="C484" s="1"/>
      <c r="D484" s="1"/>
      <c r="E484" s="1"/>
      <c r="F484" s="1"/>
      <c r="G484" s="1"/>
      <c r="H484" s="1"/>
      <c r="I484" s="1"/>
      <c r="J484" s="1"/>
    </row>
    <row r="485" spans="1:10" ht="12.75">
      <c r="A485" s="93"/>
      <c r="B485" s="1"/>
      <c r="C485" s="1"/>
      <c r="D485" s="1"/>
      <c r="E485" s="1"/>
      <c r="F485" s="1"/>
      <c r="G485" s="1"/>
      <c r="H485" s="1"/>
      <c r="I485" s="1"/>
      <c r="J485" s="1"/>
    </row>
    <row r="486" spans="1:10" ht="12.75">
      <c r="A486" s="93"/>
      <c r="B486" s="1"/>
      <c r="C486" s="1"/>
      <c r="D486" s="1"/>
      <c r="E486" s="1"/>
      <c r="F486" s="1"/>
      <c r="G486" s="1"/>
      <c r="H486" s="1"/>
      <c r="I486" s="1"/>
      <c r="J486" s="1"/>
    </row>
    <row r="487" spans="1:10" ht="12.75">
      <c r="A487" s="93"/>
      <c r="B487" s="1"/>
      <c r="C487" s="1"/>
      <c r="D487" s="155"/>
      <c r="E487" s="46"/>
      <c r="F487" s="155"/>
      <c r="G487" s="46"/>
      <c r="H487" s="1"/>
      <c r="I487" s="1"/>
      <c r="J487" s="1"/>
    </row>
    <row r="488" spans="1:10" ht="12.75">
      <c r="A488" s="1"/>
      <c r="B488" s="1"/>
      <c r="C488" s="1"/>
      <c r="D488" s="1"/>
      <c r="E488" s="156"/>
      <c r="F488" s="1"/>
      <c r="G488" s="156"/>
      <c r="H488" s="1"/>
      <c r="I488" s="1"/>
      <c r="J488" s="1"/>
    </row>
    <row r="489" spans="1:10" ht="12.75">
      <c r="A489" s="1"/>
      <c r="B489" s="1"/>
      <c r="C489" s="1"/>
      <c r="D489" s="1"/>
      <c r="E489" s="156"/>
      <c r="F489" s="1"/>
      <c r="G489" s="156"/>
      <c r="H489" s="1"/>
      <c r="I489" s="1"/>
      <c r="J489" s="1"/>
    </row>
    <row r="490" spans="1:10" ht="12.75">
      <c r="A490" s="1"/>
      <c r="B490" s="1"/>
      <c r="C490" s="1"/>
      <c r="D490" s="1"/>
      <c r="E490" s="51"/>
      <c r="F490" s="1"/>
      <c r="G490" s="1"/>
      <c r="H490" s="1"/>
      <c r="I490" s="1"/>
      <c r="J490" s="1"/>
    </row>
    <row r="491" spans="1:10" ht="12.75">
      <c r="A491" s="1"/>
      <c r="B491" s="1"/>
      <c r="C491" s="1"/>
      <c r="D491" s="1"/>
      <c r="E491" s="1"/>
      <c r="F491" s="1"/>
      <c r="G491" s="1"/>
      <c r="H491" s="1"/>
      <c r="I491" s="1"/>
      <c r="J491" s="1"/>
    </row>
    <row r="492" spans="1:10" ht="12.75">
      <c r="A492" s="93"/>
      <c r="B492" s="1"/>
      <c r="C492" s="1"/>
      <c r="D492" s="1"/>
      <c r="E492" s="1"/>
      <c r="F492" s="1"/>
      <c r="G492" s="1"/>
      <c r="H492" s="1"/>
      <c r="I492" s="1"/>
      <c r="J492" s="1"/>
    </row>
    <row r="493" spans="1:10" ht="12.75">
      <c r="A493" s="93"/>
      <c r="B493" s="1"/>
      <c r="C493" s="1"/>
      <c r="D493" s="1"/>
      <c r="E493" s="1"/>
      <c r="F493" s="1"/>
      <c r="G493" s="1"/>
      <c r="H493" s="1"/>
      <c r="I493" s="1"/>
      <c r="J493" s="1"/>
    </row>
    <row r="494" spans="1:10" ht="12.75">
      <c r="A494" s="1"/>
      <c r="B494" s="1"/>
      <c r="C494" s="1"/>
      <c r="D494" s="1"/>
      <c r="E494" s="1"/>
      <c r="F494" s="1"/>
      <c r="G494" s="1"/>
      <c r="H494" s="1"/>
      <c r="I494" s="1"/>
      <c r="J494" s="1"/>
    </row>
    <row r="495" spans="1:10" ht="12.75">
      <c r="A495" s="152"/>
      <c r="B495" s="1"/>
      <c r="C495" s="1"/>
      <c r="D495" s="1"/>
      <c r="E495" s="1"/>
      <c r="F495" s="1"/>
      <c r="G495" s="1"/>
      <c r="H495" s="1"/>
      <c r="I495" s="1"/>
      <c r="J495" s="1"/>
    </row>
    <row r="496" spans="1:10" ht="12.75">
      <c r="A496" s="93"/>
      <c r="B496" s="1"/>
      <c r="C496" s="1"/>
      <c r="D496" s="1"/>
      <c r="E496" s="1"/>
      <c r="F496" s="1"/>
      <c r="G496" s="1"/>
      <c r="H496" s="1"/>
      <c r="I496" s="1"/>
      <c r="J496" s="1"/>
    </row>
    <row r="497" spans="1:10" ht="12.75">
      <c r="A497" s="93"/>
      <c r="B497" s="1"/>
      <c r="C497" s="1"/>
      <c r="D497" s="1"/>
      <c r="E497" s="1"/>
      <c r="F497" s="1"/>
      <c r="G497" s="1"/>
      <c r="H497" s="1"/>
      <c r="I497" s="1"/>
      <c r="J497" s="1"/>
    </row>
    <row r="498" spans="1:10" ht="12.75">
      <c r="A498" s="93"/>
      <c r="B498" s="1"/>
      <c r="C498" s="1"/>
      <c r="D498" s="1"/>
      <c r="E498" s="1"/>
      <c r="F498" s="1"/>
      <c r="G498" s="1"/>
      <c r="H498" s="1"/>
      <c r="I498" s="1"/>
      <c r="J498" s="1"/>
    </row>
    <row r="499" spans="1:10" ht="12.75">
      <c r="A499" s="93"/>
      <c r="B499" s="1"/>
      <c r="C499" s="1"/>
      <c r="D499" s="1"/>
      <c r="E499" s="1"/>
      <c r="F499" s="1"/>
      <c r="G499" s="1"/>
      <c r="H499" s="1"/>
      <c r="I499" s="1"/>
      <c r="J499" s="1"/>
    </row>
    <row r="500" spans="1:10" ht="12.75">
      <c r="A500" s="93"/>
      <c r="B500" s="1"/>
      <c r="C500" s="1"/>
      <c r="D500" s="1"/>
      <c r="E500" s="1"/>
      <c r="F500" s="1"/>
      <c r="G500" s="1"/>
      <c r="H500" s="1"/>
      <c r="I500" s="1"/>
      <c r="J500" s="1"/>
    </row>
    <row r="501" spans="1:10" ht="12.75">
      <c r="A501" s="93"/>
      <c r="B501" s="1"/>
      <c r="C501" s="1"/>
      <c r="D501" s="1"/>
      <c r="E501" s="1"/>
      <c r="F501" s="1"/>
      <c r="G501" s="1"/>
      <c r="H501" s="1"/>
      <c r="I501" s="1"/>
      <c r="J501" s="1"/>
    </row>
    <row r="502" spans="1:10" ht="12.75">
      <c r="A502" s="93"/>
      <c r="B502" s="1"/>
      <c r="C502" s="1"/>
      <c r="D502" s="1"/>
      <c r="E502" s="1"/>
      <c r="F502" s="1"/>
      <c r="G502" s="1"/>
      <c r="H502" s="1"/>
      <c r="I502" s="1"/>
      <c r="J502" s="1"/>
    </row>
    <row r="503" spans="1:10" ht="12.75">
      <c r="A503" s="93"/>
      <c r="B503" s="1"/>
      <c r="C503" s="1"/>
      <c r="D503" s="1"/>
      <c r="E503" s="1"/>
      <c r="F503" s="1"/>
      <c r="G503" s="1"/>
      <c r="H503" s="1"/>
      <c r="I503" s="1"/>
      <c r="J503" s="1"/>
    </row>
    <row r="504" spans="1:10" ht="12.75">
      <c r="A504" s="93"/>
      <c r="B504" s="1"/>
      <c r="C504" s="1"/>
      <c r="D504" s="1"/>
      <c r="E504" s="1"/>
      <c r="F504" s="1"/>
      <c r="G504" s="1"/>
      <c r="H504" s="1"/>
      <c r="I504" s="1"/>
      <c r="J504" s="1"/>
    </row>
    <row r="505" spans="1:10" ht="12.75">
      <c r="A505" s="93"/>
      <c r="B505" s="1"/>
      <c r="C505" s="1"/>
      <c r="D505" s="1"/>
      <c r="E505" s="1"/>
      <c r="F505" s="1"/>
      <c r="G505" s="1"/>
      <c r="H505" s="1"/>
      <c r="I505" s="1"/>
      <c r="J505" s="1"/>
    </row>
    <row r="506" spans="1:10" ht="12.75">
      <c r="A506" s="93"/>
      <c r="B506" s="1"/>
      <c r="C506" s="1"/>
      <c r="D506" s="1"/>
      <c r="E506" s="1"/>
      <c r="F506" s="1"/>
      <c r="G506" s="1"/>
      <c r="H506" s="1"/>
      <c r="I506" s="1"/>
      <c r="J506" s="1"/>
    </row>
    <row r="507" spans="1:10" ht="12.75">
      <c r="A507" s="93"/>
      <c r="B507" s="1"/>
      <c r="C507" s="1"/>
      <c r="D507" s="1"/>
      <c r="E507" s="1"/>
      <c r="F507" s="1"/>
      <c r="G507" s="1"/>
      <c r="H507" s="1"/>
      <c r="I507" s="1"/>
      <c r="J507" s="1"/>
    </row>
    <row r="508" spans="1:10" ht="12.75">
      <c r="A508" s="93"/>
      <c r="B508" s="1"/>
      <c r="C508" s="1"/>
      <c r="D508" s="1"/>
      <c r="E508" s="1"/>
      <c r="F508" s="1"/>
      <c r="G508" s="1"/>
      <c r="H508" s="1"/>
      <c r="I508" s="1"/>
      <c r="J508" s="1"/>
    </row>
    <row r="509" spans="1:10" ht="12.75">
      <c r="A509" s="93"/>
      <c r="B509" s="1"/>
      <c r="C509" s="1"/>
      <c r="D509" s="1"/>
      <c r="E509" s="1"/>
      <c r="F509" s="1"/>
      <c r="G509" s="1"/>
      <c r="H509" s="1"/>
      <c r="I509" s="1"/>
      <c r="J509" s="1"/>
    </row>
    <row r="510" spans="1:10" ht="12.75">
      <c r="A510" s="93"/>
      <c r="B510" s="1"/>
      <c r="C510" s="1"/>
      <c r="D510" s="1"/>
      <c r="E510" s="1"/>
      <c r="F510" s="1"/>
      <c r="G510" s="1"/>
      <c r="H510" s="1"/>
      <c r="I510" s="1"/>
      <c r="J510" s="1"/>
    </row>
    <row r="511" spans="1:10" ht="12.75">
      <c r="A511" s="93"/>
      <c r="B511" s="1"/>
      <c r="C511" s="1"/>
      <c r="D511" s="1"/>
      <c r="E511" s="1"/>
      <c r="F511" s="1"/>
      <c r="G511" s="1"/>
      <c r="H511" s="1"/>
      <c r="I511" s="1"/>
      <c r="J511" s="1"/>
    </row>
    <row r="512" spans="1:10" ht="12.75">
      <c r="A512" s="152"/>
      <c r="B512" s="1"/>
      <c r="C512" s="1"/>
      <c r="D512" s="1"/>
      <c r="E512" s="1"/>
      <c r="F512" s="1"/>
      <c r="G512" s="1"/>
      <c r="H512" s="1"/>
      <c r="I512" s="1"/>
      <c r="J512" s="1"/>
    </row>
    <row r="513" spans="1:10" ht="12.75">
      <c r="A513" s="93"/>
      <c r="B513" s="1"/>
      <c r="C513" s="1"/>
      <c r="D513" s="1"/>
      <c r="E513" s="1"/>
      <c r="F513" s="1"/>
      <c r="G513" s="1"/>
      <c r="H513" s="1"/>
      <c r="I513" s="1"/>
      <c r="J513" s="1"/>
    </row>
    <row r="514" spans="1:10" ht="12.75">
      <c r="A514" s="93"/>
      <c r="B514" s="1"/>
      <c r="C514" s="1"/>
      <c r="D514" s="1"/>
      <c r="E514" s="1"/>
      <c r="F514" s="1"/>
      <c r="G514" s="1"/>
      <c r="H514" s="1"/>
      <c r="I514" s="1"/>
      <c r="J514" s="1"/>
    </row>
    <row r="515" spans="1:10" ht="12.75">
      <c r="A515" s="1"/>
      <c r="B515" s="1"/>
      <c r="C515" s="1"/>
      <c r="D515" s="1"/>
      <c r="E515" s="1"/>
      <c r="F515" s="1"/>
      <c r="G515" s="1"/>
      <c r="H515" s="1"/>
      <c r="I515" s="1"/>
      <c r="J515" s="1"/>
    </row>
    <row r="516" spans="1:10" ht="12.75">
      <c r="A516" s="157"/>
      <c r="B516" s="1"/>
      <c r="C516" s="1"/>
      <c r="D516" s="1"/>
      <c r="E516" s="1"/>
      <c r="F516" s="1"/>
      <c r="G516" s="1"/>
      <c r="H516" s="1"/>
      <c r="I516" s="1"/>
      <c r="J516" s="1"/>
    </row>
    <row r="517" spans="1:10" ht="12.75">
      <c r="A517" s="1"/>
      <c r="B517" s="1"/>
      <c r="C517" s="1"/>
      <c r="D517" s="1"/>
      <c r="E517" s="1"/>
      <c r="F517" s="158"/>
      <c r="G517" s="158"/>
      <c r="H517" s="53"/>
      <c r="I517" s="1"/>
      <c r="J517" s="1"/>
    </row>
    <row r="518" spans="1:10" ht="12.75">
      <c r="A518" s="1"/>
      <c r="B518" s="1"/>
      <c r="C518" s="1"/>
      <c r="D518" s="1"/>
      <c r="E518" s="1"/>
      <c r="F518" s="1"/>
      <c r="G518" s="66"/>
      <c r="H518" s="53"/>
      <c r="I518" s="1"/>
      <c r="J518" s="1"/>
    </row>
    <row r="519" spans="1:10" ht="12.75">
      <c r="A519" s="157"/>
      <c r="B519" s="1"/>
      <c r="C519" s="1"/>
      <c r="D519" s="1"/>
      <c r="E519" s="1"/>
      <c r="F519" s="1"/>
      <c r="G519" s="53"/>
      <c r="H519" s="1"/>
      <c r="I519" s="1"/>
      <c r="J519" s="1"/>
    </row>
    <row r="520" spans="1:10" ht="12.75">
      <c r="A520" s="157"/>
      <c r="B520" s="1"/>
      <c r="C520" s="1"/>
      <c r="D520" s="1"/>
      <c r="E520" s="1"/>
      <c r="F520" s="1"/>
      <c r="G520" s="53"/>
      <c r="H520" s="1"/>
      <c r="I520" s="1"/>
      <c r="J520" s="1"/>
    </row>
    <row r="521" spans="1:10" ht="12.75">
      <c r="A521" s="1"/>
      <c r="B521" s="1"/>
      <c r="C521" s="1"/>
      <c r="D521" s="1"/>
      <c r="E521" s="1"/>
      <c r="F521" s="1"/>
      <c r="G521" s="159"/>
      <c r="H521" s="53"/>
      <c r="I521" s="1"/>
      <c r="J521" s="1"/>
    </row>
    <row r="522" spans="1:10" ht="12.75">
      <c r="A522" s="1"/>
      <c r="B522" s="1"/>
      <c r="C522" s="1"/>
      <c r="D522" s="1"/>
      <c r="E522" s="1"/>
      <c r="F522" s="1"/>
      <c r="G522" s="159"/>
      <c r="H522" s="53"/>
      <c r="I522" s="1"/>
      <c r="J522" s="1"/>
    </row>
    <row r="523" spans="1:10" ht="12.75">
      <c r="A523" s="1"/>
      <c r="B523" s="1"/>
      <c r="C523" s="1"/>
      <c r="D523" s="1"/>
      <c r="E523" s="1"/>
      <c r="F523" s="1"/>
      <c r="G523" s="159"/>
      <c r="H523" s="53"/>
      <c r="I523" s="1"/>
      <c r="J523" s="1"/>
    </row>
    <row r="524" spans="1:10" ht="12.75">
      <c r="A524" s="1"/>
      <c r="B524" s="1"/>
      <c r="C524" s="1"/>
      <c r="D524" s="1"/>
      <c r="E524" s="1"/>
      <c r="F524" s="158"/>
      <c r="G524" s="158"/>
      <c r="H524" s="53"/>
      <c r="I524" s="1"/>
      <c r="J524" s="1"/>
    </row>
    <row r="525" spans="1:10" ht="12.75">
      <c r="A525" s="1"/>
      <c r="B525" s="1"/>
      <c r="C525" s="1"/>
      <c r="D525" s="1"/>
      <c r="E525" s="1"/>
      <c r="F525" s="1"/>
      <c r="G525" s="1"/>
      <c r="H525" s="1"/>
      <c r="I525" s="1"/>
      <c r="J525" s="1"/>
    </row>
    <row r="526" spans="1:10" ht="12.75">
      <c r="A526" s="152"/>
      <c r="B526" s="1"/>
      <c r="C526" s="1"/>
      <c r="D526" s="1"/>
      <c r="E526" s="1"/>
      <c r="F526" s="1"/>
      <c r="G526" s="1"/>
      <c r="H526" s="1"/>
      <c r="I526" s="1"/>
      <c r="J526" s="1"/>
    </row>
    <row r="527" spans="1:10" ht="12.75">
      <c r="A527" s="93"/>
      <c r="B527" s="1"/>
      <c r="C527" s="1"/>
      <c r="D527" s="1"/>
      <c r="E527" s="1"/>
      <c r="F527" s="1"/>
      <c r="G527" s="1"/>
      <c r="H527" s="1"/>
      <c r="I527" s="1"/>
      <c r="J527" s="1"/>
    </row>
    <row r="528" spans="1:10" ht="12.75">
      <c r="A528" s="93"/>
      <c r="B528" s="1"/>
      <c r="C528" s="1"/>
      <c r="D528" s="1"/>
      <c r="E528" s="1"/>
      <c r="F528" s="1"/>
      <c r="G528" s="1"/>
      <c r="H528" s="1"/>
      <c r="I528" s="1"/>
      <c r="J528" s="1"/>
    </row>
    <row r="529" spans="1:10" ht="12.75">
      <c r="A529" s="93"/>
      <c r="B529" s="1"/>
      <c r="C529" s="1"/>
      <c r="D529" s="1"/>
      <c r="E529" s="1"/>
      <c r="F529" s="1"/>
      <c r="G529" s="1"/>
      <c r="H529" s="1"/>
      <c r="I529" s="1"/>
      <c r="J529" s="1"/>
    </row>
    <row r="530" spans="1:10" ht="12.75">
      <c r="A530" s="93"/>
      <c r="B530" s="1"/>
      <c r="C530" s="1"/>
      <c r="D530" s="1"/>
      <c r="E530" s="1"/>
      <c r="F530" s="1"/>
      <c r="G530" s="1"/>
      <c r="H530" s="1"/>
      <c r="I530" s="1"/>
      <c r="J530" s="1"/>
    </row>
    <row r="531" spans="1:10" ht="12.75">
      <c r="A531" s="152"/>
      <c r="B531" s="1"/>
      <c r="C531" s="1"/>
      <c r="D531" s="1"/>
      <c r="E531" s="1"/>
      <c r="F531" s="1"/>
      <c r="G531" s="1"/>
      <c r="H531" s="1"/>
      <c r="I531" s="1"/>
      <c r="J531" s="1"/>
    </row>
    <row r="532" spans="1:10" ht="12.75">
      <c r="A532" s="93"/>
      <c r="B532" s="1"/>
      <c r="C532" s="1"/>
      <c r="D532" s="1"/>
      <c r="E532" s="1"/>
      <c r="F532" s="1"/>
      <c r="G532" s="1"/>
      <c r="H532" s="1"/>
      <c r="I532" s="1"/>
      <c r="J532" s="1"/>
    </row>
    <row r="533" spans="1:10" ht="12.75">
      <c r="A533" s="93"/>
      <c r="B533" s="1"/>
      <c r="C533" s="1"/>
      <c r="D533" s="1"/>
      <c r="E533" s="1"/>
      <c r="F533" s="1"/>
      <c r="G533" s="1"/>
      <c r="H533" s="1"/>
      <c r="I533" s="1"/>
      <c r="J533" s="1"/>
    </row>
    <row r="534" spans="1:10" ht="12.75">
      <c r="A534" s="93"/>
      <c r="B534" s="1"/>
      <c r="C534" s="1"/>
      <c r="D534" s="1"/>
      <c r="E534" s="1"/>
      <c r="F534" s="1"/>
      <c r="G534" s="1"/>
      <c r="H534" s="1"/>
      <c r="I534" s="1"/>
      <c r="J534" s="1"/>
    </row>
    <row r="535" spans="1:10" ht="12.75">
      <c r="A535" s="93"/>
      <c r="B535" s="1"/>
      <c r="C535" s="1"/>
      <c r="D535" s="1"/>
      <c r="E535" s="1"/>
      <c r="F535" s="1"/>
      <c r="G535" s="1"/>
      <c r="H535" s="1"/>
      <c r="I535" s="1"/>
      <c r="J535" s="1"/>
    </row>
    <row r="536" spans="1:10" ht="12.75">
      <c r="A536" s="152"/>
      <c r="B536" s="1"/>
      <c r="C536" s="1"/>
      <c r="D536" s="1"/>
      <c r="E536" s="1"/>
      <c r="F536" s="1"/>
      <c r="G536" s="1"/>
      <c r="H536" s="1"/>
      <c r="I536" s="1"/>
      <c r="J536" s="1"/>
    </row>
    <row r="537" spans="1:10" ht="12.75">
      <c r="A537" s="93"/>
      <c r="B537" s="1"/>
      <c r="C537" s="1"/>
      <c r="D537" s="1"/>
      <c r="E537" s="1"/>
      <c r="F537" s="1"/>
      <c r="G537" s="1"/>
      <c r="H537" s="1"/>
      <c r="I537" s="1"/>
      <c r="J537" s="1"/>
    </row>
    <row r="538" spans="1:10" ht="12.75">
      <c r="A538" s="93"/>
      <c r="B538" s="1"/>
      <c r="C538" s="1"/>
      <c r="D538" s="1"/>
      <c r="E538" s="1"/>
      <c r="F538" s="1"/>
      <c r="G538" s="1"/>
      <c r="H538" s="1"/>
      <c r="I538" s="1"/>
      <c r="J538" s="1"/>
    </row>
    <row r="539" spans="1:10" ht="12.75">
      <c r="A539" s="93"/>
      <c r="B539" s="1"/>
      <c r="C539" s="1"/>
      <c r="D539" s="1"/>
      <c r="E539" s="1"/>
      <c r="F539" s="1"/>
      <c r="G539" s="1"/>
      <c r="H539" s="1"/>
      <c r="I539" s="1"/>
      <c r="J539" s="1"/>
    </row>
    <row r="540" spans="1:10" ht="12.75">
      <c r="A540" s="1"/>
      <c r="B540" s="1"/>
      <c r="C540" s="1"/>
      <c r="D540" s="1"/>
      <c r="E540" s="1"/>
      <c r="F540" s="1"/>
      <c r="G540" s="1"/>
      <c r="H540" s="1"/>
      <c r="I540" s="1"/>
      <c r="J540" s="1"/>
    </row>
    <row r="541" spans="1:10" ht="12.75">
      <c r="A541" s="152"/>
      <c r="B541" s="1"/>
      <c r="C541" s="1"/>
      <c r="D541" s="1"/>
      <c r="E541" s="1"/>
      <c r="F541" s="1"/>
      <c r="G541" s="1"/>
      <c r="H541" s="1"/>
      <c r="I541" s="1"/>
      <c r="J541" s="1"/>
    </row>
    <row r="542" spans="1:10" ht="12.75">
      <c r="A542" s="93"/>
      <c r="B542" s="1"/>
      <c r="C542" s="1"/>
      <c r="D542" s="1"/>
      <c r="E542" s="1"/>
      <c r="F542" s="1"/>
      <c r="G542" s="1"/>
      <c r="H542" s="1"/>
      <c r="I542" s="1"/>
      <c r="J542" s="1"/>
    </row>
    <row r="543" spans="1:10" ht="12.75">
      <c r="A543" s="93"/>
      <c r="B543" s="1"/>
      <c r="C543" s="1"/>
      <c r="D543" s="1"/>
      <c r="E543" s="1"/>
      <c r="F543" s="1"/>
      <c r="G543" s="1"/>
      <c r="H543" s="1"/>
      <c r="I543" s="1"/>
      <c r="J543" s="1"/>
    </row>
    <row r="544" spans="1:10" ht="12.75">
      <c r="A544" s="93"/>
      <c r="B544" s="1"/>
      <c r="C544" s="1"/>
      <c r="D544" s="1"/>
      <c r="E544" s="1"/>
      <c r="F544" s="1"/>
      <c r="G544" s="1"/>
      <c r="H544" s="1"/>
      <c r="I544" s="1"/>
      <c r="J544" s="1"/>
    </row>
    <row r="545" spans="1:10" ht="12.75">
      <c r="A545" s="93"/>
      <c r="B545" s="1"/>
      <c r="C545" s="1"/>
      <c r="D545" s="1"/>
      <c r="E545" s="1"/>
      <c r="F545" s="1"/>
      <c r="G545" s="1"/>
      <c r="H545" s="1"/>
      <c r="I545" s="1"/>
      <c r="J545" s="1"/>
    </row>
    <row r="546" spans="1:10" ht="12.75">
      <c r="A546" s="1"/>
      <c r="B546" s="1"/>
      <c r="C546" s="1"/>
      <c r="D546" s="1"/>
      <c r="E546" s="1"/>
      <c r="F546" s="1"/>
      <c r="G546" s="1"/>
      <c r="H546" s="1"/>
      <c r="I546" s="1"/>
      <c r="J546" s="1"/>
    </row>
    <row r="547" spans="1:10" ht="12.75">
      <c r="A547" s="152"/>
      <c r="B547" s="1"/>
      <c r="C547" s="1"/>
      <c r="D547" s="1"/>
      <c r="E547" s="1"/>
      <c r="F547" s="1"/>
      <c r="G547" s="1"/>
      <c r="H547" s="1"/>
      <c r="I547" s="1"/>
      <c r="J547" s="1"/>
    </row>
    <row r="548" spans="1:10" ht="12.75">
      <c r="A548" s="93"/>
      <c r="B548" s="1"/>
      <c r="C548" s="1"/>
      <c r="D548" s="1"/>
      <c r="E548" s="1"/>
      <c r="F548" s="1"/>
      <c r="G548" s="1"/>
      <c r="H548" s="1"/>
      <c r="I548" s="1"/>
      <c r="J548" s="1"/>
    </row>
    <row r="549" spans="1:10" ht="12.75">
      <c r="A549" s="93"/>
      <c r="B549" s="1"/>
      <c r="C549" s="1"/>
      <c r="D549" s="1"/>
      <c r="E549" s="1"/>
      <c r="F549" s="1"/>
      <c r="G549" s="1"/>
      <c r="H549" s="1"/>
      <c r="I549" s="1"/>
      <c r="J549" s="1"/>
    </row>
    <row r="550" spans="1:10" ht="12.75">
      <c r="A550" s="1"/>
      <c r="B550" s="1"/>
      <c r="C550" s="1"/>
      <c r="D550" s="1"/>
      <c r="E550" s="1"/>
      <c r="F550" s="1"/>
      <c r="G550" s="1"/>
      <c r="H550" s="1"/>
      <c r="I550" s="1"/>
      <c r="J550" s="1"/>
    </row>
    <row r="551" spans="1:10" ht="14.25">
      <c r="A551" s="160"/>
      <c r="B551" s="161"/>
      <c r="C551" s="161"/>
      <c r="D551" s="161"/>
      <c r="E551" s="161"/>
      <c r="F551" s="161"/>
      <c r="G551" s="161"/>
      <c r="H551" s="161"/>
      <c r="I551" s="1"/>
      <c r="J551" s="1"/>
    </row>
    <row r="552" spans="1:10" ht="12.75">
      <c r="A552" s="1"/>
      <c r="B552" s="1"/>
      <c r="C552" s="1"/>
      <c r="D552" s="1"/>
      <c r="E552" s="1"/>
      <c r="F552" s="1"/>
      <c r="G552" s="1"/>
      <c r="H552" s="1"/>
      <c r="I552" s="1"/>
      <c r="J552" s="1"/>
    </row>
    <row r="553" spans="1:10" ht="12.75">
      <c r="A553" s="80"/>
      <c r="B553" s="162"/>
      <c r="C553" s="1"/>
      <c r="D553" s="1"/>
      <c r="E553" s="1"/>
      <c r="F553" s="1"/>
      <c r="G553" s="1"/>
      <c r="H553" s="1"/>
      <c r="I553" s="1"/>
      <c r="J553" s="1"/>
    </row>
    <row r="554" spans="1:10" ht="12.75">
      <c r="A554" s="80"/>
      <c r="B554" s="162"/>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50"/>
      <c r="B558" s="1"/>
      <c r="C558" s="1"/>
      <c r="D558" s="1"/>
      <c r="E558" s="1"/>
      <c r="F558" s="1"/>
      <c r="G558" s="1"/>
      <c r="H558" s="1"/>
      <c r="I558" s="1"/>
      <c r="J558" s="1"/>
    </row>
    <row r="559" spans="1:10" ht="12.75">
      <c r="A559" s="50"/>
      <c r="B559" s="50"/>
      <c r="C559" s="1"/>
      <c r="D559" s="1"/>
      <c r="E559" s="1"/>
      <c r="F559" s="1"/>
      <c r="G559" s="1"/>
      <c r="H559" s="29"/>
      <c r="I559" s="29"/>
      <c r="J559" s="29"/>
    </row>
    <row r="560" spans="1:10" ht="12.75">
      <c r="A560" s="1"/>
      <c r="B560" s="1"/>
      <c r="C560" s="1"/>
      <c r="D560" s="1"/>
      <c r="E560" s="1"/>
      <c r="F560" s="1"/>
      <c r="G560" s="1"/>
      <c r="H560" s="29"/>
      <c r="I560" s="29"/>
      <c r="J560" s="29"/>
    </row>
    <row r="561" spans="1:10" ht="12.75">
      <c r="A561" s="1"/>
      <c r="B561" s="1"/>
      <c r="C561" s="1"/>
      <c r="D561" s="1"/>
      <c r="E561" s="1"/>
      <c r="F561" s="1"/>
      <c r="G561" s="1"/>
      <c r="H561" s="21"/>
      <c r="I561" s="22"/>
      <c r="J561" s="23"/>
    </row>
    <row r="562" spans="1:10" ht="12.75">
      <c r="A562" s="1"/>
      <c r="B562" s="1"/>
      <c r="C562" s="1"/>
      <c r="D562" s="1"/>
      <c r="E562" s="1"/>
      <c r="F562" s="1"/>
      <c r="G562" s="1"/>
      <c r="H562" s="21"/>
      <c r="I562" s="22"/>
      <c r="J562" s="23"/>
    </row>
    <row r="563" spans="1:10" ht="12.75">
      <c r="A563" s="1"/>
      <c r="B563" s="1"/>
      <c r="C563" s="1"/>
      <c r="D563" s="1"/>
      <c r="E563" s="1"/>
      <c r="F563" s="1"/>
      <c r="G563" s="1"/>
      <c r="H563" s="21"/>
      <c r="I563" s="22"/>
      <c r="J563" s="22"/>
    </row>
    <row r="564" spans="1:10" ht="12.75">
      <c r="A564" s="1"/>
      <c r="B564" s="1"/>
      <c r="C564" s="1"/>
      <c r="D564" s="1"/>
      <c r="E564" s="1"/>
      <c r="F564" s="1"/>
      <c r="G564" s="1"/>
      <c r="H564" s="24"/>
      <c r="I564" s="22"/>
      <c r="J564" s="22"/>
    </row>
    <row r="565" spans="1:10" ht="12.75">
      <c r="A565" s="50"/>
      <c r="B565" s="50"/>
      <c r="C565" s="50"/>
      <c r="D565" s="50"/>
      <c r="E565" s="50"/>
      <c r="F565" s="50"/>
      <c r="G565" s="50"/>
      <c r="H565" s="26"/>
      <c r="I565" s="96"/>
      <c r="J565" s="27"/>
    </row>
    <row r="566" spans="1:10" ht="12.75">
      <c r="A566" s="1"/>
      <c r="B566" s="1"/>
      <c r="C566" s="1"/>
      <c r="D566" s="1"/>
      <c r="E566" s="1"/>
      <c r="F566" s="1"/>
      <c r="G566" s="1"/>
      <c r="H566" s="24"/>
      <c r="I566" s="22"/>
      <c r="J566" s="22"/>
    </row>
    <row r="567" spans="1:10" ht="12.75">
      <c r="A567" s="50"/>
      <c r="B567" s="50"/>
      <c r="C567" s="50"/>
      <c r="D567" s="50"/>
      <c r="E567" s="50"/>
      <c r="F567" s="50"/>
      <c r="G567" s="50"/>
      <c r="H567" s="24"/>
      <c r="I567" s="22"/>
      <c r="J567" s="22"/>
    </row>
    <row r="568" spans="1:10" ht="12.75">
      <c r="A568" s="1"/>
      <c r="B568" s="1"/>
      <c r="C568" s="1"/>
      <c r="D568" s="1"/>
      <c r="E568" s="1"/>
      <c r="F568" s="1"/>
      <c r="G568" s="1"/>
      <c r="H568" s="24"/>
      <c r="I568" s="22"/>
      <c r="J568" s="22"/>
    </row>
    <row r="569" spans="1:10" ht="12.75">
      <c r="A569" s="1"/>
      <c r="B569" s="1"/>
      <c r="C569" s="1"/>
      <c r="D569" s="1"/>
      <c r="E569" s="1"/>
      <c r="F569" s="1"/>
      <c r="G569" s="1"/>
      <c r="H569" s="28"/>
      <c r="I569" s="29"/>
      <c r="J569" s="29"/>
    </row>
    <row r="570" spans="1:10" ht="12.75">
      <c r="A570" s="1"/>
      <c r="B570" s="1"/>
      <c r="C570" s="1"/>
      <c r="D570" s="1"/>
      <c r="E570" s="1"/>
      <c r="F570" s="1"/>
      <c r="G570" s="1"/>
      <c r="H570" s="28"/>
      <c r="I570" s="29"/>
      <c r="J570" s="29"/>
    </row>
    <row r="571" spans="1:10" ht="12.75">
      <c r="A571" s="1"/>
      <c r="B571" s="1"/>
      <c r="C571" s="1"/>
      <c r="D571" s="1"/>
      <c r="E571" s="1"/>
      <c r="F571" s="1"/>
      <c r="G571" s="1"/>
      <c r="H571" s="21"/>
      <c r="I571" s="22"/>
      <c r="J571" s="23"/>
    </row>
    <row r="572" spans="1:10" ht="12.75">
      <c r="A572" s="1"/>
      <c r="B572" s="1"/>
      <c r="C572" s="1"/>
      <c r="D572" s="1"/>
      <c r="E572" s="1"/>
      <c r="F572" s="1"/>
      <c r="G572" s="1"/>
      <c r="H572" s="21"/>
      <c r="I572" s="22"/>
      <c r="J572" s="23"/>
    </row>
    <row r="573" spans="1:10" ht="12.75">
      <c r="A573" s="1"/>
      <c r="B573" s="1"/>
      <c r="C573" s="1"/>
      <c r="D573" s="1"/>
      <c r="E573" s="1"/>
      <c r="F573" s="1"/>
      <c r="G573" s="1"/>
      <c r="H573" s="21"/>
      <c r="I573" s="22"/>
      <c r="J573" s="22"/>
    </row>
    <row r="574" spans="1:10" ht="12.75">
      <c r="A574" s="1"/>
      <c r="B574" s="1"/>
      <c r="C574" s="1"/>
      <c r="D574" s="1"/>
      <c r="E574" s="1"/>
      <c r="F574" s="1"/>
      <c r="G574" s="1"/>
      <c r="H574" s="24"/>
      <c r="I574" s="22"/>
      <c r="J574" s="22"/>
    </row>
    <row r="575" spans="1:10" ht="12.75">
      <c r="A575" s="50"/>
      <c r="B575" s="50"/>
      <c r="C575" s="50"/>
      <c r="D575" s="50"/>
      <c r="E575" s="50"/>
      <c r="F575" s="50"/>
      <c r="G575" s="50"/>
      <c r="H575" s="26"/>
      <c r="I575" s="27"/>
      <c r="J575" s="27"/>
    </row>
    <row r="576" spans="1:10" ht="12.75">
      <c r="A576" s="119"/>
      <c r="B576" s="50"/>
      <c r="C576" s="50"/>
      <c r="D576" s="50"/>
      <c r="E576" s="50"/>
      <c r="F576" s="50"/>
      <c r="G576" s="50"/>
      <c r="H576" s="26"/>
      <c r="I576" s="27"/>
      <c r="J576" s="27"/>
    </row>
    <row r="577" spans="1:10" ht="12.75">
      <c r="A577" s="80"/>
      <c r="B577" s="162"/>
      <c r="C577" s="162"/>
      <c r="D577" s="1"/>
      <c r="E577" s="1"/>
      <c r="F577" s="1"/>
      <c r="G577" s="1"/>
      <c r="H577" s="24"/>
      <c r="I577" s="22"/>
      <c r="J577" s="22"/>
    </row>
    <row r="578" spans="1:10" ht="12.75">
      <c r="A578" s="80"/>
      <c r="B578" s="162"/>
      <c r="C578" s="162"/>
      <c r="D578" s="1"/>
      <c r="E578" s="1"/>
      <c r="F578" s="1"/>
      <c r="G578" s="1"/>
      <c r="H578" s="24"/>
      <c r="I578" s="22"/>
      <c r="J578" s="22"/>
    </row>
    <row r="579" spans="1:10" ht="12.75">
      <c r="A579" s="1"/>
      <c r="B579" s="1"/>
      <c r="C579" s="1"/>
      <c r="D579" s="1"/>
      <c r="E579" s="1"/>
      <c r="F579" s="1"/>
      <c r="G579" s="1"/>
      <c r="H579" s="24"/>
      <c r="I579" s="22"/>
      <c r="J579" s="22"/>
    </row>
    <row r="580" spans="1:10" ht="12.75">
      <c r="A580" s="1"/>
      <c r="B580" s="1"/>
      <c r="C580" s="1"/>
      <c r="D580" s="1"/>
      <c r="E580" s="1"/>
      <c r="F580" s="1"/>
      <c r="G580" s="1"/>
      <c r="H580" s="24"/>
      <c r="I580" s="22"/>
      <c r="J580" s="22"/>
    </row>
    <row r="581" spans="1:10" ht="12.75">
      <c r="A581" s="1"/>
      <c r="B581" s="1"/>
      <c r="C581" s="1"/>
      <c r="D581" s="1"/>
      <c r="E581" s="1"/>
      <c r="F581" s="1"/>
      <c r="G581" s="1"/>
      <c r="H581" s="28"/>
      <c r="I581" s="29"/>
      <c r="J581" s="29"/>
    </row>
    <row r="582" spans="1:10" ht="12.75">
      <c r="A582" s="1"/>
      <c r="B582" s="50"/>
      <c r="C582" s="50"/>
      <c r="D582" s="50"/>
      <c r="E582" s="1"/>
      <c r="F582" s="1"/>
      <c r="G582" s="1"/>
      <c r="H582" s="28"/>
      <c r="I582" s="29"/>
      <c r="J582" s="29"/>
    </row>
    <row r="583" spans="1:10" ht="12.75">
      <c r="A583" s="1"/>
      <c r="B583" s="1"/>
      <c r="C583" s="1"/>
      <c r="D583" s="1"/>
      <c r="E583" s="1"/>
      <c r="F583" s="1"/>
      <c r="G583" s="1"/>
      <c r="H583" s="21"/>
      <c r="I583" s="22"/>
      <c r="J583" s="23"/>
    </row>
    <row r="584" spans="1:10" ht="12.75">
      <c r="A584" s="1"/>
      <c r="B584" s="1"/>
      <c r="C584" s="1"/>
      <c r="D584" s="1"/>
      <c r="E584" s="1"/>
      <c r="F584" s="1"/>
      <c r="G584" s="1"/>
      <c r="H584" s="21"/>
      <c r="I584" s="22"/>
      <c r="J584" s="23"/>
    </row>
    <row r="585" spans="1:10" ht="12.75">
      <c r="A585" s="1"/>
      <c r="B585" s="1"/>
      <c r="C585" s="1"/>
      <c r="D585" s="1"/>
      <c r="E585" s="1"/>
      <c r="F585" s="1"/>
      <c r="G585" s="1"/>
      <c r="H585" s="21"/>
      <c r="I585" s="22"/>
      <c r="J585" s="23"/>
    </row>
    <row r="586" spans="1:10" ht="12.75">
      <c r="A586" s="1"/>
      <c r="B586" s="1"/>
      <c r="C586" s="1"/>
      <c r="D586" s="1"/>
      <c r="E586" s="1"/>
      <c r="F586" s="1"/>
      <c r="G586" s="1"/>
      <c r="H586" s="21"/>
      <c r="I586" s="22"/>
      <c r="J586" s="23"/>
    </row>
    <row r="587" spans="1:10" ht="12.75">
      <c r="A587" s="1"/>
      <c r="B587" s="1"/>
      <c r="C587" s="1"/>
      <c r="D587" s="1"/>
      <c r="E587" s="1"/>
      <c r="F587" s="1"/>
      <c r="G587" s="1"/>
      <c r="H587" s="21"/>
      <c r="I587" s="22"/>
      <c r="J587" s="22"/>
    </row>
    <row r="588" spans="1:10" ht="12.75">
      <c r="A588" s="50"/>
      <c r="B588" s="50"/>
      <c r="C588" s="50"/>
      <c r="D588" s="50"/>
      <c r="E588" s="50"/>
      <c r="F588" s="50"/>
      <c r="G588" s="50"/>
      <c r="H588" s="26"/>
      <c r="I588" s="96"/>
      <c r="J588" s="27"/>
    </row>
    <row r="589" spans="1:10" ht="12.75">
      <c r="A589" s="93"/>
      <c r="B589" s="163"/>
      <c r="C589" s="163"/>
      <c r="D589" s="163"/>
      <c r="E589" s="163"/>
      <c r="F589" s="163"/>
      <c r="G589" s="163"/>
      <c r="H589" s="163"/>
      <c r="I589" s="163"/>
      <c r="J589" s="163"/>
    </row>
    <row r="590" spans="1:10" ht="12.75">
      <c r="A590" s="93"/>
      <c r="B590" s="163"/>
      <c r="C590" s="163"/>
      <c r="D590" s="163"/>
      <c r="E590" s="163"/>
      <c r="F590" s="163"/>
      <c r="G590" s="163"/>
      <c r="H590" s="163"/>
      <c r="I590" s="163"/>
      <c r="J590" s="163"/>
    </row>
    <row r="591" spans="1:10" ht="12.75">
      <c r="A591" s="80"/>
      <c r="B591" s="162"/>
      <c r="C591" s="1"/>
      <c r="D591" s="1"/>
      <c r="E591" s="1"/>
      <c r="F591" s="1"/>
      <c r="G591" s="1"/>
      <c r="H591" s="24"/>
      <c r="I591" s="22"/>
      <c r="J591" s="22"/>
    </row>
    <row r="592" spans="1:10" ht="12.75">
      <c r="A592" s="80"/>
      <c r="B592" s="162"/>
      <c r="C592" s="1"/>
      <c r="D592" s="1"/>
      <c r="E592" s="1"/>
      <c r="F592" s="1"/>
      <c r="G592" s="1"/>
      <c r="H592" s="24"/>
      <c r="I592" s="22"/>
      <c r="J592" s="22"/>
    </row>
    <row r="593" spans="1:10" ht="12.75">
      <c r="A593" s="1"/>
      <c r="B593" s="1"/>
      <c r="C593" s="1"/>
      <c r="D593" s="1"/>
      <c r="E593" s="1"/>
      <c r="F593" s="1"/>
      <c r="G593" s="1"/>
      <c r="H593" s="28"/>
      <c r="I593" s="29"/>
      <c r="J593" s="29"/>
    </row>
    <row r="594" spans="1:10" ht="12.75">
      <c r="A594" s="1"/>
      <c r="B594" s="50"/>
      <c r="C594" s="50"/>
      <c r="D594" s="50"/>
      <c r="E594" s="1"/>
      <c r="F594" s="1"/>
      <c r="G594" s="1"/>
      <c r="H594" s="28"/>
      <c r="I594" s="29"/>
      <c r="J594" s="29"/>
    </row>
    <row r="595" spans="1:10" ht="12.75">
      <c r="A595" s="1"/>
      <c r="B595" s="1"/>
      <c r="C595" s="1"/>
      <c r="D595" s="1"/>
      <c r="E595" s="1"/>
      <c r="F595" s="1"/>
      <c r="G595" s="1"/>
      <c r="H595" s="21"/>
      <c r="I595" s="23"/>
      <c r="J595" s="23"/>
    </row>
    <row r="596" spans="1:10" ht="12.75">
      <c r="A596" s="1"/>
      <c r="B596" s="76"/>
      <c r="C596" s="1"/>
      <c r="D596" s="1"/>
      <c r="E596" s="1"/>
      <c r="F596" s="1"/>
      <c r="G596" s="1"/>
      <c r="H596" s="21"/>
      <c r="I596" s="23"/>
      <c r="J596" s="23"/>
    </row>
    <row r="597" spans="1:10" ht="12.75">
      <c r="A597" s="1"/>
      <c r="B597" s="1"/>
      <c r="C597" s="1"/>
      <c r="D597" s="1"/>
      <c r="E597" s="1"/>
      <c r="F597" s="1"/>
      <c r="G597" s="1"/>
      <c r="H597" s="21"/>
      <c r="I597" s="23"/>
      <c r="J597" s="23"/>
    </row>
    <row r="598" spans="1:10" ht="12.75">
      <c r="A598" s="1"/>
      <c r="B598" s="1"/>
      <c r="C598" s="1"/>
      <c r="D598" s="1"/>
      <c r="E598" s="1"/>
      <c r="F598" s="1"/>
      <c r="G598" s="1"/>
      <c r="H598" s="21"/>
      <c r="I598" s="22"/>
      <c r="J598" s="23"/>
    </row>
    <row r="599" spans="1:10" ht="12.75">
      <c r="A599" s="1"/>
      <c r="B599" s="1"/>
      <c r="C599" s="1"/>
      <c r="D599" s="1"/>
      <c r="E599" s="1"/>
      <c r="F599" s="1"/>
      <c r="G599" s="1"/>
      <c r="H599" s="21"/>
      <c r="I599" s="22"/>
      <c r="J599" s="23"/>
    </row>
    <row r="600" spans="1:10" ht="12.75">
      <c r="A600" s="1"/>
      <c r="B600" s="1"/>
      <c r="C600" s="1"/>
      <c r="D600" s="1"/>
      <c r="E600" s="1"/>
      <c r="F600" s="1"/>
      <c r="G600" s="1"/>
      <c r="H600" s="21"/>
      <c r="I600" s="22"/>
      <c r="J600" s="23"/>
    </row>
    <row r="601" spans="1:10" ht="12.75">
      <c r="A601" s="1"/>
      <c r="B601" s="1"/>
      <c r="C601" s="1"/>
      <c r="D601" s="1"/>
      <c r="E601" s="1"/>
      <c r="F601" s="1"/>
      <c r="G601" s="1"/>
      <c r="H601" s="21"/>
      <c r="I601" s="22"/>
      <c r="J601" s="23"/>
    </row>
    <row r="602" spans="1:10" ht="12.75">
      <c r="A602" s="1"/>
      <c r="B602" s="1"/>
      <c r="C602" s="1"/>
      <c r="D602" s="1"/>
      <c r="E602" s="1"/>
      <c r="F602" s="1"/>
      <c r="G602" s="1"/>
      <c r="H602" s="21"/>
      <c r="I602" s="22"/>
      <c r="J602" s="23"/>
    </row>
    <row r="603" spans="1:10" ht="12.75">
      <c r="A603" s="1"/>
      <c r="B603" s="1"/>
      <c r="C603" s="1"/>
      <c r="D603" s="1"/>
      <c r="E603" s="1"/>
      <c r="F603" s="1"/>
      <c r="G603" s="1"/>
      <c r="H603" s="21"/>
      <c r="I603" s="22"/>
      <c r="J603" s="23"/>
    </row>
    <row r="604" spans="1:10" ht="12.75">
      <c r="A604" s="1"/>
      <c r="B604" s="1"/>
      <c r="C604" s="1"/>
      <c r="D604" s="1"/>
      <c r="E604" s="1"/>
      <c r="F604" s="1"/>
      <c r="G604" s="1"/>
      <c r="H604" s="21"/>
      <c r="I604" s="22"/>
      <c r="J604" s="23"/>
    </row>
    <row r="605" spans="1:10" ht="12.75">
      <c r="A605" s="1"/>
      <c r="B605" s="1"/>
      <c r="C605" s="1"/>
      <c r="D605" s="1"/>
      <c r="E605" s="1"/>
      <c r="F605" s="1"/>
      <c r="G605" s="1"/>
      <c r="H605" s="21"/>
      <c r="I605" s="22"/>
      <c r="J605" s="23"/>
    </row>
    <row r="606" spans="1:10" ht="12.75">
      <c r="A606" s="1"/>
      <c r="B606" s="1"/>
      <c r="C606" s="1"/>
      <c r="D606" s="1"/>
      <c r="E606" s="1"/>
      <c r="F606" s="1"/>
      <c r="G606" s="1"/>
      <c r="H606" s="21"/>
      <c r="I606" s="22"/>
      <c r="J606" s="23"/>
    </row>
    <row r="607" spans="1:10" ht="12.75">
      <c r="A607" s="1"/>
      <c r="B607" s="1"/>
      <c r="C607" s="1"/>
      <c r="D607" s="1"/>
      <c r="E607" s="1"/>
      <c r="F607" s="1"/>
      <c r="G607" s="1"/>
      <c r="H607" s="21"/>
      <c r="I607" s="22"/>
      <c r="J607" s="23"/>
    </row>
    <row r="608" spans="1:10" ht="12.75">
      <c r="A608" s="1"/>
      <c r="B608" s="1"/>
      <c r="C608" s="1"/>
      <c r="D608" s="1"/>
      <c r="E608" s="1"/>
      <c r="F608" s="1"/>
      <c r="G608" s="1"/>
      <c r="H608" s="24"/>
      <c r="I608" s="22"/>
      <c r="J608" s="22"/>
    </row>
    <row r="609" spans="1:10" ht="12.75">
      <c r="A609" s="50"/>
      <c r="B609" s="50"/>
      <c r="C609" s="50"/>
      <c r="D609" s="50"/>
      <c r="E609" s="50"/>
      <c r="F609" s="50"/>
      <c r="G609" s="50"/>
      <c r="H609" s="26"/>
      <c r="I609" s="164"/>
      <c r="J609" s="26"/>
    </row>
    <row r="610" spans="1:10" ht="12.75">
      <c r="A610" s="119"/>
      <c r="B610" s="163"/>
      <c r="C610" s="163"/>
      <c r="D610" s="163"/>
      <c r="E610" s="163"/>
      <c r="F610" s="163"/>
      <c r="G610" s="163"/>
      <c r="H610" s="32"/>
      <c r="I610" s="33"/>
      <c r="J610" s="32"/>
    </row>
    <row r="611" spans="1:10" ht="12.75">
      <c r="A611" s="80"/>
      <c r="B611" s="163"/>
      <c r="C611" s="163"/>
      <c r="D611" s="163"/>
      <c r="E611" s="163"/>
      <c r="F611" s="163"/>
      <c r="G611" s="163"/>
      <c r="H611" s="32"/>
      <c r="I611" s="33"/>
      <c r="J611" s="32"/>
    </row>
    <row r="612" spans="1:10" ht="12.75">
      <c r="A612" s="80"/>
      <c r="B612" s="1"/>
      <c r="C612" s="1"/>
      <c r="D612" s="1"/>
      <c r="E612" s="1"/>
      <c r="F612" s="1"/>
      <c r="G612" s="1"/>
      <c r="H612" s="24"/>
      <c r="I612" s="22"/>
      <c r="J612" s="22"/>
    </row>
    <row r="613" spans="1:10" ht="12.75">
      <c r="A613" s="1"/>
      <c r="B613" s="1"/>
      <c r="C613" s="1"/>
      <c r="D613" s="1"/>
      <c r="E613" s="1"/>
      <c r="F613" s="1"/>
      <c r="G613" s="1"/>
      <c r="H613" s="28"/>
      <c r="I613" s="29"/>
      <c r="J613" s="29"/>
    </row>
    <row r="614" spans="1:10" ht="12.75">
      <c r="A614" s="1"/>
      <c r="B614" s="50"/>
      <c r="C614" s="50"/>
      <c r="D614" s="1"/>
      <c r="E614" s="1"/>
      <c r="F614" s="1"/>
      <c r="G614" s="1"/>
      <c r="H614" s="28"/>
      <c r="I614" s="29"/>
      <c r="J614" s="29"/>
    </row>
    <row r="615" spans="1:10" ht="12.75">
      <c r="A615" s="1"/>
      <c r="B615" s="1"/>
      <c r="C615" s="1"/>
      <c r="D615" s="1"/>
      <c r="E615" s="1"/>
      <c r="F615" s="1"/>
      <c r="G615" s="1"/>
      <c r="H615" s="21"/>
      <c r="I615" s="23"/>
      <c r="J615" s="23"/>
    </row>
    <row r="616" spans="1:10" ht="12.75">
      <c r="A616" s="1"/>
      <c r="B616" s="1"/>
      <c r="C616" s="1"/>
      <c r="D616" s="1"/>
      <c r="E616" s="1"/>
      <c r="F616" s="1"/>
      <c r="G616" s="1"/>
      <c r="H616" s="21"/>
      <c r="I616" s="23"/>
      <c r="J616" s="23"/>
    </row>
    <row r="617" spans="1:10" ht="12.75">
      <c r="A617" s="1"/>
      <c r="B617" s="1"/>
      <c r="C617" s="1"/>
      <c r="D617" s="1"/>
      <c r="E617" s="1"/>
      <c r="F617" s="1"/>
      <c r="G617" s="1"/>
      <c r="H617" s="21"/>
      <c r="I617" s="23"/>
      <c r="J617" s="23"/>
    </row>
    <row r="618" spans="1:10" ht="12.75">
      <c r="A618" s="1"/>
      <c r="B618" s="1"/>
      <c r="C618" s="1"/>
      <c r="D618" s="1"/>
      <c r="E618" s="1"/>
      <c r="F618" s="1"/>
      <c r="G618" s="1"/>
      <c r="H618" s="21"/>
      <c r="I618" s="23"/>
      <c r="J618" s="23"/>
    </row>
    <row r="619" spans="1:10" ht="12.75">
      <c r="A619" s="1"/>
      <c r="B619" s="1"/>
      <c r="C619" s="1"/>
      <c r="D619" s="1"/>
      <c r="E619" s="1"/>
      <c r="F619" s="1"/>
      <c r="G619" s="1"/>
      <c r="H619" s="21"/>
      <c r="I619" s="23"/>
      <c r="J619" s="23"/>
    </row>
    <row r="620" spans="1:10" ht="12.75">
      <c r="A620" s="1"/>
      <c r="B620" s="1"/>
      <c r="C620" s="1"/>
      <c r="D620" s="1"/>
      <c r="E620" s="1"/>
      <c r="F620" s="1"/>
      <c r="G620" s="1"/>
      <c r="H620" s="21"/>
      <c r="I620" s="23"/>
      <c r="J620" s="23"/>
    </row>
    <row r="621" spans="1:10" ht="12.75">
      <c r="A621" s="1"/>
      <c r="B621" s="1"/>
      <c r="C621" s="1"/>
      <c r="D621" s="1"/>
      <c r="E621" s="1"/>
      <c r="F621" s="1"/>
      <c r="G621" s="1"/>
      <c r="H621" s="21"/>
      <c r="I621" s="23"/>
      <c r="J621" s="23"/>
    </row>
    <row r="622" spans="1:10" ht="12.75">
      <c r="A622" s="1"/>
      <c r="B622" s="1"/>
      <c r="C622" s="1"/>
      <c r="D622" s="1"/>
      <c r="E622" s="1"/>
      <c r="F622" s="1"/>
      <c r="G622" s="1"/>
      <c r="H622" s="21"/>
      <c r="I622" s="23"/>
      <c r="J622" s="23"/>
    </row>
    <row r="623" spans="1:10" ht="12.75">
      <c r="A623" s="1"/>
      <c r="B623" s="1"/>
      <c r="C623" s="1"/>
      <c r="D623" s="1"/>
      <c r="E623" s="1"/>
      <c r="F623" s="1"/>
      <c r="G623" s="1"/>
      <c r="H623" s="21"/>
      <c r="I623" s="23"/>
      <c r="J623" s="23"/>
    </row>
    <row r="624" spans="1:10" ht="12.75">
      <c r="A624" s="1"/>
      <c r="B624" s="1"/>
      <c r="C624" s="1"/>
      <c r="D624" s="1"/>
      <c r="E624" s="1"/>
      <c r="F624" s="1"/>
      <c r="G624" s="1"/>
      <c r="H624" s="21"/>
      <c r="I624" s="23"/>
      <c r="J624" s="23"/>
    </row>
    <row r="625" spans="1:10" ht="12.75">
      <c r="A625" s="50"/>
      <c r="B625" s="50"/>
      <c r="C625" s="50"/>
      <c r="D625" s="50"/>
      <c r="E625" s="50"/>
      <c r="F625" s="50"/>
      <c r="G625" s="50"/>
      <c r="H625" s="26"/>
      <c r="I625" s="26"/>
      <c r="J625" s="26"/>
    </row>
    <row r="626" spans="1:10" ht="12.75">
      <c r="A626" s="119"/>
      <c r="B626" s="50"/>
      <c r="C626" s="50"/>
      <c r="D626" s="50"/>
      <c r="E626" s="50"/>
      <c r="F626" s="50"/>
      <c r="G626" s="50"/>
      <c r="H626" s="26"/>
      <c r="I626" s="26"/>
      <c r="J626" s="26"/>
    </row>
    <row r="627" spans="1:10" ht="12.75">
      <c r="A627" s="119"/>
      <c r="B627" s="50"/>
      <c r="C627" s="50"/>
      <c r="D627" s="50"/>
      <c r="E627" s="50"/>
      <c r="F627" s="50"/>
      <c r="G627" s="50"/>
      <c r="H627" s="26"/>
      <c r="I627" s="26"/>
      <c r="J627" s="26"/>
    </row>
    <row r="628" spans="1:10" ht="12.75">
      <c r="A628" s="80"/>
      <c r="B628" s="50"/>
      <c r="C628" s="50"/>
      <c r="D628" s="50"/>
      <c r="E628" s="50"/>
      <c r="F628" s="50"/>
      <c r="G628" s="50"/>
      <c r="H628" s="26"/>
      <c r="I628" s="27"/>
      <c r="J628" s="27"/>
    </row>
    <row r="629" spans="1:10" ht="12.75">
      <c r="A629" s="80"/>
      <c r="B629" s="1"/>
      <c r="C629" s="1"/>
      <c r="D629" s="1"/>
      <c r="E629" s="1"/>
      <c r="F629" s="1"/>
      <c r="G629" s="1"/>
      <c r="H629" s="24"/>
      <c r="I629" s="22"/>
      <c r="J629" s="22"/>
    </row>
    <row r="630" spans="1:10" s="7" customFormat="1" ht="11.25">
      <c r="A630" s="93"/>
      <c r="B630" s="93"/>
      <c r="C630" s="93"/>
      <c r="D630" s="93"/>
      <c r="E630" s="93"/>
      <c r="F630" s="93"/>
      <c r="G630" s="93"/>
      <c r="H630" s="165"/>
      <c r="I630" s="166"/>
      <c r="J630" s="166"/>
    </row>
    <row r="631" spans="1:10" s="7" customFormat="1" ht="11.25">
      <c r="A631" s="93"/>
      <c r="B631" s="93"/>
      <c r="C631" s="93"/>
      <c r="D631" s="93"/>
      <c r="E631" s="93"/>
      <c r="F631" s="93"/>
      <c r="G631" s="93"/>
      <c r="H631" s="165"/>
      <c r="I631" s="166"/>
      <c r="J631" s="166"/>
    </row>
    <row r="632" spans="1:10" s="7" customFormat="1" ht="11.25">
      <c r="A632" s="93"/>
      <c r="B632" s="93"/>
      <c r="C632" s="93"/>
      <c r="D632" s="93"/>
      <c r="E632" s="93"/>
      <c r="F632" s="93"/>
      <c r="G632" s="93"/>
      <c r="H632" s="165"/>
      <c r="I632" s="166"/>
      <c r="J632" s="166"/>
    </row>
    <row r="633" spans="1:10" s="7" customFormat="1" ht="11.25">
      <c r="A633" s="93"/>
      <c r="B633" s="93"/>
      <c r="C633" s="93"/>
      <c r="D633" s="93"/>
      <c r="E633" s="93"/>
      <c r="F633" s="93"/>
      <c r="G633" s="93"/>
      <c r="H633" s="165"/>
      <c r="I633" s="166"/>
      <c r="J633" s="166"/>
    </row>
    <row r="634" spans="1:10" s="7" customFormat="1" ht="11.25">
      <c r="A634" s="93"/>
      <c r="B634" s="93"/>
      <c r="C634" s="93"/>
      <c r="D634" s="93"/>
      <c r="E634" s="93"/>
      <c r="F634" s="93"/>
      <c r="G634" s="93"/>
      <c r="H634" s="165"/>
      <c r="I634" s="166"/>
      <c r="J634" s="166"/>
    </row>
    <row r="635" spans="1:10" ht="12.75">
      <c r="A635" s="35"/>
      <c r="B635" s="35"/>
      <c r="C635" s="35"/>
      <c r="D635" s="35"/>
      <c r="E635" s="35"/>
      <c r="F635" s="35"/>
      <c r="G635" s="35"/>
      <c r="H635" s="35"/>
      <c r="I635" s="35"/>
      <c r="J635" s="35"/>
    </row>
    <row r="636" spans="1:10" ht="12.75">
      <c r="A636" s="1"/>
      <c r="B636" s="1"/>
      <c r="C636" s="1"/>
      <c r="D636" s="1"/>
      <c r="E636" s="1"/>
      <c r="F636" s="1"/>
      <c r="G636" s="1"/>
      <c r="H636" s="1"/>
      <c r="I636" s="24"/>
      <c r="J636" s="22"/>
    </row>
    <row r="637" spans="1:10" ht="12.75">
      <c r="A637" s="1"/>
      <c r="B637" s="1"/>
      <c r="C637" s="1"/>
      <c r="D637" s="1"/>
      <c r="E637" s="1"/>
      <c r="F637" s="1"/>
      <c r="G637" s="37"/>
      <c r="H637" s="37"/>
      <c r="I637" s="21"/>
      <c r="J637" s="23"/>
    </row>
    <row r="638" spans="1:10" ht="12.75">
      <c r="A638" s="1"/>
      <c r="B638" s="1"/>
      <c r="C638" s="1"/>
      <c r="D638" s="1"/>
      <c r="E638" s="1"/>
      <c r="F638" s="1"/>
      <c r="G638" s="1"/>
      <c r="H638" s="37"/>
      <c r="I638" s="21"/>
      <c r="J638" s="23"/>
    </row>
    <row r="639" spans="1:10" ht="12.75">
      <c r="A639" s="1"/>
      <c r="B639" s="1"/>
      <c r="C639" s="1"/>
      <c r="D639" s="1"/>
      <c r="E639" s="1"/>
      <c r="F639" s="1"/>
      <c r="G639" s="1"/>
      <c r="H639" s="21"/>
      <c r="I639" s="22"/>
      <c r="J639" s="22"/>
    </row>
    <row r="640" spans="1:10" ht="12.75">
      <c r="A640" s="1"/>
      <c r="B640" s="1"/>
      <c r="C640" s="1"/>
      <c r="D640" s="1"/>
      <c r="E640" s="1"/>
      <c r="F640" s="1"/>
      <c r="G640" s="1"/>
      <c r="H640" s="37"/>
      <c r="I640" s="21"/>
      <c r="J640" s="23"/>
    </row>
    <row r="641" spans="1:10" ht="12.75">
      <c r="A641" s="1"/>
      <c r="B641" s="1"/>
      <c r="C641" s="1"/>
      <c r="D641" s="1"/>
      <c r="E641" s="1"/>
      <c r="F641" s="1"/>
      <c r="G641" s="1"/>
      <c r="H641" s="37"/>
      <c r="I641" s="21"/>
      <c r="J641" s="23"/>
    </row>
    <row r="642" spans="1:10" ht="12.75">
      <c r="A642" s="50"/>
      <c r="B642" s="50"/>
      <c r="C642" s="50"/>
      <c r="D642" s="50"/>
      <c r="E642" s="50"/>
      <c r="F642" s="50"/>
      <c r="G642" s="50"/>
      <c r="H642" s="48"/>
      <c r="I642" s="49"/>
      <c r="J642" s="49"/>
    </row>
    <row r="643" spans="1:10" ht="12.75">
      <c r="A643" s="1"/>
      <c r="B643" s="1"/>
      <c r="C643" s="1"/>
      <c r="D643" s="1"/>
      <c r="E643" s="1"/>
      <c r="F643" s="1"/>
      <c r="G643" s="1"/>
      <c r="H643" s="24"/>
      <c r="I643" s="22"/>
      <c r="J643" s="22"/>
    </row>
    <row r="644" spans="1:10" ht="12.75">
      <c r="A644" s="80"/>
      <c r="B644" s="1"/>
      <c r="C644" s="1"/>
      <c r="D644" s="1"/>
      <c r="E644" s="1"/>
      <c r="F644" s="1"/>
      <c r="G644" s="1"/>
      <c r="H644" s="24"/>
      <c r="I644" s="22"/>
      <c r="J644" s="22"/>
    </row>
    <row r="645" spans="1:10" ht="12.75">
      <c r="A645" s="80"/>
      <c r="B645" s="1"/>
      <c r="C645" s="1"/>
      <c r="D645" s="1"/>
      <c r="E645" s="1"/>
      <c r="F645" s="1"/>
      <c r="G645" s="1"/>
      <c r="H645" s="24"/>
      <c r="I645" s="22"/>
      <c r="J645" s="22"/>
    </row>
    <row r="646" spans="1:10" ht="12.75">
      <c r="A646" s="1"/>
      <c r="B646" s="1"/>
      <c r="C646" s="1"/>
      <c r="D646" s="1"/>
      <c r="E646" s="1"/>
      <c r="F646" s="1"/>
      <c r="G646" s="1"/>
      <c r="H646" s="24"/>
      <c r="I646" s="22"/>
      <c r="J646" s="22"/>
    </row>
    <row r="647" spans="1:10" ht="12.75">
      <c r="A647" s="35"/>
      <c r="B647" s="35"/>
      <c r="C647" s="35"/>
      <c r="D647" s="35"/>
      <c r="E647" s="35"/>
      <c r="F647" s="35"/>
      <c r="G647" s="35"/>
      <c r="H647" s="35"/>
      <c r="I647" s="35"/>
      <c r="J647" s="35"/>
    </row>
    <row r="648" spans="1:10" ht="12.75">
      <c r="A648" s="1"/>
      <c r="B648" s="1"/>
      <c r="C648" s="1"/>
      <c r="D648" s="1"/>
      <c r="E648" s="1"/>
      <c r="F648" s="1"/>
      <c r="G648" s="1"/>
      <c r="H648" s="1"/>
      <c r="I648" s="24"/>
      <c r="J648" s="22"/>
    </row>
    <row r="649" spans="1:10" ht="12.75">
      <c r="A649" s="1"/>
      <c r="B649" s="1"/>
      <c r="C649" s="1"/>
      <c r="D649" s="1"/>
      <c r="E649" s="1"/>
      <c r="F649" s="1"/>
      <c r="G649" s="1"/>
      <c r="H649" s="37"/>
      <c r="I649" s="21"/>
      <c r="J649" s="23"/>
    </row>
    <row r="650" spans="1:10" ht="12.75">
      <c r="A650" s="1"/>
      <c r="B650" s="1"/>
      <c r="C650" s="1"/>
      <c r="D650" s="1"/>
      <c r="E650" s="1"/>
      <c r="F650" s="1"/>
      <c r="G650" s="1"/>
      <c r="H650" s="37"/>
      <c r="I650" s="21"/>
      <c r="J650" s="23"/>
    </row>
    <row r="651" spans="1:10" ht="12.75">
      <c r="A651" s="1"/>
      <c r="B651" s="1"/>
      <c r="C651" s="1"/>
      <c r="D651" s="1"/>
      <c r="E651" s="1"/>
      <c r="F651" s="1"/>
      <c r="G651" s="1"/>
      <c r="H651" s="37"/>
      <c r="I651" s="21"/>
      <c r="J651" s="23"/>
    </row>
    <row r="652" spans="1:10" ht="12.75">
      <c r="A652" s="1"/>
      <c r="B652" s="1"/>
      <c r="C652" s="1"/>
      <c r="D652" s="1"/>
      <c r="E652" s="1"/>
      <c r="F652" s="1"/>
      <c r="G652" s="1"/>
      <c r="H652" s="37"/>
      <c r="I652" s="21"/>
      <c r="J652" s="23"/>
    </row>
    <row r="653" spans="1:10" ht="12.75">
      <c r="A653" s="50"/>
      <c r="B653" s="50"/>
      <c r="C653" s="50"/>
      <c r="D653" s="50"/>
      <c r="E653" s="50"/>
      <c r="F653" s="50"/>
      <c r="G653" s="50"/>
      <c r="H653" s="48"/>
      <c r="I653" s="49"/>
      <c r="J653" s="49"/>
    </row>
    <row r="654" spans="1:10" ht="12.75">
      <c r="A654" s="50"/>
      <c r="B654" s="50"/>
      <c r="C654" s="50"/>
      <c r="D654" s="50"/>
      <c r="E654" s="50"/>
      <c r="F654" s="50"/>
      <c r="G654" s="50"/>
      <c r="H654" s="48"/>
      <c r="I654" s="49"/>
      <c r="J654" s="49"/>
    </row>
    <row r="655" spans="1:10" ht="12.75">
      <c r="A655" s="80"/>
      <c r="B655" s="50"/>
      <c r="C655" s="50"/>
      <c r="D655" s="50"/>
      <c r="E655" s="50"/>
      <c r="F655" s="50"/>
      <c r="G655" s="50"/>
      <c r="H655" s="48"/>
      <c r="I655" s="49"/>
      <c r="J655" s="49"/>
    </row>
    <row r="656" spans="1:10" ht="12.75">
      <c r="A656" s="80"/>
      <c r="B656" s="50"/>
      <c r="C656" s="50"/>
      <c r="D656" s="50"/>
      <c r="E656" s="50"/>
      <c r="F656" s="50"/>
      <c r="G656" s="50"/>
      <c r="H656" s="48"/>
      <c r="I656" s="49"/>
      <c r="J656" s="49"/>
    </row>
    <row r="657" spans="1:10" ht="12.75">
      <c r="A657" s="1"/>
      <c r="B657" s="50"/>
      <c r="C657" s="50"/>
      <c r="D657" s="50"/>
      <c r="E657" s="50"/>
      <c r="F657" s="50"/>
      <c r="G657" s="50"/>
      <c r="H657" s="48"/>
      <c r="I657" s="49"/>
      <c r="J657" s="49"/>
    </row>
    <row r="658" spans="1:10" ht="12.75">
      <c r="A658" s="80"/>
      <c r="B658" s="50"/>
      <c r="C658" s="50"/>
      <c r="D658" s="50"/>
      <c r="E658" s="50"/>
      <c r="F658" s="50"/>
      <c r="G658" s="50"/>
      <c r="H658" s="48"/>
      <c r="I658" s="49"/>
      <c r="J658" s="49"/>
    </row>
    <row r="659" spans="1:10" ht="12.75">
      <c r="A659" s="80"/>
      <c r="B659" s="50"/>
      <c r="C659" s="50"/>
      <c r="D659" s="50"/>
      <c r="E659" s="50"/>
      <c r="F659" s="50"/>
      <c r="G659" s="50"/>
      <c r="H659" s="48"/>
      <c r="I659" s="49"/>
      <c r="J659" s="49"/>
    </row>
    <row r="660" spans="1:10" ht="12.75">
      <c r="A660" s="80"/>
      <c r="B660" s="50"/>
      <c r="C660" s="50"/>
      <c r="D660" s="50"/>
      <c r="E660" s="50"/>
      <c r="F660" s="50"/>
      <c r="G660" s="50"/>
      <c r="H660" s="48"/>
      <c r="I660" s="49"/>
      <c r="J660" s="49"/>
    </row>
    <row r="661" spans="1:10" ht="12.75">
      <c r="A661" s="1"/>
      <c r="B661" s="50"/>
      <c r="C661" s="50"/>
      <c r="D661" s="50"/>
      <c r="E661" s="50"/>
      <c r="F661" s="50"/>
      <c r="G661" s="50"/>
      <c r="H661" s="48"/>
      <c r="I661" s="49"/>
      <c r="J661" s="49"/>
    </row>
    <row r="662" spans="1:10" ht="12.75">
      <c r="A662" s="50"/>
      <c r="B662" s="50"/>
      <c r="C662" s="50"/>
      <c r="D662" s="50"/>
      <c r="E662" s="50"/>
      <c r="F662" s="50"/>
      <c r="G662" s="50"/>
      <c r="H662" s="48"/>
      <c r="I662" s="49"/>
      <c r="J662" s="49"/>
    </row>
    <row r="663" spans="1:10" ht="12.75">
      <c r="A663" s="80"/>
      <c r="B663" s="50"/>
      <c r="C663" s="50"/>
      <c r="D663" s="50"/>
      <c r="E663" s="50"/>
      <c r="F663" s="50"/>
      <c r="G663" s="50"/>
      <c r="H663" s="48"/>
      <c r="I663" s="49"/>
      <c r="J663" s="49"/>
    </row>
    <row r="664" spans="1:10" ht="12.75">
      <c r="A664" s="80"/>
      <c r="B664" s="50"/>
      <c r="C664" s="50"/>
      <c r="D664" s="50"/>
      <c r="E664" s="50"/>
      <c r="F664" s="50"/>
      <c r="G664" s="50"/>
      <c r="H664" s="48"/>
      <c r="I664" s="49"/>
      <c r="J664" s="49"/>
    </row>
    <row r="665" spans="1:10" ht="12.75">
      <c r="A665" s="1"/>
      <c r="B665" s="50"/>
      <c r="C665" s="50"/>
      <c r="D665" s="50"/>
      <c r="E665" s="50"/>
      <c r="F665" s="50"/>
      <c r="G665" s="50"/>
      <c r="H665" s="48"/>
      <c r="I665" s="49"/>
      <c r="J665" s="49"/>
    </row>
    <row r="666" spans="1:10" ht="12.75">
      <c r="A666" s="50"/>
      <c r="B666" s="50"/>
      <c r="C666" s="50"/>
      <c r="D666" s="50"/>
      <c r="E666" s="50"/>
      <c r="F666" s="50"/>
      <c r="G666" s="50"/>
      <c r="H666" s="48"/>
      <c r="I666" s="49"/>
      <c r="J666" s="49"/>
    </row>
    <row r="667" spans="1:10" ht="12.75">
      <c r="A667" s="80"/>
      <c r="B667" s="50"/>
      <c r="C667" s="50"/>
      <c r="D667" s="50"/>
      <c r="E667" s="50"/>
      <c r="F667" s="50"/>
      <c r="G667" s="50"/>
      <c r="H667" s="48"/>
      <c r="I667" s="49"/>
      <c r="J667" s="49"/>
    </row>
    <row r="668" spans="1:10" ht="12.75">
      <c r="A668" s="80"/>
      <c r="B668" s="50"/>
      <c r="C668" s="50"/>
      <c r="D668" s="50"/>
      <c r="E668" s="50"/>
      <c r="F668" s="50"/>
      <c r="G668" s="50"/>
      <c r="H668" s="48"/>
      <c r="I668" s="49"/>
      <c r="J668" s="49"/>
    </row>
    <row r="669" spans="1:10" ht="12.75">
      <c r="A669" s="50"/>
      <c r="B669" s="50"/>
      <c r="C669" s="50"/>
      <c r="D669" s="50"/>
      <c r="E669" s="50"/>
      <c r="F669" s="50"/>
      <c r="G669" s="50"/>
      <c r="H669" s="48"/>
      <c r="I669" s="49"/>
      <c r="J669" s="49"/>
    </row>
    <row r="670" spans="1:10" ht="12.75">
      <c r="A670" s="46"/>
      <c r="B670" s="46"/>
      <c r="C670" s="46"/>
      <c r="D670" s="46"/>
      <c r="E670" s="46"/>
      <c r="F670" s="46"/>
      <c r="G670" s="46"/>
      <c r="H670" s="46"/>
      <c r="I670" s="47"/>
      <c r="J670" s="47"/>
    </row>
    <row r="671" spans="1:10" ht="12.75">
      <c r="A671" s="80"/>
      <c r="B671" s="50"/>
      <c r="C671" s="50"/>
      <c r="D671" s="50"/>
      <c r="E671" s="50"/>
      <c r="F671" s="50"/>
      <c r="G671" s="50"/>
      <c r="H671" s="48"/>
      <c r="I671" s="49"/>
      <c r="J671" s="49"/>
    </row>
    <row r="672" spans="1:10" ht="12.75">
      <c r="A672" s="80"/>
      <c r="B672" s="50"/>
      <c r="C672" s="50"/>
      <c r="D672" s="50"/>
      <c r="E672" s="50"/>
      <c r="F672" s="50"/>
      <c r="G672" s="50"/>
      <c r="H672" s="48"/>
      <c r="I672" s="49"/>
      <c r="J672" s="49"/>
    </row>
    <row r="673" spans="1:10" ht="12.75">
      <c r="A673" s="50"/>
      <c r="B673" s="50"/>
      <c r="C673" s="50"/>
      <c r="D673" s="50"/>
      <c r="E673" s="50"/>
      <c r="F673" s="50"/>
      <c r="G673" s="50"/>
      <c r="H673" s="48"/>
      <c r="I673" s="49"/>
      <c r="J673" s="49"/>
    </row>
    <row r="674" spans="1:10" ht="12.75">
      <c r="A674" s="46"/>
      <c r="B674" s="46"/>
      <c r="C674" s="46"/>
      <c r="D674" s="46"/>
      <c r="E674" s="46"/>
      <c r="F674" s="50"/>
      <c r="G674" s="167"/>
      <c r="H674" s="167"/>
      <c r="I674" s="47"/>
      <c r="J674" s="47"/>
    </row>
    <row r="675" spans="1:10" ht="12.75">
      <c r="A675" s="87"/>
      <c r="B675" s="87"/>
      <c r="C675" s="87"/>
      <c r="D675" s="87"/>
      <c r="E675" s="87"/>
      <c r="F675" s="50"/>
      <c r="G675" s="46"/>
      <c r="H675" s="46"/>
      <c r="I675" s="47"/>
      <c r="J675" s="47"/>
    </row>
    <row r="676" spans="1:10" ht="12.75">
      <c r="A676" s="87"/>
      <c r="B676" s="87"/>
      <c r="C676" s="87"/>
      <c r="D676" s="87"/>
      <c r="E676" s="87"/>
      <c r="F676" s="50"/>
      <c r="G676" s="46"/>
      <c r="H676" s="46"/>
      <c r="I676" s="47"/>
      <c r="J676" s="47"/>
    </row>
    <row r="677" spans="1:10" ht="12.75">
      <c r="A677" s="87"/>
      <c r="B677" s="87"/>
      <c r="C677" s="87"/>
      <c r="D677" s="87"/>
      <c r="E677" s="87"/>
      <c r="F677" s="50"/>
      <c r="G677" s="46"/>
      <c r="H677" s="46"/>
      <c r="I677" s="47"/>
      <c r="J677" s="47"/>
    </row>
    <row r="678" spans="1:10" ht="12.75">
      <c r="A678" s="46"/>
      <c r="B678" s="46"/>
      <c r="C678" s="46"/>
      <c r="D678" s="46"/>
      <c r="E678" s="46"/>
      <c r="F678" s="50"/>
      <c r="G678" s="46"/>
      <c r="H678" s="46"/>
      <c r="I678" s="47"/>
      <c r="J678" s="47"/>
    </row>
    <row r="679" spans="1:10" ht="12.75">
      <c r="A679" s="29"/>
      <c r="B679" s="29"/>
      <c r="C679" s="29"/>
      <c r="D679" s="29"/>
      <c r="E679" s="29"/>
      <c r="F679" s="50"/>
      <c r="G679" s="29"/>
      <c r="H679" s="29"/>
      <c r="I679" s="52"/>
      <c r="J679" s="52"/>
    </row>
    <row r="680" spans="1:10" ht="12.75">
      <c r="A680" s="168"/>
      <c r="B680" s="168"/>
      <c r="C680" s="29"/>
      <c r="D680" s="29"/>
      <c r="E680" s="29"/>
      <c r="F680" s="50"/>
      <c r="G680" s="29"/>
      <c r="H680" s="29"/>
      <c r="I680" s="52"/>
      <c r="J680" s="52"/>
    </row>
    <row r="681" spans="1:10" ht="12.75">
      <c r="A681" s="168"/>
      <c r="B681" s="168"/>
      <c r="C681" s="46"/>
      <c r="D681" s="46"/>
      <c r="E681" s="29"/>
      <c r="F681" s="50"/>
      <c r="G681" s="29"/>
      <c r="H681" s="29"/>
      <c r="I681" s="52"/>
      <c r="J681" s="52"/>
    </row>
    <row r="682" spans="1:10" ht="12.75">
      <c r="A682" s="29"/>
      <c r="B682" s="29"/>
      <c r="C682" s="29"/>
      <c r="D682" s="29"/>
      <c r="E682" s="29"/>
      <c r="F682" s="50"/>
      <c r="G682" s="29"/>
      <c r="H682" s="29"/>
      <c r="I682" s="52"/>
      <c r="J682" s="52"/>
    </row>
    <row r="683" spans="1:10" ht="12.75">
      <c r="A683" s="29"/>
      <c r="B683" s="29"/>
      <c r="C683" s="29"/>
      <c r="D683" s="29"/>
      <c r="E683" s="29"/>
      <c r="F683" s="50"/>
      <c r="G683" s="29"/>
      <c r="H683" s="29"/>
      <c r="I683" s="52"/>
      <c r="J683" s="52"/>
    </row>
    <row r="684" spans="1:10" ht="12.75">
      <c r="A684" s="50"/>
      <c r="B684" s="50"/>
      <c r="C684" s="50"/>
      <c r="D684" s="50"/>
      <c r="E684" s="50"/>
      <c r="F684" s="50"/>
      <c r="G684" s="50"/>
      <c r="H684" s="48"/>
      <c r="I684" s="49"/>
      <c r="J684" s="49"/>
    </row>
    <row r="685" spans="1:10" ht="12.75">
      <c r="A685" s="80"/>
      <c r="B685" s="50"/>
      <c r="C685" s="50"/>
      <c r="D685" s="50"/>
      <c r="E685" s="50"/>
      <c r="F685" s="50"/>
      <c r="G685" s="50"/>
      <c r="H685" s="48"/>
      <c r="I685" s="49"/>
      <c r="J685" s="49"/>
    </row>
    <row r="686" spans="1:10" ht="12.75">
      <c r="A686" s="80"/>
      <c r="B686" s="50"/>
      <c r="C686" s="50"/>
      <c r="D686" s="50"/>
      <c r="E686" s="50"/>
      <c r="F686" s="50"/>
      <c r="G686" s="50"/>
      <c r="H686" s="48"/>
      <c r="I686" s="49"/>
      <c r="J686" s="49"/>
    </row>
    <row r="687" spans="1:10" ht="12.75">
      <c r="A687" s="46"/>
      <c r="B687" s="46"/>
      <c r="C687" s="46"/>
      <c r="D687" s="46"/>
      <c r="E687" s="46"/>
      <c r="F687" s="46"/>
      <c r="G687" s="46"/>
      <c r="H687" s="46"/>
      <c r="I687" s="47"/>
      <c r="J687" s="47"/>
    </row>
    <row r="688" spans="1:10" ht="12.75">
      <c r="A688" s="87"/>
      <c r="B688" s="87"/>
      <c r="C688" s="87"/>
      <c r="D688" s="87"/>
      <c r="E688" s="87"/>
      <c r="F688" s="87"/>
      <c r="G688" s="46"/>
      <c r="H688" s="46"/>
      <c r="I688" s="47"/>
      <c r="J688" s="47"/>
    </row>
    <row r="689" spans="1:10" ht="12.75">
      <c r="A689" s="46"/>
      <c r="B689" s="46"/>
      <c r="C689" s="46"/>
      <c r="D689" s="46"/>
      <c r="E689" s="46"/>
      <c r="F689" s="46"/>
      <c r="G689" s="46"/>
      <c r="H689" s="46"/>
      <c r="I689" s="47"/>
      <c r="J689" s="47"/>
    </row>
    <row r="690" spans="1:10" ht="12.75">
      <c r="A690" s="46"/>
      <c r="B690" s="46"/>
      <c r="C690" s="46"/>
      <c r="D690" s="46"/>
      <c r="E690" s="46"/>
      <c r="F690" s="46"/>
      <c r="G690" s="46"/>
      <c r="H690" s="46"/>
      <c r="I690" s="47"/>
      <c r="J690" s="47"/>
    </row>
    <row r="691" spans="1:10" s="7" customFormat="1" ht="11.25">
      <c r="A691" s="93"/>
      <c r="B691" s="93"/>
      <c r="C691" s="93"/>
      <c r="D691" s="93"/>
      <c r="E691" s="93"/>
      <c r="F691" s="93"/>
      <c r="G691" s="93"/>
      <c r="H691" s="169"/>
      <c r="I691" s="170"/>
      <c r="J691" s="170"/>
    </row>
    <row r="692" spans="1:10" s="7" customFormat="1" ht="11.25">
      <c r="A692" s="93"/>
      <c r="B692" s="93"/>
      <c r="C692" s="93"/>
      <c r="D692" s="93"/>
      <c r="E692" s="93"/>
      <c r="F692" s="93"/>
      <c r="G692" s="93"/>
      <c r="H692" s="169"/>
      <c r="I692" s="170"/>
      <c r="J692" s="170"/>
    </row>
    <row r="693" spans="1:10" s="7" customFormat="1" ht="11.25">
      <c r="A693" s="93"/>
      <c r="B693" s="93"/>
      <c r="C693" s="93"/>
      <c r="D693" s="93"/>
      <c r="E693" s="93"/>
      <c r="F693" s="93"/>
      <c r="G693" s="93"/>
      <c r="H693" s="169"/>
      <c r="I693" s="170"/>
      <c r="J693" s="170"/>
    </row>
    <row r="694" spans="1:10" s="7" customFormat="1" ht="11.25">
      <c r="A694" s="93"/>
      <c r="B694" s="93"/>
      <c r="C694" s="93"/>
      <c r="D694" s="93"/>
      <c r="E694" s="93"/>
      <c r="F694" s="93"/>
      <c r="G694" s="93"/>
      <c r="H694" s="169"/>
      <c r="I694" s="170"/>
      <c r="J694" s="170"/>
    </row>
    <row r="695" spans="1:10" s="7" customFormat="1" ht="11.25">
      <c r="A695" s="93"/>
      <c r="B695" s="93"/>
      <c r="C695" s="93"/>
      <c r="D695" s="93"/>
      <c r="E695" s="93"/>
      <c r="F695" s="93"/>
      <c r="G695" s="93"/>
      <c r="H695" s="169"/>
      <c r="I695" s="170"/>
      <c r="J695" s="170"/>
    </row>
    <row r="696" spans="1:10" s="7" customFormat="1" ht="11.25">
      <c r="A696" s="93"/>
      <c r="B696" s="93"/>
      <c r="C696" s="93"/>
      <c r="D696" s="93"/>
      <c r="E696" s="93"/>
      <c r="F696" s="93"/>
      <c r="G696" s="93"/>
      <c r="H696" s="169"/>
      <c r="I696" s="170"/>
      <c r="J696" s="170"/>
    </row>
    <row r="697" spans="1:10" ht="12.75">
      <c r="A697" s="93"/>
      <c r="B697" s="50"/>
      <c r="C697" s="50"/>
      <c r="D697" s="50"/>
      <c r="E697" s="50"/>
      <c r="F697" s="50"/>
      <c r="G697" s="50"/>
      <c r="H697" s="48"/>
      <c r="I697" s="49"/>
      <c r="J697" s="49"/>
    </row>
    <row r="698" spans="1:10" ht="12.75">
      <c r="A698" s="50"/>
      <c r="B698" s="50"/>
      <c r="C698" s="50"/>
      <c r="D698" s="50"/>
      <c r="E698" s="50"/>
      <c r="F698" s="50"/>
      <c r="G698" s="50"/>
      <c r="H698" s="48"/>
      <c r="I698" s="49"/>
      <c r="J698" s="49"/>
    </row>
    <row r="699" spans="1:10" ht="12.75">
      <c r="A699" s="50"/>
      <c r="B699" s="50"/>
      <c r="C699" s="50"/>
      <c r="D699" s="50"/>
      <c r="E699" s="50"/>
      <c r="F699" s="50"/>
      <c r="G699" s="50"/>
      <c r="H699" s="48"/>
      <c r="I699" s="49"/>
      <c r="J699" s="49"/>
    </row>
    <row r="700" spans="1:10" ht="14.25">
      <c r="A700" s="160"/>
      <c r="B700" s="107"/>
      <c r="C700" s="107"/>
      <c r="D700" s="107"/>
      <c r="E700" s="107"/>
      <c r="F700" s="50"/>
      <c r="G700" s="50"/>
      <c r="H700" s="48"/>
      <c r="I700" s="49"/>
      <c r="J700" s="49"/>
    </row>
    <row r="701" spans="1:10" ht="12.75">
      <c r="A701" s="50"/>
      <c r="B701" s="50"/>
      <c r="C701" s="50"/>
      <c r="D701" s="50"/>
      <c r="E701" s="50"/>
      <c r="F701" s="50"/>
      <c r="G701" s="50"/>
      <c r="H701" s="48"/>
      <c r="I701" s="49"/>
      <c r="J701" s="49"/>
    </row>
    <row r="702" spans="1:10" ht="12.75">
      <c r="A702" s="50"/>
      <c r="B702" s="50"/>
      <c r="C702" s="50"/>
      <c r="D702" s="50"/>
      <c r="E702" s="50"/>
      <c r="F702" s="50"/>
      <c r="G702" s="50"/>
      <c r="H702" s="48"/>
      <c r="I702" s="49"/>
      <c r="J702" s="49"/>
    </row>
    <row r="703" spans="1:10" ht="12.75">
      <c r="A703" s="50"/>
      <c r="B703" s="50"/>
      <c r="C703" s="50"/>
      <c r="D703" s="50"/>
      <c r="E703" s="50"/>
      <c r="F703" s="50"/>
      <c r="G703" s="50"/>
      <c r="H703" s="48"/>
      <c r="I703" s="49"/>
      <c r="J703" s="49"/>
    </row>
    <row r="704" spans="1:10" ht="12.75">
      <c r="A704" s="1"/>
      <c r="B704" s="50"/>
      <c r="C704" s="50"/>
      <c r="D704" s="50"/>
      <c r="E704" s="50"/>
      <c r="F704" s="50"/>
      <c r="G704" s="50"/>
      <c r="H704" s="48"/>
      <c r="I704" s="49"/>
      <c r="J704" s="49"/>
    </row>
    <row r="705" spans="1:10" ht="12.75">
      <c r="A705" s="1"/>
      <c r="B705" s="50"/>
      <c r="C705" s="50"/>
      <c r="D705" s="50"/>
      <c r="E705" s="50"/>
      <c r="F705" s="50"/>
      <c r="G705" s="50"/>
      <c r="H705" s="48"/>
      <c r="I705" s="49"/>
      <c r="J705" s="49"/>
    </row>
    <row r="706" spans="1:10" ht="12.75">
      <c r="A706" s="1"/>
      <c r="B706" s="50"/>
      <c r="C706" s="50"/>
      <c r="D706" s="50"/>
      <c r="E706" s="50"/>
      <c r="F706" s="50"/>
      <c r="G706" s="50"/>
      <c r="H706" s="48"/>
      <c r="I706" s="49"/>
      <c r="J706" s="49"/>
    </row>
    <row r="707" spans="1:10" ht="12.75">
      <c r="A707" s="1"/>
      <c r="B707" s="50"/>
      <c r="C707" s="50"/>
      <c r="D707" s="50"/>
      <c r="E707" s="50"/>
      <c r="F707" s="50"/>
      <c r="G707" s="50"/>
      <c r="H707" s="48"/>
      <c r="I707" s="49"/>
      <c r="J707" s="49"/>
    </row>
    <row r="708" spans="1:10" ht="12.75">
      <c r="A708" s="50"/>
      <c r="B708" s="50"/>
      <c r="C708" s="50"/>
      <c r="D708" s="50"/>
      <c r="E708" s="50"/>
      <c r="F708" s="50"/>
      <c r="G708" s="50"/>
      <c r="H708" s="48"/>
      <c r="I708" s="49"/>
      <c r="J708" s="49"/>
    </row>
    <row r="709" spans="1:10" ht="12.75">
      <c r="A709" s="50"/>
      <c r="B709" s="50"/>
      <c r="C709" s="50"/>
      <c r="D709" s="50"/>
      <c r="E709" s="50"/>
      <c r="F709" s="50"/>
      <c r="G709" s="50"/>
      <c r="H709" s="48"/>
      <c r="I709" s="49"/>
      <c r="J709" s="49"/>
    </row>
    <row r="710" spans="1:10" ht="12.75">
      <c r="A710" s="50"/>
      <c r="B710" s="50"/>
      <c r="C710" s="50"/>
      <c r="D710" s="50"/>
      <c r="E710" s="50"/>
      <c r="F710" s="50"/>
      <c r="G710" s="50"/>
      <c r="H710" s="48"/>
      <c r="I710" s="49"/>
      <c r="J710" s="49"/>
    </row>
    <row r="711" spans="1:10" ht="12.75">
      <c r="A711" s="50"/>
      <c r="B711" s="50"/>
      <c r="C711" s="50"/>
      <c r="D711" s="50"/>
      <c r="E711" s="50"/>
      <c r="F711" s="50"/>
      <c r="G711" s="50"/>
      <c r="H711" s="48"/>
      <c r="I711" s="49"/>
      <c r="J711" s="49"/>
    </row>
    <row r="712" spans="1:10" ht="12.75">
      <c r="A712" s="1"/>
      <c r="B712" s="1"/>
      <c r="C712" s="1"/>
      <c r="D712" s="1"/>
      <c r="E712" s="1"/>
      <c r="F712" s="1"/>
      <c r="G712" s="1"/>
      <c r="H712" s="58"/>
      <c r="I712" s="37"/>
      <c r="J712" s="37"/>
    </row>
    <row r="713" spans="1:10" ht="12.75">
      <c r="A713" s="1"/>
      <c r="B713" s="1"/>
      <c r="C713" s="1"/>
      <c r="D713" s="1"/>
      <c r="E713" s="1"/>
      <c r="F713" s="1"/>
      <c r="G713" s="1"/>
      <c r="H713" s="58"/>
      <c r="I713" s="37"/>
      <c r="J713" s="37"/>
    </row>
    <row r="714" spans="1:10" ht="22.5" customHeight="1">
      <c r="A714" s="117"/>
      <c r="B714" s="117"/>
      <c r="C714" s="117"/>
      <c r="D714" s="117"/>
      <c r="E714" s="171"/>
      <c r="F714" s="171"/>
      <c r="G714" s="171"/>
      <c r="H714" s="171"/>
      <c r="I714" s="172"/>
      <c r="J714" s="172"/>
    </row>
    <row r="715" spans="1:10" ht="12.75">
      <c r="A715" s="173"/>
      <c r="B715" s="173"/>
      <c r="C715" s="173"/>
      <c r="D715" s="173"/>
      <c r="E715" s="117"/>
      <c r="F715" s="117"/>
      <c r="G715" s="117"/>
      <c r="H715" s="117"/>
      <c r="I715" s="174"/>
      <c r="J715" s="174"/>
    </row>
    <row r="716" spans="1:10" ht="12.75">
      <c r="A716" s="117"/>
      <c r="B716" s="117"/>
      <c r="C716" s="117"/>
      <c r="D716" s="117"/>
      <c r="E716" s="117"/>
      <c r="F716" s="117"/>
      <c r="G716" s="117"/>
      <c r="H716" s="117"/>
      <c r="I716" s="174"/>
      <c r="J716" s="174"/>
    </row>
    <row r="717" spans="1:10" ht="12.75">
      <c r="A717" s="117"/>
      <c r="B717" s="117"/>
      <c r="C717" s="117"/>
      <c r="D717" s="117"/>
      <c r="E717" s="117"/>
      <c r="F717" s="117"/>
      <c r="G717" s="117"/>
      <c r="H717" s="117"/>
      <c r="I717" s="174"/>
      <c r="J717" s="174"/>
    </row>
    <row r="718" spans="1:10" ht="12.75">
      <c r="A718" s="117"/>
      <c r="B718" s="117"/>
      <c r="C718" s="117"/>
      <c r="D718" s="117"/>
      <c r="E718" s="117"/>
      <c r="F718" s="117"/>
      <c r="G718" s="117"/>
      <c r="H718" s="117"/>
      <c r="I718" s="174"/>
      <c r="J718" s="174"/>
    </row>
    <row r="719" spans="1:10" ht="12.75">
      <c r="A719" s="117"/>
      <c r="B719" s="117"/>
      <c r="C719" s="117"/>
      <c r="D719" s="117"/>
      <c r="E719" s="117"/>
      <c r="F719" s="117"/>
      <c r="G719" s="117"/>
      <c r="H719" s="117"/>
      <c r="I719" s="174"/>
      <c r="J719" s="174"/>
    </row>
    <row r="720" spans="1:10" ht="12.75">
      <c r="A720" s="173"/>
      <c r="B720" s="173"/>
      <c r="C720" s="173"/>
      <c r="D720" s="173"/>
      <c r="E720" s="117"/>
      <c r="F720" s="117"/>
      <c r="G720" s="117"/>
      <c r="H720" s="117"/>
      <c r="I720" s="174"/>
      <c r="J720" s="174"/>
    </row>
    <row r="721" spans="1:10" ht="12.75">
      <c r="A721" s="117"/>
      <c r="B721" s="117"/>
      <c r="C721" s="117"/>
      <c r="D721" s="117"/>
      <c r="E721" s="117"/>
      <c r="F721" s="117"/>
      <c r="G721" s="117"/>
      <c r="H721" s="117"/>
      <c r="I721" s="174"/>
      <c r="J721" s="174"/>
    </row>
    <row r="722" spans="1:10" ht="12.75">
      <c r="A722" s="117"/>
      <c r="B722" s="117"/>
      <c r="C722" s="117"/>
      <c r="D722" s="117"/>
      <c r="E722" s="117"/>
      <c r="F722" s="117"/>
      <c r="G722" s="117"/>
      <c r="H722" s="117"/>
      <c r="I722" s="174"/>
      <c r="J722" s="174"/>
    </row>
    <row r="723" spans="1:10" ht="12.75">
      <c r="A723" s="117"/>
      <c r="B723" s="117"/>
      <c r="C723" s="117"/>
      <c r="D723" s="117"/>
      <c r="E723" s="117"/>
      <c r="F723" s="117"/>
      <c r="G723" s="117"/>
      <c r="H723" s="117"/>
      <c r="I723" s="174"/>
      <c r="J723" s="174"/>
    </row>
    <row r="724" spans="1:10" ht="12.75">
      <c r="A724" s="117"/>
      <c r="B724" s="117"/>
      <c r="C724" s="117"/>
      <c r="D724" s="117"/>
      <c r="E724" s="117"/>
      <c r="F724" s="117"/>
      <c r="G724" s="117"/>
      <c r="H724" s="117"/>
      <c r="I724" s="174"/>
      <c r="J724" s="174"/>
    </row>
    <row r="725" spans="1:10" ht="12.75">
      <c r="A725" s="173"/>
      <c r="B725" s="173"/>
      <c r="C725" s="173"/>
      <c r="D725" s="173"/>
      <c r="E725" s="117"/>
      <c r="F725" s="117"/>
      <c r="G725" s="117"/>
      <c r="H725" s="117"/>
      <c r="I725" s="174"/>
      <c r="J725" s="174"/>
    </row>
    <row r="726" spans="1:10" ht="12.75">
      <c r="A726" s="173"/>
      <c r="B726" s="173"/>
      <c r="C726" s="173"/>
      <c r="D726" s="173"/>
      <c r="E726" s="117"/>
      <c r="F726" s="117"/>
      <c r="G726" s="117"/>
      <c r="H726" s="117"/>
      <c r="I726" s="174"/>
      <c r="J726" s="174"/>
    </row>
    <row r="727" spans="1:10" ht="12.75">
      <c r="A727" s="1"/>
      <c r="B727" s="1"/>
      <c r="C727" s="1"/>
      <c r="D727" s="1"/>
      <c r="E727" s="1"/>
      <c r="F727" s="1"/>
      <c r="G727" s="1"/>
      <c r="H727" s="58"/>
      <c r="I727" s="37"/>
      <c r="J727" s="37"/>
    </row>
    <row r="728" spans="1:10" ht="12.75">
      <c r="A728" s="50"/>
      <c r="B728" s="50"/>
      <c r="C728" s="1"/>
      <c r="D728" s="1"/>
      <c r="E728" s="1"/>
      <c r="F728" s="1"/>
      <c r="G728" s="1"/>
      <c r="H728" s="58"/>
      <c r="I728" s="37"/>
      <c r="J728" s="37"/>
    </row>
    <row r="729" spans="1:10" ht="12.75">
      <c r="A729" s="50"/>
      <c r="B729" s="50"/>
      <c r="C729" s="1"/>
      <c r="D729" s="1"/>
      <c r="E729" s="1"/>
      <c r="F729" s="1"/>
      <c r="G729" s="1"/>
      <c r="H729" s="58"/>
      <c r="I729" s="37"/>
      <c r="J729" s="37"/>
    </row>
    <row r="730" spans="1:10" ht="12.75">
      <c r="A730" s="1"/>
      <c r="B730" s="1"/>
      <c r="C730" s="1"/>
      <c r="D730" s="1"/>
      <c r="E730" s="1"/>
      <c r="F730" s="1"/>
      <c r="G730" s="1"/>
      <c r="H730" s="58"/>
      <c r="I730" s="37"/>
      <c r="J730" s="37"/>
    </row>
    <row r="731" spans="1:10" ht="12.75">
      <c r="A731" s="175"/>
      <c r="B731" s="1"/>
      <c r="C731" s="1"/>
      <c r="D731" s="1"/>
      <c r="E731" s="1"/>
      <c r="F731" s="1"/>
      <c r="G731" s="1"/>
      <c r="H731" s="58"/>
      <c r="I731" s="37"/>
      <c r="J731" s="37"/>
    </row>
    <row r="732" spans="1:10" ht="12.75">
      <c r="A732" s="175"/>
      <c r="B732" s="1"/>
      <c r="C732" s="1"/>
      <c r="D732" s="1"/>
      <c r="E732" s="1"/>
      <c r="F732" s="1"/>
      <c r="G732" s="1"/>
      <c r="H732" s="58"/>
      <c r="I732" s="37"/>
      <c r="J732" s="37"/>
    </row>
    <row r="733" spans="1:10" ht="12.75">
      <c r="A733" s="175"/>
      <c r="B733" s="1"/>
      <c r="C733" s="1"/>
      <c r="D733" s="1"/>
      <c r="E733" s="1"/>
      <c r="F733" s="1"/>
      <c r="G733" s="1"/>
      <c r="H733" s="58"/>
      <c r="I733" s="37"/>
      <c r="J733" s="37"/>
    </row>
    <row r="734" spans="1:10" ht="12.75">
      <c r="A734" s="1"/>
      <c r="B734" s="1"/>
      <c r="C734" s="1"/>
      <c r="D734" s="1"/>
      <c r="E734" s="1"/>
      <c r="F734" s="1"/>
      <c r="G734" s="1"/>
      <c r="H734" s="58"/>
      <c r="I734" s="37"/>
      <c r="J734" s="37"/>
    </row>
    <row r="735" spans="1:10" ht="12.75">
      <c r="A735" s="1"/>
      <c r="B735" s="1"/>
      <c r="C735" s="1"/>
      <c r="D735" s="1"/>
      <c r="E735" s="1"/>
      <c r="F735" s="1"/>
      <c r="G735" s="1"/>
      <c r="H735" s="58"/>
      <c r="I735" s="37"/>
      <c r="J735" s="37"/>
    </row>
    <row r="736" spans="1:10" ht="12.75">
      <c r="A736" s="1"/>
      <c r="B736" s="1"/>
      <c r="C736" s="1"/>
      <c r="D736" s="1"/>
      <c r="E736" s="1"/>
      <c r="F736" s="1"/>
      <c r="G736" s="1"/>
      <c r="H736" s="58"/>
      <c r="I736" s="37"/>
      <c r="J736" s="37"/>
    </row>
    <row r="737" spans="1:10" ht="12.75">
      <c r="A737" s="1"/>
      <c r="B737" s="1"/>
      <c r="C737" s="1"/>
      <c r="D737" s="1"/>
      <c r="E737" s="1"/>
      <c r="F737" s="1"/>
      <c r="G737" s="1"/>
      <c r="H737" s="58"/>
      <c r="I737" s="37"/>
      <c r="J737" s="37"/>
    </row>
    <row r="738" spans="1:10" ht="12.75">
      <c r="A738" s="1"/>
      <c r="B738" s="1"/>
      <c r="C738" s="1"/>
      <c r="D738" s="1"/>
      <c r="E738" s="1"/>
      <c r="F738" s="1"/>
      <c r="G738" s="1"/>
      <c r="H738" s="58"/>
      <c r="I738" s="37"/>
      <c r="J738" s="37"/>
    </row>
    <row r="739" spans="1:10" ht="12.75">
      <c r="A739" s="1"/>
      <c r="B739" s="1"/>
      <c r="C739" s="1"/>
      <c r="D739" s="1"/>
      <c r="E739" s="1"/>
      <c r="F739" s="1"/>
      <c r="G739" s="1"/>
      <c r="H739" s="58"/>
      <c r="I739" s="37"/>
      <c r="J739" s="37"/>
    </row>
    <row r="740" spans="1:10" ht="12.75">
      <c r="A740" s="1"/>
      <c r="B740" s="1"/>
      <c r="C740" s="1"/>
      <c r="D740" s="1"/>
      <c r="E740" s="1"/>
      <c r="F740" s="1"/>
      <c r="G740" s="1"/>
      <c r="H740" s="58"/>
      <c r="I740" s="37"/>
      <c r="J740" s="37"/>
    </row>
    <row r="741" spans="1:10" ht="12.75">
      <c r="A741" s="1"/>
      <c r="B741" s="1"/>
      <c r="C741" s="1"/>
      <c r="D741" s="1"/>
      <c r="E741" s="1"/>
      <c r="F741" s="1"/>
      <c r="G741" s="1"/>
      <c r="H741" s="58"/>
      <c r="I741" s="37"/>
      <c r="J741" s="37"/>
    </row>
    <row r="742" spans="1:10" ht="13.5" customHeight="1">
      <c r="A742" s="1"/>
      <c r="B742" s="1"/>
      <c r="C742" s="1"/>
      <c r="D742" s="1"/>
      <c r="E742" s="1"/>
      <c r="F742" s="1"/>
      <c r="G742" s="1"/>
      <c r="H742" s="58"/>
      <c r="I742" s="37"/>
      <c r="J742" s="37"/>
    </row>
    <row r="743" spans="1:10" s="177" customFormat="1" ht="12">
      <c r="A743" s="175"/>
      <c r="B743" s="175"/>
      <c r="C743" s="175"/>
      <c r="D743" s="175"/>
      <c r="E743" s="175"/>
      <c r="F743" s="175"/>
      <c r="G743" s="175"/>
      <c r="H743" s="176"/>
      <c r="I743" s="60"/>
      <c r="J743" s="60"/>
    </row>
    <row r="744" spans="1:10" s="177" customFormat="1" ht="12">
      <c r="A744" s="175"/>
      <c r="B744" s="175"/>
      <c r="C744" s="175"/>
      <c r="D744" s="175"/>
      <c r="E744" s="175"/>
      <c r="F744" s="175"/>
      <c r="G744" s="175"/>
      <c r="H744" s="176"/>
      <c r="I744" s="60"/>
      <c r="J744" s="60"/>
    </row>
    <row r="745" spans="1:10" s="177" customFormat="1" ht="12">
      <c r="A745" s="175"/>
      <c r="B745" s="175"/>
      <c r="C745" s="175"/>
      <c r="D745" s="175"/>
      <c r="E745" s="175"/>
      <c r="F745" s="175"/>
      <c r="G745" s="175"/>
      <c r="H745" s="176"/>
      <c r="I745" s="60"/>
      <c r="J745" s="60"/>
    </row>
    <row r="746" spans="1:10" s="177" customFormat="1" ht="12">
      <c r="A746" s="175"/>
      <c r="B746" s="175"/>
      <c r="C746" s="175"/>
      <c r="D746" s="175"/>
      <c r="E746" s="175"/>
      <c r="F746" s="175"/>
      <c r="G746" s="175"/>
      <c r="H746" s="176"/>
      <c r="I746" s="60"/>
      <c r="J746" s="60"/>
    </row>
    <row r="747" spans="1:10" s="177" customFormat="1" ht="12">
      <c r="A747" s="175"/>
      <c r="B747" s="175"/>
      <c r="C747" s="175"/>
      <c r="D747" s="175"/>
      <c r="E747" s="175"/>
      <c r="F747" s="175"/>
      <c r="G747" s="175"/>
      <c r="H747" s="176"/>
      <c r="I747" s="60"/>
      <c r="J747" s="60"/>
    </row>
    <row r="748" spans="1:10" s="177" customFormat="1" ht="12">
      <c r="A748" s="175"/>
      <c r="B748" s="175"/>
      <c r="C748" s="175"/>
      <c r="D748" s="175"/>
      <c r="E748" s="175"/>
      <c r="F748" s="175"/>
      <c r="G748" s="175"/>
      <c r="H748" s="176"/>
      <c r="I748" s="60"/>
      <c r="J748" s="60"/>
    </row>
    <row r="749" spans="1:10" s="177" customFormat="1" ht="12">
      <c r="A749" s="175"/>
      <c r="B749" s="175"/>
      <c r="C749" s="175"/>
      <c r="D749" s="175"/>
      <c r="E749" s="175"/>
      <c r="F749" s="175"/>
      <c r="G749" s="175"/>
      <c r="H749" s="176"/>
      <c r="I749" s="60"/>
      <c r="J749" s="60"/>
    </row>
    <row r="750" spans="1:10" ht="12.75">
      <c r="A750" s="1"/>
      <c r="B750" s="1"/>
      <c r="C750" s="1"/>
      <c r="D750" s="1"/>
      <c r="E750" s="1"/>
      <c r="F750" s="1"/>
      <c r="G750" s="1"/>
      <c r="H750" s="58"/>
      <c r="I750" s="37"/>
      <c r="J750" s="37"/>
    </row>
    <row r="751" spans="1:10" ht="12.75">
      <c r="A751" s="1"/>
      <c r="B751" s="1"/>
      <c r="C751" s="1"/>
      <c r="D751" s="1"/>
      <c r="E751" s="1"/>
      <c r="F751" s="1"/>
      <c r="G751" s="1"/>
      <c r="H751" s="58"/>
      <c r="I751" s="37"/>
      <c r="J751" s="37"/>
    </row>
    <row r="752" spans="1:10" ht="12.75">
      <c r="A752" s="1"/>
      <c r="B752" s="1"/>
      <c r="C752" s="50"/>
      <c r="D752" s="1"/>
      <c r="E752" s="1"/>
      <c r="F752" s="1"/>
      <c r="G752" s="1"/>
      <c r="H752" s="58"/>
      <c r="I752" s="37"/>
      <c r="J752" s="37"/>
    </row>
    <row r="753" spans="1:10" ht="12.75">
      <c r="A753" s="1"/>
      <c r="B753" s="1"/>
      <c r="C753" s="1"/>
      <c r="D753" s="1"/>
      <c r="E753" s="1"/>
      <c r="F753" s="1"/>
      <c r="G753" s="1"/>
      <c r="H753" s="58"/>
      <c r="I753" s="37"/>
      <c r="J753" s="37"/>
    </row>
    <row r="754" spans="1:10" ht="12.75">
      <c r="A754" s="1"/>
      <c r="B754" s="1"/>
      <c r="C754" s="1"/>
      <c r="D754" s="1"/>
      <c r="E754" s="1"/>
      <c r="F754" s="1"/>
      <c r="G754" s="1"/>
      <c r="H754" s="58"/>
      <c r="I754" s="37"/>
      <c r="J754" s="37"/>
    </row>
    <row r="755" spans="1:10" ht="12.75">
      <c r="A755" s="1"/>
      <c r="B755" s="1"/>
      <c r="C755" s="1"/>
      <c r="D755" s="1"/>
      <c r="E755" s="1"/>
      <c r="F755" s="1"/>
      <c r="G755" s="1"/>
      <c r="H755" s="58"/>
      <c r="I755" s="37"/>
      <c r="J755" s="37"/>
    </row>
    <row r="756" spans="1:10" ht="12.75">
      <c r="A756" s="1"/>
      <c r="B756" s="1"/>
      <c r="C756" s="1"/>
      <c r="D756" s="1"/>
      <c r="E756" s="1"/>
      <c r="F756" s="1"/>
      <c r="G756" s="1"/>
      <c r="H756" s="58"/>
      <c r="I756" s="37"/>
      <c r="J756" s="37"/>
    </row>
    <row r="757" spans="1:10" ht="12.75">
      <c r="A757" s="1"/>
      <c r="B757" s="1"/>
      <c r="C757" s="1"/>
      <c r="D757" s="1"/>
      <c r="E757" s="1"/>
      <c r="F757" s="1"/>
      <c r="G757" s="1"/>
      <c r="H757" s="58"/>
      <c r="I757" s="37"/>
      <c r="J757" s="37"/>
    </row>
    <row r="758" spans="1:10" ht="12.75">
      <c r="A758" s="1"/>
      <c r="B758" s="1"/>
      <c r="C758" s="1"/>
      <c r="D758" s="1"/>
      <c r="E758" s="1"/>
      <c r="F758" s="1"/>
      <c r="G758" s="1"/>
      <c r="H758" s="58"/>
      <c r="I758" s="37"/>
      <c r="J758" s="37"/>
    </row>
    <row r="759" spans="1:10" ht="12.75">
      <c r="A759" s="1"/>
      <c r="B759" s="1"/>
      <c r="C759" s="1"/>
      <c r="D759" s="1"/>
      <c r="E759" s="1"/>
      <c r="F759" s="1"/>
      <c r="G759" s="1"/>
      <c r="H759" s="58"/>
      <c r="I759" s="37"/>
      <c r="J759" s="37"/>
    </row>
    <row r="760" spans="1:10" ht="12.75">
      <c r="A760" s="1"/>
      <c r="B760" s="1"/>
      <c r="C760" s="1"/>
      <c r="D760" s="1"/>
      <c r="E760" s="1"/>
      <c r="F760" s="1"/>
      <c r="G760" s="1"/>
      <c r="H760" s="58"/>
      <c r="I760" s="37"/>
      <c r="J760" s="37"/>
    </row>
    <row r="761" spans="1:10" ht="12.75">
      <c r="A761" s="1"/>
      <c r="B761" s="1"/>
      <c r="C761" s="1"/>
      <c r="D761" s="1"/>
      <c r="E761" s="1"/>
      <c r="F761" s="1"/>
      <c r="G761" s="1"/>
      <c r="H761" s="58"/>
      <c r="I761" s="37"/>
      <c r="J761" s="37"/>
    </row>
    <row r="762" spans="1:10" ht="12.75">
      <c r="A762" s="1"/>
      <c r="B762" s="1"/>
      <c r="C762" s="1"/>
      <c r="D762" s="1"/>
      <c r="E762" s="1"/>
      <c r="F762" s="1"/>
      <c r="G762" s="1"/>
      <c r="H762" s="58"/>
      <c r="I762" s="37"/>
      <c r="J762" s="37"/>
    </row>
    <row r="763" spans="1:10" ht="12.75">
      <c r="A763" s="1"/>
      <c r="B763" s="1"/>
      <c r="C763" s="1"/>
      <c r="D763" s="1"/>
      <c r="E763" s="1"/>
      <c r="F763" s="1"/>
      <c r="G763" s="1"/>
      <c r="H763" s="58"/>
      <c r="I763" s="37"/>
      <c r="J763" s="37"/>
    </row>
    <row r="764" spans="1:10" ht="12.75">
      <c r="A764" s="1"/>
      <c r="B764" s="1"/>
      <c r="C764" s="1"/>
      <c r="D764" s="1"/>
      <c r="E764" s="1"/>
      <c r="F764" s="1"/>
      <c r="G764" s="1"/>
      <c r="H764" s="58"/>
      <c r="I764" s="37"/>
      <c r="J764" s="37"/>
    </row>
    <row r="765" spans="1:10" ht="12.75">
      <c r="A765" s="1"/>
      <c r="B765" s="1"/>
      <c r="C765" s="1"/>
      <c r="D765" s="1"/>
      <c r="E765" s="1"/>
      <c r="F765" s="1"/>
      <c r="G765" s="1"/>
      <c r="H765" s="58"/>
      <c r="I765" s="37"/>
      <c r="J765" s="37"/>
    </row>
    <row r="766" spans="1:10" ht="13.5">
      <c r="A766" s="1"/>
      <c r="B766" s="1"/>
      <c r="C766" s="178"/>
      <c r="D766" s="157"/>
      <c r="E766" s="157"/>
      <c r="F766" s="157"/>
      <c r="G766" s="1"/>
      <c r="H766" s="58"/>
      <c r="I766" s="37"/>
      <c r="J766" s="37"/>
    </row>
    <row r="767" spans="1:10" ht="12.75">
      <c r="A767" s="1"/>
      <c r="B767" s="1"/>
      <c r="C767" s="1"/>
      <c r="D767" s="1"/>
      <c r="E767" s="1"/>
      <c r="F767" s="1"/>
      <c r="G767" s="1"/>
      <c r="H767" s="58"/>
      <c r="I767" s="37"/>
      <c r="J767" s="37"/>
    </row>
    <row r="768" spans="1:10" ht="12.75">
      <c r="A768" s="50"/>
      <c r="B768" s="1"/>
      <c r="C768" s="1"/>
      <c r="D768" s="1"/>
      <c r="E768" s="1"/>
      <c r="F768" s="1"/>
      <c r="G768" s="1"/>
      <c r="H768" s="58"/>
      <c r="I768" s="37"/>
      <c r="J768" s="37"/>
    </row>
    <row r="769" spans="1:10" ht="12.75">
      <c r="A769" s="50"/>
      <c r="B769" s="1"/>
      <c r="C769" s="1"/>
      <c r="D769" s="1"/>
      <c r="E769" s="1"/>
      <c r="F769" s="1"/>
      <c r="G769" s="1"/>
      <c r="H769" s="58"/>
      <c r="I769" s="37"/>
      <c r="J769" s="37"/>
    </row>
    <row r="770" spans="1:10" ht="12.75">
      <c r="A770" s="1"/>
      <c r="B770" s="1"/>
      <c r="C770" s="1"/>
      <c r="D770" s="1"/>
      <c r="E770" s="1"/>
      <c r="F770" s="1"/>
      <c r="G770" s="1"/>
      <c r="H770" s="58"/>
      <c r="I770" s="37"/>
      <c r="J770" s="37"/>
    </row>
    <row r="771" spans="1:10" ht="12.75">
      <c r="A771" s="1"/>
      <c r="B771" s="1"/>
      <c r="C771" s="1"/>
      <c r="D771" s="1"/>
      <c r="E771" s="1"/>
      <c r="F771" s="1"/>
      <c r="G771" s="1"/>
      <c r="H771" s="58"/>
      <c r="I771" s="37"/>
      <c r="J771" s="37"/>
    </row>
    <row r="772" spans="1:10" ht="12.75">
      <c r="A772" s="1"/>
      <c r="B772" s="1"/>
      <c r="C772" s="1"/>
      <c r="D772" s="1"/>
      <c r="E772" s="1"/>
      <c r="F772" s="1"/>
      <c r="G772" s="1"/>
      <c r="H772" s="58"/>
      <c r="I772" s="37"/>
      <c r="J772" s="37"/>
    </row>
    <row r="773" spans="1:10" ht="12.75">
      <c r="A773" s="45"/>
      <c r="B773" s="45"/>
      <c r="C773" s="45"/>
      <c r="D773" s="45"/>
      <c r="E773" s="45"/>
      <c r="F773" s="45"/>
      <c r="G773" s="45"/>
      <c r="H773" s="62"/>
      <c r="I773" s="40"/>
      <c r="J773" s="40"/>
    </row>
    <row r="774" spans="1:10" ht="12.75">
      <c r="A774" s="45"/>
      <c r="B774" s="45"/>
      <c r="C774" s="45"/>
      <c r="D774" s="45"/>
      <c r="E774" s="45"/>
      <c r="F774" s="45"/>
      <c r="G774" s="45"/>
      <c r="H774" s="62"/>
      <c r="I774" s="40"/>
      <c r="J774" s="40"/>
    </row>
    <row r="775" spans="1:10" ht="12.75">
      <c r="A775" s="45"/>
      <c r="B775" s="45"/>
      <c r="C775" s="45"/>
      <c r="D775" s="45"/>
      <c r="E775" s="45"/>
      <c r="F775" s="45"/>
      <c r="G775" s="45"/>
      <c r="H775" s="62"/>
      <c r="I775" s="174"/>
      <c r="J775" s="174"/>
    </row>
    <row r="776" spans="1:10" ht="12.75">
      <c r="A776" s="45"/>
      <c r="B776" s="45"/>
      <c r="C776" s="45"/>
      <c r="D776" s="45"/>
      <c r="E776" s="45"/>
      <c r="F776" s="45"/>
      <c r="G776" s="45"/>
      <c r="H776" s="62"/>
      <c r="I776" s="174"/>
      <c r="J776" s="174"/>
    </row>
    <row r="777" spans="1:10" s="12" customFormat="1" ht="12.75">
      <c r="A777" s="63"/>
      <c r="B777" s="63"/>
      <c r="C777" s="63"/>
      <c r="D777" s="63"/>
      <c r="E777" s="63"/>
      <c r="F777" s="63"/>
      <c r="G777" s="63"/>
      <c r="H777" s="41"/>
      <c r="I777" s="179"/>
      <c r="J777" s="179"/>
    </row>
    <row r="778" spans="1:10" ht="12.75">
      <c r="A778" s="45"/>
      <c r="B778" s="45"/>
      <c r="C778" s="45"/>
      <c r="D778" s="45"/>
      <c r="E778" s="45"/>
      <c r="F778" s="45"/>
      <c r="G778" s="45"/>
      <c r="H778" s="62"/>
      <c r="I778" s="174"/>
      <c r="J778" s="174"/>
    </row>
    <row r="779" spans="1:10" ht="12.75">
      <c r="A779" s="45"/>
      <c r="B779" s="45"/>
      <c r="C779" s="45"/>
      <c r="D779" s="45"/>
      <c r="E779" s="45"/>
      <c r="F779" s="45"/>
      <c r="G779" s="45"/>
      <c r="H779" s="62"/>
      <c r="I779" s="174"/>
      <c r="J779" s="174"/>
    </row>
    <row r="780" spans="1:10" ht="13.5" customHeight="1">
      <c r="A780" s="45"/>
      <c r="B780" s="45"/>
      <c r="C780" s="45"/>
      <c r="D780" s="45"/>
      <c r="E780" s="45"/>
      <c r="F780" s="45"/>
      <c r="G780" s="45"/>
      <c r="H780" s="62"/>
      <c r="I780" s="174"/>
      <c r="J780" s="174"/>
    </row>
    <row r="781" spans="1:10" ht="12.75">
      <c r="A781" s="45"/>
      <c r="B781" s="45"/>
      <c r="C781" s="45"/>
      <c r="D781" s="45"/>
      <c r="E781" s="45"/>
      <c r="F781" s="45"/>
      <c r="G781" s="45"/>
      <c r="H781" s="62"/>
      <c r="I781" s="174"/>
      <c r="J781" s="174"/>
    </row>
    <row r="782" spans="1:10" ht="12.75">
      <c r="A782" s="68"/>
      <c r="B782" s="68"/>
      <c r="C782" s="68"/>
      <c r="D782" s="68"/>
      <c r="E782" s="68"/>
      <c r="F782" s="68"/>
      <c r="G782" s="68"/>
      <c r="H782" s="62"/>
      <c r="I782" s="174"/>
      <c r="J782" s="174"/>
    </row>
    <row r="783" spans="1:10" ht="12.75">
      <c r="A783" s="68"/>
      <c r="B783" s="68"/>
      <c r="C783" s="68"/>
      <c r="D783" s="68"/>
      <c r="E783" s="68"/>
      <c r="F783" s="68"/>
      <c r="G783" s="68"/>
      <c r="H783" s="62"/>
      <c r="I783" s="174"/>
      <c r="J783" s="174"/>
    </row>
    <row r="784" spans="1:10" ht="12.75">
      <c r="A784" s="68"/>
      <c r="B784" s="68"/>
      <c r="C784" s="68"/>
      <c r="D784" s="68"/>
      <c r="E784" s="68"/>
      <c r="F784" s="68"/>
      <c r="G784" s="68"/>
      <c r="H784" s="62"/>
      <c r="I784" s="174"/>
      <c r="J784" s="174"/>
    </row>
    <row r="785" spans="1:10" ht="12.75">
      <c r="A785" s="45"/>
      <c r="B785" s="45"/>
      <c r="C785" s="45"/>
      <c r="D785" s="45"/>
      <c r="E785" s="45"/>
      <c r="F785" s="45"/>
      <c r="G785" s="45"/>
      <c r="H785" s="62"/>
      <c r="I785" s="174"/>
      <c r="J785" s="174"/>
    </row>
    <row r="786" spans="1:10" ht="12.75">
      <c r="A786" s="45"/>
      <c r="B786" s="45"/>
      <c r="C786" s="45"/>
      <c r="D786" s="45"/>
      <c r="E786" s="45"/>
      <c r="F786" s="45"/>
      <c r="G786" s="45"/>
      <c r="H786" s="62"/>
      <c r="I786" s="174"/>
      <c r="J786" s="174"/>
    </row>
    <row r="787" spans="1:10" ht="12.75">
      <c r="A787" s="63"/>
      <c r="B787" s="45"/>
      <c r="C787" s="45"/>
      <c r="D787" s="45"/>
      <c r="E787" s="45"/>
      <c r="F787" s="45"/>
      <c r="G787" s="45"/>
      <c r="H787" s="62"/>
      <c r="I787" s="174"/>
      <c r="J787" s="174"/>
    </row>
    <row r="788" spans="1:10" ht="12.75">
      <c r="A788" s="45"/>
      <c r="B788" s="45"/>
      <c r="C788" s="45"/>
      <c r="D788" s="45"/>
      <c r="E788" s="45"/>
      <c r="F788" s="45"/>
      <c r="G788" s="45"/>
      <c r="H788" s="62"/>
      <c r="I788" s="40"/>
      <c r="J788" s="40"/>
    </row>
    <row r="789" spans="1:10" ht="12.75">
      <c r="A789" s="45"/>
      <c r="B789" s="45"/>
      <c r="C789" s="45"/>
      <c r="D789" s="45"/>
      <c r="E789" s="45"/>
      <c r="F789" s="45"/>
      <c r="G789" s="45"/>
      <c r="H789" s="62"/>
      <c r="I789" s="40"/>
      <c r="J789" s="40"/>
    </row>
    <row r="790" spans="1:10" ht="12.75">
      <c r="A790" s="1"/>
      <c r="B790" s="1"/>
      <c r="C790" s="1"/>
      <c r="D790" s="1"/>
      <c r="E790" s="1"/>
      <c r="F790" s="1"/>
      <c r="G790" s="1"/>
      <c r="H790" s="58"/>
      <c r="I790" s="37"/>
      <c r="J790" s="37"/>
    </row>
    <row r="791" spans="1:10" ht="12.75">
      <c r="A791" s="180"/>
      <c r="B791" s="180"/>
      <c r="C791" s="180"/>
      <c r="D791" s="64"/>
      <c r="E791" s="64"/>
      <c r="F791" s="64"/>
      <c r="G791" s="64"/>
      <c r="H791" s="65"/>
      <c r="I791" s="37"/>
      <c r="J791" s="37"/>
    </row>
    <row r="792" spans="1:10" ht="12.75">
      <c r="A792" s="87"/>
      <c r="B792" s="87"/>
      <c r="C792" s="87"/>
      <c r="D792" s="53"/>
      <c r="E792" s="53"/>
      <c r="F792" s="53"/>
      <c r="G792" s="53"/>
      <c r="H792" s="66"/>
      <c r="I792" s="37"/>
      <c r="J792" s="37"/>
    </row>
    <row r="793" spans="1:10" ht="12.75">
      <c r="A793" s="87"/>
      <c r="B793" s="87"/>
      <c r="C793" s="87"/>
      <c r="D793" s="53"/>
      <c r="E793" s="53"/>
      <c r="F793" s="53"/>
      <c r="G793" s="53"/>
      <c r="H793" s="66"/>
      <c r="I793" s="37"/>
      <c r="J793" s="37"/>
    </row>
    <row r="794" spans="1:10" ht="12.75">
      <c r="A794" s="46"/>
      <c r="B794" s="46"/>
      <c r="C794" s="46"/>
      <c r="D794" s="53"/>
      <c r="E794" s="53"/>
      <c r="F794" s="53"/>
      <c r="G794" s="53"/>
      <c r="H794" s="66"/>
      <c r="I794" s="37"/>
      <c r="J794" s="37"/>
    </row>
    <row r="795" spans="1:10" ht="12.75">
      <c r="A795" s="1"/>
      <c r="B795" s="1"/>
      <c r="C795" s="1"/>
      <c r="D795" s="1"/>
      <c r="E795" s="1"/>
      <c r="F795" s="1"/>
      <c r="G795" s="1"/>
      <c r="H795" s="58"/>
      <c r="I795" s="37"/>
      <c r="J795" s="37"/>
    </row>
    <row r="796" spans="1:10" ht="12.75">
      <c r="A796" s="1"/>
      <c r="B796" s="1"/>
      <c r="C796" s="1"/>
      <c r="D796" s="1"/>
      <c r="E796" s="1"/>
      <c r="F796" s="1"/>
      <c r="G796" s="1"/>
      <c r="H796" s="58"/>
      <c r="I796" s="37"/>
      <c r="J796" s="37"/>
    </row>
    <row r="797" spans="1:10" ht="12.75">
      <c r="A797" s="50"/>
      <c r="B797" s="1"/>
      <c r="C797" s="1"/>
      <c r="D797" s="1"/>
      <c r="E797" s="1"/>
      <c r="F797" s="1"/>
      <c r="G797" s="1"/>
      <c r="H797" s="58"/>
      <c r="I797" s="37"/>
      <c r="J797" s="37"/>
    </row>
    <row r="798" spans="1:10" ht="12.75">
      <c r="A798" s="50"/>
      <c r="B798" s="1"/>
      <c r="C798" s="1"/>
      <c r="D798" s="1"/>
      <c r="E798" s="1"/>
      <c r="F798" s="1"/>
      <c r="G798" s="1"/>
      <c r="H798" s="58"/>
      <c r="I798" s="37"/>
      <c r="J798" s="37"/>
    </row>
    <row r="799" spans="1:10" ht="12.75">
      <c r="A799" s="45"/>
      <c r="B799" s="45"/>
      <c r="C799" s="45"/>
      <c r="D799" s="45"/>
      <c r="E799" s="45"/>
      <c r="F799" s="45"/>
      <c r="G799" s="45"/>
      <c r="H799" s="62"/>
      <c r="I799" s="40"/>
      <c r="J799" s="40"/>
    </row>
    <row r="800" spans="1:10" ht="12.75">
      <c r="A800" s="45"/>
      <c r="B800" s="45"/>
      <c r="C800" s="45"/>
      <c r="D800" s="45"/>
      <c r="E800" s="45"/>
      <c r="F800" s="45"/>
      <c r="G800" s="45"/>
      <c r="H800" s="62"/>
      <c r="I800" s="174"/>
      <c r="J800" s="174"/>
    </row>
    <row r="801" spans="1:10" ht="12.75">
      <c r="A801" s="45"/>
      <c r="B801" s="45"/>
      <c r="C801" s="45"/>
      <c r="D801" s="45"/>
      <c r="E801" s="45"/>
      <c r="F801" s="45"/>
      <c r="G801" s="45"/>
      <c r="H801" s="62"/>
      <c r="I801" s="174"/>
      <c r="J801" s="174"/>
    </row>
    <row r="802" spans="1:10" ht="12.75">
      <c r="A802" s="63"/>
      <c r="B802" s="45"/>
      <c r="C802" s="45"/>
      <c r="D802" s="45"/>
      <c r="E802" s="45"/>
      <c r="F802" s="45"/>
      <c r="G802" s="45"/>
      <c r="H802" s="62"/>
      <c r="I802" s="174"/>
      <c r="J802" s="174"/>
    </row>
    <row r="803" spans="1:10" ht="12.75">
      <c r="A803" s="45"/>
      <c r="B803" s="45"/>
      <c r="C803" s="45"/>
      <c r="D803" s="45"/>
      <c r="E803" s="45"/>
      <c r="F803" s="45"/>
      <c r="G803" s="45"/>
      <c r="H803" s="62"/>
      <c r="I803" s="174"/>
      <c r="J803" s="174"/>
    </row>
    <row r="804" spans="1:10" ht="12.75">
      <c r="A804" s="45"/>
      <c r="B804" s="45"/>
      <c r="C804" s="45"/>
      <c r="D804" s="45"/>
      <c r="E804" s="45"/>
      <c r="F804" s="45"/>
      <c r="G804" s="45"/>
      <c r="H804" s="62"/>
      <c r="I804" s="174"/>
      <c r="J804" s="174"/>
    </row>
    <row r="805" spans="1:10" ht="12.75">
      <c r="A805" s="45"/>
      <c r="B805" s="45"/>
      <c r="C805" s="45"/>
      <c r="D805" s="45"/>
      <c r="E805" s="45"/>
      <c r="F805" s="45"/>
      <c r="G805" s="45"/>
      <c r="H805" s="62"/>
      <c r="I805" s="174"/>
      <c r="J805" s="174"/>
    </row>
    <row r="806" spans="1:10" ht="12.75">
      <c r="A806" s="45"/>
      <c r="B806" s="45"/>
      <c r="C806" s="45"/>
      <c r="D806" s="45"/>
      <c r="E806" s="45"/>
      <c r="F806" s="45"/>
      <c r="G806" s="45"/>
      <c r="H806" s="62"/>
      <c r="I806" s="174"/>
      <c r="J806" s="174"/>
    </row>
    <row r="807" spans="1:10" ht="12.75">
      <c r="A807" s="45"/>
      <c r="B807" s="45"/>
      <c r="C807" s="45"/>
      <c r="D807" s="45"/>
      <c r="E807" s="45"/>
      <c r="F807" s="45"/>
      <c r="G807" s="45"/>
      <c r="H807" s="62"/>
      <c r="I807" s="174"/>
      <c r="J807" s="174"/>
    </row>
    <row r="808" spans="1:10" ht="12.75">
      <c r="A808" s="45"/>
      <c r="B808" s="45"/>
      <c r="C808" s="45"/>
      <c r="D808" s="45"/>
      <c r="E808" s="45"/>
      <c r="F808" s="45"/>
      <c r="G808" s="45"/>
      <c r="H808" s="62"/>
      <c r="I808" s="174"/>
      <c r="J808" s="174"/>
    </row>
    <row r="809" spans="1:10" ht="12.75">
      <c r="A809" s="63"/>
      <c r="B809" s="45"/>
      <c r="C809" s="45"/>
      <c r="D809" s="45"/>
      <c r="E809" s="45"/>
      <c r="F809" s="45"/>
      <c r="G809" s="45"/>
      <c r="H809" s="62"/>
      <c r="I809" s="174"/>
      <c r="J809" s="174"/>
    </row>
    <row r="810" spans="1:10" ht="12.75">
      <c r="A810" s="45"/>
      <c r="B810" s="45"/>
      <c r="C810" s="45"/>
      <c r="D810" s="45"/>
      <c r="E810" s="45"/>
      <c r="F810" s="45"/>
      <c r="G810" s="45"/>
      <c r="H810" s="62"/>
      <c r="I810" s="40"/>
      <c r="J810" s="40"/>
    </row>
    <row r="811" spans="1:10" ht="12.75">
      <c r="A811" s="68"/>
      <c r="B811" s="45"/>
      <c r="C811" s="45"/>
      <c r="D811" s="45"/>
      <c r="E811" s="45"/>
      <c r="F811" s="45"/>
      <c r="G811" s="45"/>
      <c r="H811" s="62"/>
      <c r="I811" s="40"/>
      <c r="J811" s="40"/>
    </row>
    <row r="812" spans="1:10" ht="12.75">
      <c r="A812" s="68"/>
      <c r="B812" s="45"/>
      <c r="C812" s="45"/>
      <c r="D812" s="45"/>
      <c r="E812" s="45"/>
      <c r="F812" s="45"/>
      <c r="G812" s="45"/>
      <c r="H812" s="62"/>
      <c r="I812" s="40"/>
      <c r="J812" s="40"/>
    </row>
    <row r="813" spans="1:10" ht="12.75">
      <c r="A813" s="1"/>
      <c r="B813" s="1"/>
      <c r="C813" s="1"/>
      <c r="D813" s="1"/>
      <c r="E813" s="1"/>
      <c r="F813" s="1"/>
      <c r="G813" s="1"/>
      <c r="H813" s="58"/>
      <c r="I813" s="37"/>
      <c r="J813" s="37"/>
    </row>
    <row r="814" spans="1:10" ht="12.75">
      <c r="A814" s="46"/>
      <c r="B814" s="46"/>
      <c r="C814" s="46"/>
      <c r="D814" s="46"/>
      <c r="E814" s="46"/>
      <c r="F814" s="46"/>
      <c r="G814" s="46"/>
      <c r="H814" s="46"/>
      <c r="I814" s="47"/>
      <c r="J814" s="47"/>
    </row>
    <row r="815" spans="1:10" ht="12.75">
      <c r="A815" s="87"/>
      <c r="B815" s="87"/>
      <c r="C815" s="87"/>
      <c r="D815" s="87"/>
      <c r="E815" s="87"/>
      <c r="F815" s="87"/>
      <c r="G815" s="50"/>
      <c r="H815" s="48"/>
      <c r="I815" s="49"/>
      <c r="J815" s="49"/>
    </row>
    <row r="816" spans="1:10" ht="12.75">
      <c r="A816" s="87"/>
      <c r="B816" s="87"/>
      <c r="C816" s="87"/>
      <c r="D816" s="87"/>
      <c r="E816" s="87"/>
      <c r="F816" s="87"/>
      <c r="G816" s="1"/>
      <c r="H816" s="58"/>
      <c r="I816" s="37"/>
      <c r="J816" s="37"/>
    </row>
    <row r="817" spans="1:10" ht="12.75">
      <c r="A817" s="87"/>
      <c r="B817" s="87"/>
      <c r="C817" s="87"/>
      <c r="D817" s="87"/>
      <c r="E817" s="87"/>
      <c r="F817" s="87"/>
      <c r="G817" s="1"/>
      <c r="H817" s="58"/>
      <c r="I817" s="37"/>
      <c r="J817" s="37"/>
    </row>
    <row r="818" spans="1:10" ht="12.75">
      <c r="A818" s="87"/>
      <c r="B818" s="87"/>
      <c r="C818" s="87"/>
      <c r="D818" s="87"/>
      <c r="E818" s="87"/>
      <c r="F818" s="87"/>
      <c r="G818" s="1"/>
      <c r="H818" s="58"/>
      <c r="I818" s="37"/>
      <c r="J818" s="37"/>
    </row>
    <row r="819" spans="1:10" ht="12.75">
      <c r="A819" s="1"/>
      <c r="B819" s="1"/>
      <c r="C819" s="1"/>
      <c r="D819" s="1"/>
      <c r="E819" s="1"/>
      <c r="F819" s="50"/>
      <c r="G819" s="1"/>
      <c r="H819" s="58"/>
      <c r="I819" s="37"/>
      <c r="J819" s="37"/>
    </row>
    <row r="820" spans="1:10" ht="12.75">
      <c r="A820" s="1"/>
      <c r="B820" s="1"/>
      <c r="C820" s="1"/>
      <c r="D820" s="1"/>
      <c r="E820" s="1"/>
      <c r="F820" s="1"/>
      <c r="G820" s="1"/>
      <c r="H820" s="58"/>
      <c r="I820" s="37"/>
      <c r="J820" s="37"/>
    </row>
    <row r="821" spans="1:10" ht="12.75">
      <c r="A821" s="1"/>
      <c r="B821" s="1"/>
      <c r="C821" s="1"/>
      <c r="D821" s="1"/>
      <c r="E821" s="1"/>
      <c r="F821" s="1"/>
      <c r="G821" s="1"/>
      <c r="H821" s="58"/>
      <c r="I821" s="37"/>
      <c r="J821" s="37"/>
    </row>
    <row r="822" spans="1:10" ht="12.75">
      <c r="A822" s="50"/>
      <c r="B822" s="1"/>
      <c r="C822" s="1"/>
      <c r="D822" s="1"/>
      <c r="E822" s="1"/>
      <c r="F822" s="1"/>
      <c r="G822" s="1"/>
      <c r="H822" s="58"/>
      <c r="I822" s="37"/>
      <c r="J822" s="37"/>
    </row>
    <row r="823" spans="1:10" ht="12.75">
      <c r="A823" s="50"/>
      <c r="B823" s="1"/>
      <c r="C823" s="1"/>
      <c r="D823" s="1"/>
      <c r="E823" s="1"/>
      <c r="F823" s="1"/>
      <c r="G823" s="1"/>
      <c r="H823" s="58"/>
      <c r="I823" s="37"/>
      <c r="J823" s="37"/>
    </row>
    <row r="824" spans="1:10" ht="12.75">
      <c r="A824" s="1"/>
      <c r="B824" s="1"/>
      <c r="C824" s="1"/>
      <c r="D824" s="1"/>
      <c r="E824" s="1"/>
      <c r="F824" s="1"/>
      <c r="G824" s="1"/>
      <c r="H824" s="58"/>
      <c r="I824" s="37"/>
      <c r="J824" s="37"/>
    </row>
    <row r="825" spans="1:10" ht="12.75">
      <c r="A825" s="175"/>
      <c r="B825" s="1"/>
      <c r="C825" s="1"/>
      <c r="D825" s="1"/>
      <c r="E825" s="1"/>
      <c r="F825" s="1"/>
      <c r="G825" s="1"/>
      <c r="H825" s="58"/>
      <c r="I825" s="37"/>
      <c r="J825" s="37"/>
    </row>
    <row r="826" spans="1:10" ht="12.75">
      <c r="A826" s="175"/>
      <c r="B826" s="1"/>
      <c r="C826" s="1"/>
      <c r="D826" s="1"/>
      <c r="E826" s="1"/>
      <c r="F826" s="1"/>
      <c r="G826" s="1"/>
      <c r="H826" s="58"/>
      <c r="I826" s="37"/>
      <c r="J826" s="37"/>
    </row>
    <row r="827" spans="1:10" ht="12.75">
      <c r="A827" s="175"/>
      <c r="B827" s="1"/>
      <c r="C827" s="1"/>
      <c r="D827" s="1"/>
      <c r="E827" s="1"/>
      <c r="F827" s="1"/>
      <c r="G827" s="1"/>
      <c r="H827" s="58"/>
      <c r="I827" s="37"/>
      <c r="J827" s="37"/>
    </row>
    <row r="828" spans="1:10" ht="12.75">
      <c r="A828" s="1"/>
      <c r="B828" s="1"/>
      <c r="C828" s="1"/>
      <c r="D828" s="1"/>
      <c r="E828" s="1"/>
      <c r="F828" s="1"/>
      <c r="G828" s="1"/>
      <c r="H828" s="58"/>
      <c r="I828" s="37"/>
      <c r="J828" s="37"/>
    </row>
    <row r="829" spans="1:10" ht="12.75">
      <c r="A829" s="45"/>
      <c r="B829" s="45"/>
      <c r="C829" s="45"/>
      <c r="D829" s="45"/>
      <c r="E829" s="45"/>
      <c r="F829" s="45"/>
      <c r="G829" s="45"/>
      <c r="H829" s="62"/>
      <c r="I829" s="174"/>
      <c r="J829" s="174"/>
    </row>
    <row r="830" spans="1:10" ht="12.75">
      <c r="A830" s="45"/>
      <c r="B830" s="45"/>
      <c r="C830" s="45"/>
      <c r="D830" s="45"/>
      <c r="E830" s="45"/>
      <c r="F830" s="45"/>
      <c r="G830" s="45"/>
      <c r="H830" s="62"/>
      <c r="I830" s="174"/>
      <c r="J830" s="174"/>
    </row>
    <row r="831" spans="1:10" ht="12.75">
      <c r="A831" s="63"/>
      <c r="B831" s="63"/>
      <c r="C831" s="63"/>
      <c r="D831" s="63"/>
      <c r="E831" s="63"/>
      <c r="F831" s="63"/>
      <c r="G831" s="63"/>
      <c r="H831" s="41"/>
      <c r="I831" s="179"/>
      <c r="J831" s="179"/>
    </row>
    <row r="832" spans="1:10" ht="12.75">
      <c r="A832" s="45"/>
      <c r="B832" s="45"/>
      <c r="C832" s="45"/>
      <c r="D832" s="45"/>
      <c r="E832" s="45"/>
      <c r="F832" s="45"/>
      <c r="G832" s="45"/>
      <c r="H832" s="62"/>
      <c r="I832" s="174"/>
      <c r="J832" s="174"/>
    </row>
    <row r="833" spans="1:10" ht="12.75">
      <c r="A833" s="1"/>
      <c r="B833" s="1"/>
      <c r="C833" s="1"/>
      <c r="D833" s="1"/>
      <c r="E833" s="1"/>
      <c r="F833" s="1"/>
      <c r="G833" s="1"/>
      <c r="H833" s="58"/>
      <c r="I833" s="181"/>
      <c r="J833" s="181"/>
    </row>
    <row r="834" spans="1:10" ht="12.75">
      <c r="A834" s="1"/>
      <c r="B834" s="1"/>
      <c r="C834" s="1"/>
      <c r="D834" s="1"/>
      <c r="E834" s="1"/>
      <c r="F834" s="1"/>
      <c r="G834" s="1"/>
      <c r="H834" s="58"/>
      <c r="I834" s="181"/>
      <c r="J834" s="181"/>
    </row>
    <row r="835" spans="1:10" ht="12.75">
      <c r="A835" s="1"/>
      <c r="B835" s="1"/>
      <c r="C835" s="1"/>
      <c r="D835" s="1"/>
      <c r="E835" s="1"/>
      <c r="F835" s="1"/>
      <c r="G835" s="1"/>
      <c r="H835" s="58"/>
      <c r="I835" s="181"/>
      <c r="J835" s="181"/>
    </row>
    <row r="836" spans="1:10" ht="12.75">
      <c r="A836" s="175"/>
      <c r="B836" s="175"/>
      <c r="C836" s="175"/>
      <c r="D836" s="175"/>
      <c r="E836" s="175"/>
      <c r="F836" s="175"/>
      <c r="G836" s="175"/>
      <c r="H836" s="58"/>
      <c r="I836" s="181"/>
      <c r="J836" s="181"/>
    </row>
    <row r="837" spans="1:10" ht="12.75">
      <c r="A837" s="175"/>
      <c r="B837" s="175"/>
      <c r="C837" s="175"/>
      <c r="D837" s="175"/>
      <c r="E837" s="175"/>
      <c r="F837" s="175"/>
      <c r="G837" s="175"/>
      <c r="H837" s="58"/>
      <c r="I837" s="181"/>
      <c r="J837" s="181"/>
    </row>
    <row r="838" spans="1:10" ht="12.75">
      <c r="A838" s="175"/>
      <c r="B838" s="175"/>
      <c r="C838" s="175"/>
      <c r="D838" s="175"/>
      <c r="E838" s="175"/>
      <c r="F838" s="175"/>
      <c r="G838" s="175"/>
      <c r="H838" s="58"/>
      <c r="I838" s="181"/>
      <c r="J838" s="181"/>
    </row>
    <row r="839" spans="1:10" ht="12.75">
      <c r="A839" s="45"/>
      <c r="B839" s="45"/>
      <c r="C839" s="45"/>
      <c r="D839" s="45"/>
      <c r="E839" s="45"/>
      <c r="F839" s="45"/>
      <c r="G839" s="45"/>
      <c r="H839" s="62"/>
      <c r="I839" s="174"/>
      <c r="J839" s="174"/>
    </row>
    <row r="840" spans="1:10" ht="12.75">
      <c r="A840" s="45"/>
      <c r="B840" s="45"/>
      <c r="C840" s="45"/>
      <c r="D840" s="45"/>
      <c r="E840" s="45"/>
      <c r="F840" s="45"/>
      <c r="G840" s="45"/>
      <c r="H840" s="62"/>
      <c r="I840" s="174"/>
      <c r="J840" s="174"/>
    </row>
    <row r="841" spans="1:10" ht="12.75">
      <c r="A841" s="63"/>
      <c r="B841" s="45"/>
      <c r="C841" s="45"/>
      <c r="D841" s="45"/>
      <c r="E841" s="45"/>
      <c r="F841" s="45"/>
      <c r="G841" s="45"/>
      <c r="H841" s="62"/>
      <c r="I841" s="174"/>
      <c r="J841" s="174"/>
    </row>
    <row r="842" spans="1:10" ht="12.75">
      <c r="A842" s="45"/>
      <c r="B842" s="45"/>
      <c r="C842" s="45"/>
      <c r="D842" s="45"/>
      <c r="E842" s="45"/>
      <c r="F842" s="45"/>
      <c r="G842" s="45"/>
      <c r="H842" s="62"/>
      <c r="I842" s="40"/>
      <c r="J842" s="40"/>
    </row>
    <row r="843" spans="1:10" ht="12.75">
      <c r="A843" s="45"/>
      <c r="B843" s="45"/>
      <c r="C843" s="45"/>
      <c r="D843" s="45"/>
      <c r="E843" s="45"/>
      <c r="F843" s="45"/>
      <c r="G843" s="45"/>
      <c r="H843" s="62"/>
      <c r="I843" s="40"/>
      <c r="J843" s="40"/>
    </row>
    <row r="844" spans="1:10" ht="12.75">
      <c r="A844" s="1"/>
      <c r="B844" s="1"/>
      <c r="C844" s="1"/>
      <c r="D844" s="1"/>
      <c r="E844" s="1"/>
      <c r="F844" s="1"/>
      <c r="G844" s="1"/>
      <c r="H844" s="58"/>
      <c r="I844" s="37"/>
      <c r="J844" s="37"/>
    </row>
    <row r="845" spans="1:10" ht="12.75">
      <c r="A845" s="180"/>
      <c r="B845" s="180"/>
      <c r="C845" s="180"/>
      <c r="D845" s="64"/>
      <c r="E845" s="64"/>
      <c r="F845" s="64"/>
      <c r="G845" s="64"/>
      <c r="H845" s="65"/>
      <c r="I845" s="37"/>
      <c r="J845" s="37"/>
    </row>
    <row r="846" spans="1:10" ht="12.75">
      <c r="A846" s="87"/>
      <c r="B846" s="87"/>
      <c r="C846" s="87"/>
      <c r="D846" s="53"/>
      <c r="E846" s="53"/>
      <c r="F846" s="53"/>
      <c r="G846" s="53"/>
      <c r="H846" s="66"/>
      <c r="I846" s="37"/>
      <c r="J846" s="37"/>
    </row>
    <row r="847" spans="1:10" ht="12.75">
      <c r="A847" s="87"/>
      <c r="B847" s="87"/>
      <c r="C847" s="87"/>
      <c r="D847" s="53"/>
      <c r="E847" s="53"/>
      <c r="F847" s="53"/>
      <c r="G847" s="53"/>
      <c r="H847" s="66"/>
      <c r="I847" s="37"/>
      <c r="J847" s="37"/>
    </row>
    <row r="848" spans="1:10" ht="12.75">
      <c r="A848" s="46"/>
      <c r="B848" s="46"/>
      <c r="C848" s="46"/>
      <c r="D848" s="53"/>
      <c r="E848" s="53"/>
      <c r="F848" s="53"/>
      <c r="G848" s="53"/>
      <c r="H848" s="66"/>
      <c r="I848" s="37"/>
      <c r="J848" s="37"/>
    </row>
    <row r="849" spans="1:10" ht="12.75">
      <c r="A849" s="1"/>
      <c r="B849" s="1"/>
      <c r="C849" s="1"/>
      <c r="D849" s="1"/>
      <c r="E849" s="1"/>
      <c r="F849" s="1"/>
      <c r="G849" s="1"/>
      <c r="H849" s="58"/>
      <c r="I849" s="37"/>
      <c r="J849" s="37"/>
    </row>
    <row r="850" spans="1:10" ht="12.75">
      <c r="A850" s="50"/>
      <c r="B850" s="1"/>
      <c r="C850" s="1"/>
      <c r="D850" s="1"/>
      <c r="E850" s="1"/>
      <c r="F850" s="1"/>
      <c r="G850" s="1"/>
      <c r="H850" s="58"/>
      <c r="I850" s="37"/>
      <c r="J850" s="37"/>
    </row>
    <row r="851" spans="1:10" ht="12.75">
      <c r="A851" s="50"/>
      <c r="B851" s="1"/>
      <c r="C851" s="1"/>
      <c r="D851" s="1"/>
      <c r="E851" s="1"/>
      <c r="F851" s="1"/>
      <c r="G851" s="1"/>
      <c r="H851" s="58"/>
      <c r="I851" s="37"/>
      <c r="J851" s="37"/>
    </row>
    <row r="852" spans="1:10" ht="12.75">
      <c r="A852" s="1"/>
      <c r="B852" s="1"/>
      <c r="C852" s="1"/>
      <c r="D852" s="1"/>
      <c r="E852" s="1"/>
      <c r="F852" s="1"/>
      <c r="G852" s="1"/>
      <c r="H852" s="58"/>
      <c r="I852" s="37"/>
      <c r="J852" s="37"/>
    </row>
    <row r="853" spans="1:10" ht="12.75">
      <c r="A853" s="45"/>
      <c r="B853" s="45"/>
      <c r="C853" s="45"/>
      <c r="D853" s="45"/>
      <c r="E853" s="45"/>
      <c r="F853" s="45"/>
      <c r="G853" s="45"/>
      <c r="H853" s="62"/>
      <c r="I853" s="174"/>
      <c r="J853" s="174"/>
    </row>
    <row r="854" spans="1:10" ht="12.75">
      <c r="A854" s="45"/>
      <c r="B854" s="45"/>
      <c r="C854" s="45"/>
      <c r="D854" s="45"/>
      <c r="E854" s="45"/>
      <c r="F854" s="45"/>
      <c r="G854" s="45"/>
      <c r="H854" s="62"/>
      <c r="I854" s="174"/>
      <c r="J854" s="174"/>
    </row>
    <row r="855" spans="1:10" ht="12.75">
      <c r="A855" s="63"/>
      <c r="B855" s="45"/>
      <c r="C855" s="45"/>
      <c r="D855" s="45"/>
      <c r="E855" s="45"/>
      <c r="F855" s="45"/>
      <c r="G855" s="45"/>
      <c r="H855" s="62"/>
      <c r="I855" s="174"/>
      <c r="J855" s="174"/>
    </row>
    <row r="856" spans="1:10" ht="12.75">
      <c r="A856" s="45"/>
      <c r="B856" s="45"/>
      <c r="C856" s="45"/>
      <c r="D856" s="45"/>
      <c r="E856" s="45"/>
      <c r="F856" s="45"/>
      <c r="G856" s="45"/>
      <c r="H856" s="62"/>
      <c r="I856" s="174"/>
      <c r="J856" s="174"/>
    </row>
    <row r="857" spans="1:10" ht="12.75">
      <c r="A857" s="1"/>
      <c r="B857" s="1"/>
      <c r="C857" s="1"/>
      <c r="D857" s="1"/>
      <c r="E857" s="1"/>
      <c r="F857" s="1"/>
      <c r="G857" s="1"/>
      <c r="H857" s="58"/>
      <c r="I857" s="181"/>
      <c r="J857" s="181"/>
    </row>
    <row r="858" spans="1:10" ht="12.75">
      <c r="A858" s="1"/>
      <c r="B858" s="1"/>
      <c r="C858" s="1"/>
      <c r="D858" s="1"/>
      <c r="E858" s="1"/>
      <c r="F858" s="1"/>
      <c r="G858" s="1"/>
      <c r="H858" s="58"/>
      <c r="I858" s="181"/>
      <c r="J858" s="181"/>
    </row>
    <row r="859" spans="1:10" ht="12.75">
      <c r="A859" s="1"/>
      <c r="B859" s="1"/>
      <c r="C859" s="1"/>
      <c r="D859" s="1"/>
      <c r="E859" s="1"/>
      <c r="F859" s="1"/>
      <c r="G859" s="1"/>
      <c r="H859" s="58"/>
      <c r="I859" s="181"/>
      <c r="J859" s="181"/>
    </row>
    <row r="860" spans="1:10" ht="12.75">
      <c r="A860" s="45"/>
      <c r="B860" s="45"/>
      <c r="C860" s="45"/>
      <c r="D860" s="45"/>
      <c r="E860" s="45"/>
      <c r="F860" s="45"/>
      <c r="G860" s="45"/>
      <c r="H860" s="62"/>
      <c r="I860" s="174"/>
      <c r="J860" s="174"/>
    </row>
    <row r="861" spans="1:10" ht="12.75">
      <c r="A861" s="45"/>
      <c r="B861" s="45"/>
      <c r="C861" s="45"/>
      <c r="D861" s="45"/>
      <c r="E861" s="45"/>
      <c r="F861" s="45"/>
      <c r="G861" s="45"/>
      <c r="H861" s="62"/>
      <c r="I861" s="174"/>
      <c r="J861" s="174"/>
    </row>
    <row r="862" spans="1:10" ht="12.75">
      <c r="A862" s="63"/>
      <c r="B862" s="45"/>
      <c r="C862" s="45"/>
      <c r="D862" s="45"/>
      <c r="E862" s="45"/>
      <c r="F862" s="45"/>
      <c r="G862" s="45"/>
      <c r="H862" s="62"/>
      <c r="I862" s="174"/>
      <c r="J862" s="174"/>
    </row>
    <row r="863" spans="1:10" ht="12.75">
      <c r="A863" s="45"/>
      <c r="B863" s="45"/>
      <c r="C863" s="45"/>
      <c r="D863" s="45"/>
      <c r="E863" s="45"/>
      <c r="F863" s="45"/>
      <c r="G863" s="45"/>
      <c r="H863" s="62"/>
      <c r="I863" s="40"/>
      <c r="J863" s="40"/>
    </row>
    <row r="864" spans="1:10" ht="12.75">
      <c r="A864" s="46"/>
      <c r="B864" s="46"/>
      <c r="C864" s="46"/>
      <c r="D864" s="46"/>
      <c r="E864" s="46"/>
      <c r="F864" s="46"/>
      <c r="G864" s="46"/>
      <c r="H864" s="46"/>
      <c r="I864" s="47"/>
      <c r="J864" s="47"/>
    </row>
    <row r="865" spans="1:10" ht="12.75">
      <c r="A865" s="87"/>
      <c r="B865" s="87"/>
      <c r="C865" s="87"/>
      <c r="D865" s="87"/>
      <c r="E865" s="87"/>
      <c r="F865" s="87"/>
      <c r="G865" s="50"/>
      <c r="H865" s="48"/>
      <c r="I865" s="49"/>
      <c r="J865" s="49"/>
    </row>
    <row r="866" spans="1:10" ht="12.75">
      <c r="A866" s="87"/>
      <c r="B866" s="87"/>
      <c r="C866" s="87"/>
      <c r="D866" s="87"/>
      <c r="E866" s="87"/>
      <c r="F866" s="87"/>
      <c r="G866" s="1"/>
      <c r="H866" s="58"/>
      <c r="I866" s="37"/>
      <c r="J866" s="37"/>
    </row>
    <row r="867" spans="1:10" ht="12.75">
      <c r="A867" s="87"/>
      <c r="B867" s="87"/>
      <c r="C867" s="87"/>
      <c r="D867" s="87"/>
      <c r="E867" s="87"/>
      <c r="F867" s="87"/>
      <c r="G867" s="1"/>
      <c r="H867" s="58"/>
      <c r="I867" s="37"/>
      <c r="J867" s="37"/>
    </row>
    <row r="868" spans="1:10" ht="12.75">
      <c r="A868" s="87"/>
      <c r="B868" s="87"/>
      <c r="C868" s="87"/>
      <c r="D868" s="87"/>
      <c r="E868" s="87"/>
      <c r="F868" s="87"/>
      <c r="G868" s="1"/>
      <c r="H868" s="58"/>
      <c r="I868" s="37"/>
      <c r="J868" s="37"/>
    </row>
    <row r="869" spans="1:10" ht="12.75">
      <c r="A869" s="1"/>
      <c r="B869" s="1"/>
      <c r="C869" s="1"/>
      <c r="D869" s="1"/>
      <c r="E869" s="1"/>
      <c r="F869" s="50"/>
      <c r="G869" s="1"/>
      <c r="H869" s="58"/>
      <c r="I869" s="37"/>
      <c r="J869" s="37"/>
    </row>
    <row r="870" spans="1:10" ht="12.75">
      <c r="A870" s="1"/>
      <c r="B870" s="1"/>
      <c r="C870" s="1"/>
      <c r="D870" s="1"/>
      <c r="E870" s="1"/>
      <c r="F870" s="1"/>
      <c r="G870" s="1"/>
      <c r="H870" s="58"/>
      <c r="I870" s="37"/>
      <c r="J870" s="37"/>
    </row>
    <row r="871" spans="1:10" ht="12.75">
      <c r="A871" s="50"/>
      <c r="B871" s="1"/>
      <c r="C871" s="1"/>
      <c r="D871" s="1"/>
      <c r="E871" s="1"/>
      <c r="F871" s="1"/>
      <c r="G871" s="1"/>
      <c r="H871" s="58"/>
      <c r="I871" s="37"/>
      <c r="J871" s="37"/>
    </row>
    <row r="872" spans="1:10" ht="12.75">
      <c r="A872" s="50"/>
      <c r="B872" s="1"/>
      <c r="C872" s="1"/>
      <c r="D872" s="1"/>
      <c r="E872" s="1"/>
      <c r="F872" s="1"/>
      <c r="G872" s="1"/>
      <c r="H872" s="58"/>
      <c r="I872" s="37"/>
      <c r="J872" s="37"/>
    </row>
    <row r="873" spans="1:10" ht="12.75">
      <c r="A873" s="1"/>
      <c r="B873" s="1"/>
      <c r="C873" s="1"/>
      <c r="D873" s="1"/>
      <c r="E873" s="1"/>
      <c r="F873" s="1"/>
      <c r="G873" s="1"/>
      <c r="H873" s="58"/>
      <c r="I873" s="37"/>
      <c r="J873" s="37"/>
    </row>
    <row r="874" spans="1:10" ht="12.75">
      <c r="A874" s="45"/>
      <c r="B874" s="45"/>
      <c r="C874" s="45"/>
      <c r="D874" s="45"/>
      <c r="E874" s="45"/>
      <c r="F874" s="45"/>
      <c r="G874" s="45"/>
      <c r="H874" s="62"/>
      <c r="I874" s="174"/>
      <c r="J874" s="174"/>
    </row>
    <row r="875" spans="1:10" ht="12.75">
      <c r="A875" s="45"/>
      <c r="B875" s="45"/>
      <c r="C875" s="45"/>
      <c r="D875" s="45"/>
      <c r="E875" s="45"/>
      <c r="F875" s="45"/>
      <c r="G875" s="45"/>
      <c r="H875" s="62"/>
      <c r="I875" s="174"/>
      <c r="J875" s="174"/>
    </row>
    <row r="876" spans="1:10" ht="12.75">
      <c r="A876" s="45"/>
      <c r="B876" s="45"/>
      <c r="C876" s="45"/>
      <c r="D876" s="45"/>
      <c r="E876" s="45"/>
      <c r="F876" s="45"/>
      <c r="G876" s="45"/>
      <c r="H876" s="62"/>
      <c r="I876" s="182"/>
      <c r="J876" s="182"/>
    </row>
    <row r="877" spans="1:10" ht="12.75">
      <c r="A877" s="63"/>
      <c r="B877" s="63"/>
      <c r="C877" s="63"/>
      <c r="D877" s="63"/>
      <c r="E877" s="63"/>
      <c r="F877" s="63"/>
      <c r="G877" s="63"/>
      <c r="H877" s="41"/>
      <c r="I877" s="179"/>
      <c r="J877" s="179"/>
    </row>
    <row r="878" spans="1:10" ht="12.75">
      <c r="A878" s="45"/>
      <c r="B878" s="45"/>
      <c r="C878" s="45"/>
      <c r="D878" s="45"/>
      <c r="E878" s="45"/>
      <c r="F878" s="45"/>
      <c r="G878" s="45"/>
      <c r="H878" s="62"/>
      <c r="I878" s="174"/>
      <c r="J878" s="174"/>
    </row>
    <row r="879" spans="1:10" ht="12.75">
      <c r="A879" s="45"/>
      <c r="B879" s="45"/>
      <c r="C879" s="45"/>
      <c r="D879" s="45"/>
      <c r="E879" s="45"/>
      <c r="F879" s="45"/>
      <c r="G879" s="45"/>
      <c r="H879" s="62"/>
      <c r="I879" s="174"/>
      <c r="J879" s="174"/>
    </row>
    <row r="880" spans="1:10" ht="12.75">
      <c r="A880" s="1"/>
      <c r="B880" s="1"/>
      <c r="C880" s="1"/>
      <c r="D880" s="1"/>
      <c r="E880" s="1"/>
      <c r="F880" s="1"/>
      <c r="G880" s="1"/>
      <c r="H880" s="58"/>
      <c r="I880" s="181"/>
      <c r="J880" s="181"/>
    </row>
    <row r="881" spans="1:10" ht="12.75">
      <c r="A881" s="1"/>
      <c r="B881" s="1"/>
      <c r="C881" s="1"/>
      <c r="D881" s="1"/>
      <c r="E881" s="1"/>
      <c r="F881" s="1"/>
      <c r="G881" s="1"/>
      <c r="H881" s="58"/>
      <c r="I881" s="181"/>
      <c r="J881" s="181"/>
    </row>
    <row r="882" spans="1:10" ht="12.75">
      <c r="A882" s="175"/>
      <c r="B882" s="175"/>
      <c r="C882" s="175"/>
      <c r="D882" s="175"/>
      <c r="E882" s="175"/>
      <c r="F882" s="175"/>
      <c r="G882" s="175"/>
      <c r="H882" s="58"/>
      <c r="I882" s="181"/>
      <c r="J882" s="181"/>
    </row>
    <row r="883" spans="1:10" ht="12.75">
      <c r="A883" s="175"/>
      <c r="B883" s="175"/>
      <c r="C883" s="175"/>
      <c r="D883" s="175"/>
      <c r="E883" s="175"/>
      <c r="F883" s="175"/>
      <c r="G883" s="175"/>
      <c r="H883" s="58"/>
      <c r="I883" s="181"/>
      <c r="J883" s="181"/>
    </row>
    <row r="884" spans="1:10" ht="12.75">
      <c r="A884" s="45"/>
      <c r="B884" s="45"/>
      <c r="C884" s="45"/>
      <c r="D884" s="45"/>
      <c r="E884" s="45"/>
      <c r="F884" s="45"/>
      <c r="G884" s="45"/>
      <c r="H884" s="62"/>
      <c r="I884" s="174"/>
      <c r="J884" s="174"/>
    </row>
    <row r="885" spans="1:10" ht="12.75">
      <c r="A885" s="45"/>
      <c r="B885" s="45"/>
      <c r="C885" s="45"/>
      <c r="D885" s="45"/>
      <c r="E885" s="45"/>
      <c r="F885" s="45"/>
      <c r="G885" s="45"/>
      <c r="H885" s="62"/>
      <c r="I885" s="174"/>
      <c r="J885" s="174"/>
    </row>
    <row r="886" spans="1:10" ht="12.75">
      <c r="A886" s="45"/>
      <c r="B886" s="45"/>
      <c r="C886" s="45"/>
      <c r="D886" s="45"/>
      <c r="E886" s="45"/>
      <c r="F886" s="45"/>
      <c r="G886" s="45"/>
      <c r="H886" s="62"/>
      <c r="I886" s="182"/>
      <c r="J886" s="182"/>
    </row>
    <row r="887" spans="1:10" ht="12.75">
      <c r="A887" s="63"/>
      <c r="B887" s="45"/>
      <c r="C887" s="45"/>
      <c r="D887" s="45"/>
      <c r="E887" s="45"/>
      <c r="F887" s="45"/>
      <c r="G887" s="45"/>
      <c r="H887" s="62"/>
      <c r="I887" s="174"/>
      <c r="J887" s="174"/>
    </row>
    <row r="888" spans="1:10" ht="12.75">
      <c r="A888" s="1"/>
      <c r="B888" s="1"/>
      <c r="C888" s="1"/>
      <c r="D888" s="1"/>
      <c r="E888" s="1"/>
      <c r="F888" s="1"/>
      <c r="G888" s="1"/>
      <c r="H888" s="58"/>
      <c r="I888" s="37"/>
      <c r="J888" s="37"/>
    </row>
    <row r="889" spans="1:10" ht="12.75">
      <c r="A889" s="1"/>
      <c r="B889" s="1"/>
      <c r="C889" s="1"/>
      <c r="D889" s="1"/>
      <c r="E889" s="1"/>
      <c r="F889" s="1"/>
      <c r="G889" s="1"/>
      <c r="H889" s="58"/>
      <c r="I889" s="37"/>
      <c r="J889" s="37"/>
    </row>
    <row r="890" spans="1:10" ht="12.75">
      <c r="A890" s="50"/>
      <c r="B890" s="1"/>
      <c r="C890" s="1"/>
      <c r="D890" s="1"/>
      <c r="E890" s="1"/>
      <c r="F890" s="1"/>
      <c r="G890" s="1"/>
      <c r="H890" s="58"/>
      <c r="I890" s="37"/>
      <c r="J890" s="37"/>
    </row>
    <row r="891" spans="1:10" ht="12.75">
      <c r="A891" s="50"/>
      <c r="B891" s="1"/>
      <c r="C891" s="1"/>
      <c r="D891" s="1"/>
      <c r="E891" s="1"/>
      <c r="F891" s="1"/>
      <c r="G891" s="1"/>
      <c r="H891" s="58"/>
      <c r="I891" s="37"/>
      <c r="J891" s="37"/>
    </row>
    <row r="892" spans="1:10" ht="12.75">
      <c r="A892" s="1"/>
      <c r="B892" s="1"/>
      <c r="C892" s="1"/>
      <c r="D892" s="1"/>
      <c r="E892" s="1"/>
      <c r="F892" s="1"/>
      <c r="G892" s="1"/>
      <c r="H892" s="58"/>
      <c r="I892" s="37"/>
      <c r="J892" s="37"/>
    </row>
    <row r="893" spans="1:10" ht="12.75">
      <c r="A893" s="45"/>
      <c r="B893" s="45"/>
      <c r="C893" s="45"/>
      <c r="D893" s="45"/>
      <c r="E893" s="45"/>
      <c r="F893" s="45"/>
      <c r="G893" s="45"/>
      <c r="H893" s="62"/>
      <c r="I893" s="174"/>
      <c r="J893" s="174"/>
    </row>
    <row r="894" spans="1:10" ht="12.75">
      <c r="A894" s="45"/>
      <c r="B894" s="45"/>
      <c r="C894" s="45"/>
      <c r="D894" s="45"/>
      <c r="E894" s="45"/>
      <c r="F894" s="45"/>
      <c r="G894" s="45"/>
      <c r="H894" s="62"/>
      <c r="I894" s="174"/>
      <c r="J894" s="174"/>
    </row>
    <row r="895" spans="1:10" ht="12.75">
      <c r="A895" s="63"/>
      <c r="B895" s="45"/>
      <c r="C895" s="45"/>
      <c r="D895" s="45"/>
      <c r="E895" s="45"/>
      <c r="F895" s="45"/>
      <c r="G895" s="45"/>
      <c r="H895" s="62"/>
      <c r="I895" s="174"/>
      <c r="J895" s="174"/>
    </row>
    <row r="896" spans="1:10" ht="12.75">
      <c r="A896" s="1"/>
      <c r="B896" s="1"/>
      <c r="C896" s="1"/>
      <c r="D896" s="1"/>
      <c r="E896" s="1"/>
      <c r="F896" s="1"/>
      <c r="G896" s="1"/>
      <c r="H896" s="58"/>
      <c r="I896" s="181"/>
      <c r="J896" s="181"/>
    </row>
    <row r="897" spans="1:10" ht="12.75">
      <c r="A897" s="1"/>
      <c r="B897" s="1"/>
      <c r="C897" s="1"/>
      <c r="D897" s="1"/>
      <c r="E897" s="1"/>
      <c r="F897" s="1"/>
      <c r="G897" s="1"/>
      <c r="H897" s="58"/>
      <c r="I897" s="181"/>
      <c r="J897" s="181"/>
    </row>
    <row r="898" spans="1:10" ht="12.75">
      <c r="A898" s="1"/>
      <c r="B898" s="1"/>
      <c r="C898" s="1"/>
      <c r="D898" s="1"/>
      <c r="E898" s="1"/>
      <c r="F898" s="1"/>
      <c r="G898" s="1"/>
      <c r="H898" s="58"/>
      <c r="I898" s="181"/>
      <c r="J898" s="181"/>
    </row>
    <row r="899" spans="1:10" ht="12.75">
      <c r="A899" s="1"/>
      <c r="B899" s="1"/>
      <c r="C899" s="1"/>
      <c r="D899" s="1"/>
      <c r="E899" s="1"/>
      <c r="F899" s="1"/>
      <c r="G899" s="1"/>
      <c r="H899" s="58"/>
      <c r="I899" s="181"/>
      <c r="J899" s="181"/>
    </row>
    <row r="900" spans="1:10" ht="12.75">
      <c r="A900" s="45"/>
      <c r="B900" s="45"/>
      <c r="C900" s="45"/>
      <c r="D900" s="45"/>
      <c r="E900" s="45"/>
      <c r="F900" s="45"/>
      <c r="G900" s="45"/>
      <c r="H900" s="62"/>
      <c r="I900" s="174"/>
      <c r="J900" s="174"/>
    </row>
    <row r="901" spans="1:10" ht="12.75">
      <c r="A901" s="45"/>
      <c r="B901" s="45"/>
      <c r="C901" s="45"/>
      <c r="D901" s="45"/>
      <c r="E901" s="45"/>
      <c r="F901" s="45"/>
      <c r="G901" s="45"/>
      <c r="H901" s="62"/>
      <c r="I901" s="174"/>
      <c r="J901" s="174"/>
    </row>
    <row r="902" spans="1:10" ht="12.75">
      <c r="A902" s="63"/>
      <c r="B902" s="45"/>
      <c r="C902" s="45"/>
      <c r="D902" s="45"/>
      <c r="E902" s="45"/>
      <c r="F902" s="45"/>
      <c r="G902" s="45"/>
      <c r="H902" s="62"/>
      <c r="I902" s="174"/>
      <c r="J902" s="174"/>
    </row>
    <row r="903" spans="1:10" ht="12.75">
      <c r="A903" s="1"/>
      <c r="B903" s="1"/>
      <c r="C903" s="1"/>
      <c r="D903" s="1"/>
      <c r="E903" s="1"/>
      <c r="F903" s="1"/>
      <c r="G903" s="1"/>
      <c r="H903" s="58"/>
      <c r="I903" s="37"/>
      <c r="J903" s="37"/>
    </row>
    <row r="904" spans="1:10" ht="12.75">
      <c r="A904" s="1"/>
      <c r="B904" s="1"/>
      <c r="C904" s="1"/>
      <c r="D904" s="1"/>
      <c r="E904" s="1"/>
      <c r="F904" s="1"/>
      <c r="G904" s="1"/>
      <c r="H904" s="58"/>
      <c r="I904" s="37"/>
      <c r="J904" s="37"/>
    </row>
    <row r="905" spans="1:10" ht="12.75">
      <c r="A905" s="46"/>
      <c r="B905" s="46"/>
      <c r="C905" s="46"/>
      <c r="D905" s="46"/>
      <c r="E905" s="46"/>
      <c r="F905" s="46"/>
      <c r="G905" s="46"/>
      <c r="H905" s="46"/>
      <c r="I905" s="47"/>
      <c r="J905" s="47"/>
    </row>
    <row r="906" spans="1:10" ht="12.75">
      <c r="A906" s="87"/>
      <c r="B906" s="87"/>
      <c r="C906" s="87"/>
      <c r="D906" s="87"/>
      <c r="E906" s="87"/>
      <c r="F906" s="87"/>
      <c r="G906" s="50"/>
      <c r="H906" s="48"/>
      <c r="I906" s="49"/>
      <c r="J906" s="49"/>
    </row>
    <row r="907" spans="1:10" ht="12.75">
      <c r="A907" s="87"/>
      <c r="B907" s="87"/>
      <c r="C907" s="87"/>
      <c r="D907" s="87"/>
      <c r="E907" s="87"/>
      <c r="F907" s="87"/>
      <c r="G907" s="1"/>
      <c r="H907" s="58"/>
      <c r="I907" s="37"/>
      <c r="J907" s="37"/>
    </row>
    <row r="908" spans="1:10" ht="12.75">
      <c r="A908" s="87"/>
      <c r="B908" s="87"/>
      <c r="C908" s="87"/>
      <c r="D908" s="87"/>
      <c r="E908" s="87"/>
      <c r="F908" s="87"/>
      <c r="G908" s="1"/>
      <c r="H908" s="58"/>
      <c r="I908" s="37"/>
      <c r="J908" s="37"/>
    </row>
    <row r="909" spans="1:10" ht="12.75">
      <c r="A909" s="87"/>
      <c r="B909" s="87"/>
      <c r="C909" s="87"/>
      <c r="D909" s="87"/>
      <c r="E909" s="87"/>
      <c r="F909" s="87"/>
      <c r="G909" s="1"/>
      <c r="H909" s="58"/>
      <c r="I909" s="37"/>
      <c r="J909" s="37"/>
    </row>
    <row r="910" spans="1:10" ht="12.75">
      <c r="A910" s="1"/>
      <c r="B910" s="1"/>
      <c r="C910" s="1"/>
      <c r="D910" s="1"/>
      <c r="E910" s="1"/>
      <c r="F910" s="50"/>
      <c r="G910" s="1"/>
      <c r="H910" s="58"/>
      <c r="I910" s="37"/>
      <c r="J910" s="37"/>
    </row>
    <row r="911" spans="1:10" ht="12.75">
      <c r="A911" s="1"/>
      <c r="B911" s="1"/>
      <c r="C911" s="1"/>
      <c r="D911" s="1"/>
      <c r="E911" s="1"/>
      <c r="F911" s="1"/>
      <c r="G911" s="1"/>
      <c r="H911" s="58"/>
      <c r="I911" s="37"/>
      <c r="J911" s="37"/>
    </row>
    <row r="912" spans="1:10" ht="12.75">
      <c r="A912" s="1"/>
      <c r="B912" s="1"/>
      <c r="C912" s="1"/>
      <c r="D912" s="1"/>
      <c r="E912" s="1"/>
      <c r="F912" s="1"/>
      <c r="G912" s="1"/>
      <c r="H912" s="58"/>
      <c r="I912" s="37"/>
      <c r="J912" s="37"/>
    </row>
    <row r="913" spans="1:10" ht="12.75">
      <c r="A913" s="1"/>
      <c r="B913" s="1"/>
      <c r="C913" s="1"/>
      <c r="D913" s="1"/>
      <c r="E913" s="1"/>
      <c r="F913" s="1"/>
      <c r="G913" s="1"/>
      <c r="H913" s="58"/>
      <c r="I913" s="37"/>
      <c r="J913" s="37"/>
    </row>
    <row r="914" spans="1:10" ht="12.75">
      <c r="A914" s="1"/>
      <c r="B914" s="1"/>
      <c r="C914" s="1"/>
      <c r="D914" s="1"/>
      <c r="E914" s="1"/>
      <c r="F914" s="1"/>
      <c r="G914" s="1"/>
      <c r="H914" s="58"/>
      <c r="I914" s="37"/>
      <c r="J914" s="37"/>
    </row>
    <row r="915" spans="1:10" ht="12.75">
      <c r="A915" s="1"/>
      <c r="B915" s="1"/>
      <c r="C915" s="1"/>
      <c r="D915" s="1"/>
      <c r="E915" s="1"/>
      <c r="F915" s="1"/>
      <c r="G915" s="1"/>
      <c r="H915" s="58"/>
      <c r="I915" s="37"/>
      <c r="J915" s="37"/>
    </row>
    <row r="916" spans="1:10" ht="12.75">
      <c r="A916" s="1"/>
      <c r="B916" s="1"/>
      <c r="C916" s="1"/>
      <c r="D916" s="1"/>
      <c r="E916" s="1"/>
      <c r="F916" s="1"/>
      <c r="G916" s="1"/>
      <c r="H916" s="58"/>
      <c r="I916" s="37"/>
      <c r="J916" s="37"/>
    </row>
    <row r="917" spans="1:10" ht="12.75">
      <c r="A917" s="50"/>
      <c r="B917" s="1"/>
      <c r="C917" s="1"/>
      <c r="D917" s="1"/>
      <c r="E917" s="1"/>
      <c r="F917" s="1"/>
      <c r="G917" s="1"/>
      <c r="H917" s="58"/>
      <c r="I917" s="37"/>
      <c r="J917" s="37"/>
    </row>
    <row r="918" spans="1:10" ht="12.75">
      <c r="A918" s="50"/>
      <c r="B918" s="1"/>
      <c r="C918" s="1"/>
      <c r="D918" s="1"/>
      <c r="E918" s="1"/>
      <c r="F918" s="1"/>
      <c r="G918" s="1"/>
      <c r="H918" s="58"/>
      <c r="I918" s="37"/>
      <c r="J918" s="37"/>
    </row>
    <row r="919" spans="1:10" ht="12.75">
      <c r="A919" s="1"/>
      <c r="B919" s="1"/>
      <c r="C919" s="1"/>
      <c r="D919" s="1"/>
      <c r="E919" s="1"/>
      <c r="F919" s="1"/>
      <c r="G919" s="1"/>
      <c r="H919" s="58"/>
      <c r="I919" s="37"/>
      <c r="J919" s="37"/>
    </row>
    <row r="920" spans="1:10" ht="12.75">
      <c r="A920" s="45"/>
      <c r="B920" s="45"/>
      <c r="C920" s="45"/>
      <c r="D920" s="45"/>
      <c r="E920" s="45"/>
      <c r="F920" s="45"/>
      <c r="G920" s="45"/>
      <c r="H920" s="62"/>
      <c r="I920" s="174"/>
      <c r="J920" s="174"/>
    </row>
    <row r="921" spans="1:10" ht="12.75">
      <c r="A921" s="45"/>
      <c r="B921" s="45"/>
      <c r="C921" s="45"/>
      <c r="D921" s="45"/>
      <c r="E921" s="45"/>
      <c r="F921" s="45"/>
      <c r="G921" s="45"/>
      <c r="H921" s="62"/>
      <c r="I921" s="174"/>
      <c r="J921" s="174"/>
    </row>
    <row r="922" spans="1:10" ht="12.75">
      <c r="A922" s="63"/>
      <c r="B922" s="45"/>
      <c r="C922" s="45"/>
      <c r="D922" s="45"/>
      <c r="E922" s="45"/>
      <c r="F922" s="45"/>
      <c r="G922" s="45"/>
      <c r="H922" s="62"/>
      <c r="I922" s="174"/>
      <c r="J922" s="174"/>
    </row>
    <row r="923" spans="1:10" ht="12.75">
      <c r="A923" s="1"/>
      <c r="B923" s="1"/>
      <c r="C923" s="1"/>
      <c r="D923" s="1"/>
      <c r="E923" s="1"/>
      <c r="F923" s="1"/>
      <c r="G923" s="1"/>
      <c r="H923" s="58"/>
      <c r="I923" s="181"/>
      <c r="J923" s="181"/>
    </row>
    <row r="924" spans="1:10" ht="12.75">
      <c r="A924" s="1"/>
      <c r="B924" s="1"/>
      <c r="C924" s="1"/>
      <c r="D924" s="1"/>
      <c r="E924" s="1"/>
      <c r="F924" s="1"/>
      <c r="G924" s="1"/>
      <c r="H924" s="58"/>
      <c r="I924" s="181"/>
      <c r="J924" s="181"/>
    </row>
    <row r="925" spans="1:10" ht="12.75">
      <c r="A925" s="1"/>
      <c r="B925" s="1"/>
      <c r="C925" s="1"/>
      <c r="D925" s="1"/>
      <c r="E925" s="1"/>
      <c r="F925" s="1"/>
      <c r="G925" s="1"/>
      <c r="H925" s="58"/>
      <c r="I925" s="181"/>
      <c r="J925" s="181"/>
    </row>
    <row r="926" spans="1:10" ht="12.75">
      <c r="A926" s="1"/>
      <c r="B926" s="1"/>
      <c r="C926" s="1"/>
      <c r="D926" s="1"/>
      <c r="E926" s="1"/>
      <c r="F926" s="1"/>
      <c r="G926" s="1"/>
      <c r="H926" s="58"/>
      <c r="I926" s="181"/>
      <c r="J926" s="181"/>
    </row>
    <row r="927" spans="1:10" ht="12.75">
      <c r="A927" s="45"/>
      <c r="B927" s="45"/>
      <c r="C927" s="45"/>
      <c r="D927" s="45"/>
      <c r="E927" s="45"/>
      <c r="F927" s="45"/>
      <c r="G927" s="45"/>
      <c r="H927" s="62"/>
      <c r="I927" s="174"/>
      <c r="J927" s="174"/>
    </row>
    <row r="928" spans="1:10" ht="12.75">
      <c r="A928" s="45"/>
      <c r="B928" s="45"/>
      <c r="C928" s="45"/>
      <c r="D928" s="45"/>
      <c r="E928" s="45"/>
      <c r="F928" s="45"/>
      <c r="G928" s="45"/>
      <c r="H928" s="62"/>
      <c r="I928" s="174"/>
      <c r="J928" s="174"/>
    </row>
    <row r="929" spans="1:10" ht="12.75">
      <c r="A929" s="63"/>
      <c r="B929" s="45"/>
      <c r="C929" s="45"/>
      <c r="D929" s="45"/>
      <c r="E929" s="45"/>
      <c r="F929" s="45"/>
      <c r="G929" s="45"/>
      <c r="H929" s="62"/>
      <c r="I929" s="174"/>
      <c r="J929" s="174"/>
    </row>
    <row r="930" spans="1:10" ht="12" customHeight="1">
      <c r="A930" s="1"/>
      <c r="B930" s="1"/>
      <c r="C930" s="1"/>
      <c r="D930" s="1"/>
      <c r="E930" s="1"/>
      <c r="F930" s="1"/>
      <c r="G930" s="1"/>
      <c r="H930" s="58"/>
      <c r="I930" s="37"/>
      <c r="J930" s="37"/>
    </row>
    <row r="931" spans="1:10" ht="12" customHeight="1">
      <c r="A931" s="1"/>
      <c r="B931" s="1"/>
      <c r="C931" s="1"/>
      <c r="D931" s="1"/>
      <c r="E931" s="1"/>
      <c r="F931" s="1"/>
      <c r="G931" s="1"/>
      <c r="H931" s="58"/>
      <c r="I931" s="37"/>
      <c r="J931" s="37"/>
    </row>
    <row r="932" spans="1:10" ht="12" customHeight="1">
      <c r="A932" s="1"/>
      <c r="B932" s="1"/>
      <c r="C932" s="1"/>
      <c r="D932" s="1"/>
      <c r="E932" s="1"/>
      <c r="F932" s="1"/>
      <c r="G932" s="1"/>
      <c r="H932" s="58"/>
      <c r="I932" s="37"/>
      <c r="J932" s="37"/>
    </row>
    <row r="933" spans="1:10" ht="12" customHeight="1">
      <c r="A933" s="1"/>
      <c r="B933" s="1"/>
      <c r="C933" s="1"/>
      <c r="D933" s="1"/>
      <c r="E933" s="1"/>
      <c r="F933" s="1"/>
      <c r="G933" s="1"/>
      <c r="H933" s="58"/>
      <c r="I933" s="37"/>
      <c r="J933" s="37"/>
    </row>
    <row r="934" spans="1:10" ht="12" customHeight="1">
      <c r="A934" s="1"/>
      <c r="B934" s="1"/>
      <c r="C934" s="1"/>
      <c r="D934" s="1"/>
      <c r="E934" s="1"/>
      <c r="F934" s="1"/>
      <c r="G934" s="1"/>
      <c r="H934" s="58"/>
      <c r="I934" s="37"/>
      <c r="J934" s="37"/>
    </row>
    <row r="935" spans="1:10" ht="12" customHeight="1">
      <c r="A935" s="46"/>
      <c r="B935" s="46"/>
      <c r="C935" s="46"/>
      <c r="D935" s="46"/>
      <c r="E935" s="46"/>
      <c r="F935" s="46"/>
      <c r="G935" s="46"/>
      <c r="H935" s="46"/>
      <c r="I935" s="47"/>
      <c r="J935" s="47"/>
    </row>
    <row r="936" spans="1:10" ht="12" customHeight="1">
      <c r="A936" s="87"/>
      <c r="B936" s="87"/>
      <c r="C936" s="87"/>
      <c r="D936" s="87"/>
      <c r="E936" s="87"/>
      <c r="F936" s="87"/>
      <c r="G936" s="50"/>
      <c r="H936" s="48"/>
      <c r="I936" s="49"/>
      <c r="J936" s="49"/>
    </row>
    <row r="937" spans="1:10" ht="12" customHeight="1">
      <c r="A937" s="87"/>
      <c r="B937" s="87"/>
      <c r="C937" s="87"/>
      <c r="D937" s="87"/>
      <c r="E937" s="87"/>
      <c r="F937" s="87"/>
      <c r="G937" s="1"/>
      <c r="H937" s="58"/>
      <c r="I937" s="37"/>
      <c r="J937" s="37"/>
    </row>
    <row r="938" spans="1:10" ht="12" customHeight="1">
      <c r="A938" s="87"/>
      <c r="B938" s="87"/>
      <c r="C938" s="87"/>
      <c r="D938" s="87"/>
      <c r="E938" s="87"/>
      <c r="F938" s="87"/>
      <c r="G938" s="1"/>
      <c r="H938" s="58"/>
      <c r="I938" s="37"/>
      <c r="J938" s="37"/>
    </row>
    <row r="939" spans="1:10" ht="12" customHeight="1">
      <c r="A939" s="87"/>
      <c r="B939" s="87"/>
      <c r="C939" s="87"/>
      <c r="D939" s="87"/>
      <c r="E939" s="87"/>
      <c r="F939" s="87"/>
      <c r="G939" s="1"/>
      <c r="H939" s="58"/>
      <c r="I939" s="37"/>
      <c r="J939" s="37"/>
    </row>
    <row r="940" spans="1:10" ht="12" customHeight="1">
      <c r="A940" s="1"/>
      <c r="B940" s="1"/>
      <c r="C940" s="1"/>
      <c r="D940" s="1"/>
      <c r="E940" s="1"/>
      <c r="F940" s="50"/>
      <c r="G940" s="1"/>
      <c r="H940" s="58"/>
      <c r="I940" s="37"/>
      <c r="J940" s="37"/>
    </row>
    <row r="941" spans="1:10" ht="12" customHeight="1">
      <c r="A941" s="1"/>
      <c r="B941" s="1"/>
      <c r="C941" s="1"/>
      <c r="D941" s="1"/>
      <c r="E941" s="1"/>
      <c r="F941" s="1"/>
      <c r="G941" s="1"/>
      <c r="H941" s="58"/>
      <c r="I941" s="37"/>
      <c r="J941" s="37"/>
    </row>
    <row r="942" spans="1:10" ht="12" customHeight="1">
      <c r="A942" s="1"/>
      <c r="B942" s="1"/>
      <c r="C942" s="1"/>
      <c r="D942" s="1"/>
      <c r="E942" s="1"/>
      <c r="F942" s="1"/>
      <c r="G942" s="1"/>
      <c r="H942" s="58"/>
      <c r="I942" s="37"/>
      <c r="J942" s="37"/>
    </row>
    <row r="943" spans="1:10" ht="12" customHeight="1">
      <c r="A943" s="1"/>
      <c r="B943" s="1"/>
      <c r="C943" s="1"/>
      <c r="D943" s="1"/>
      <c r="E943" s="178"/>
      <c r="F943" s="1"/>
      <c r="G943" s="1"/>
      <c r="H943" s="58"/>
      <c r="I943" s="37"/>
      <c r="J943" s="37"/>
    </row>
    <row r="944" spans="1:10" ht="12.75">
      <c r="A944" s="50"/>
      <c r="B944" s="50"/>
      <c r="C944" s="50"/>
      <c r="D944" s="50"/>
      <c r="E944" s="50"/>
      <c r="F944" s="50"/>
      <c r="G944" s="50"/>
      <c r="H944" s="70"/>
      <c r="I944" s="50"/>
      <c r="J944" s="50"/>
    </row>
    <row r="945" spans="1:10" ht="12.75">
      <c r="A945" s="50"/>
      <c r="B945" s="50"/>
      <c r="C945" s="50"/>
      <c r="D945" s="50"/>
      <c r="E945" s="50"/>
      <c r="F945" s="50"/>
      <c r="G945" s="50"/>
      <c r="H945" s="70"/>
      <c r="I945" s="50"/>
      <c r="J945" s="50"/>
    </row>
    <row r="946" spans="1:10" ht="12.75">
      <c r="A946" s="183"/>
      <c r="B946" s="72"/>
      <c r="C946" s="72"/>
      <c r="D946" s="72"/>
      <c r="E946" s="72"/>
      <c r="F946" s="72"/>
      <c r="G946" s="72"/>
      <c r="H946" s="71"/>
      <c r="I946" s="72"/>
      <c r="J946" s="72"/>
    </row>
    <row r="947" spans="1:10" ht="12.75">
      <c r="A947" s="183"/>
      <c r="B947" s="72"/>
      <c r="C947" s="72"/>
      <c r="D947" s="72"/>
      <c r="E947" s="72"/>
      <c r="F947" s="72"/>
      <c r="G947" s="72"/>
      <c r="H947" s="71"/>
      <c r="I947" s="72"/>
      <c r="J947" s="72"/>
    </row>
    <row r="948" spans="1:10" ht="12.75">
      <c r="A948" s="184"/>
      <c r="B948" s="72"/>
      <c r="C948" s="72"/>
      <c r="D948" s="72"/>
      <c r="E948" s="72"/>
      <c r="F948" s="72"/>
      <c r="G948" s="72"/>
      <c r="H948" s="71"/>
      <c r="I948" s="72"/>
      <c r="J948" s="72"/>
    </row>
    <row r="949" spans="1:10" ht="12.75">
      <c r="A949" s="184"/>
      <c r="B949" s="72"/>
      <c r="C949" s="72"/>
      <c r="D949" s="72"/>
      <c r="E949" s="72"/>
      <c r="F949" s="72"/>
      <c r="G949" s="72"/>
      <c r="H949" s="71"/>
      <c r="I949" s="72"/>
      <c r="J949" s="72"/>
    </row>
    <row r="950" spans="1:10" ht="12.75">
      <c r="A950" s="1"/>
      <c r="B950" s="1"/>
      <c r="C950" s="1"/>
      <c r="D950" s="1"/>
      <c r="E950" s="1"/>
      <c r="F950" s="1"/>
      <c r="G950" s="1"/>
      <c r="H950" s="29"/>
      <c r="I950" s="29"/>
      <c r="J950" s="29"/>
    </row>
    <row r="951" spans="1:10" ht="12.75">
      <c r="A951" s="1"/>
      <c r="B951" s="1"/>
      <c r="C951" s="1"/>
      <c r="D951" s="1"/>
      <c r="E951" s="1"/>
      <c r="F951" s="1"/>
      <c r="G951" s="1"/>
      <c r="H951" s="52"/>
      <c r="I951" s="29"/>
      <c r="J951" s="52"/>
    </row>
    <row r="952" spans="1:10" ht="12.75">
      <c r="A952" s="1"/>
      <c r="B952" s="1"/>
      <c r="C952" s="1"/>
      <c r="D952" s="1"/>
      <c r="E952" s="1"/>
      <c r="F952" s="1"/>
      <c r="G952" s="1"/>
      <c r="H952" s="37"/>
      <c r="I952" s="37"/>
      <c r="J952" s="37"/>
    </row>
    <row r="953" spans="1:10" ht="12.75">
      <c r="A953" s="1"/>
      <c r="B953" s="1"/>
      <c r="C953" s="1"/>
      <c r="D953" s="1"/>
      <c r="E953" s="1"/>
      <c r="F953" s="1"/>
      <c r="G953" s="1"/>
      <c r="H953" s="37"/>
      <c r="I953" s="1"/>
      <c r="J953" s="37"/>
    </row>
    <row r="954" spans="1:10" ht="12.75">
      <c r="A954" s="50"/>
      <c r="B954" s="50"/>
      <c r="C954" s="50"/>
      <c r="D954" s="50"/>
      <c r="E954" s="50"/>
      <c r="F954" s="50"/>
      <c r="G954" s="50"/>
      <c r="H954" s="49"/>
      <c r="I954" s="50"/>
      <c r="J954" s="49"/>
    </row>
    <row r="955" spans="1:10" ht="12.75">
      <c r="A955" s="50"/>
      <c r="B955" s="50"/>
      <c r="C955" s="50"/>
      <c r="D955" s="50"/>
      <c r="E955" s="50"/>
      <c r="F955" s="50"/>
      <c r="G955" s="50"/>
      <c r="H955" s="49"/>
      <c r="I955" s="50"/>
      <c r="J955" s="49"/>
    </row>
    <row r="956" spans="1:10" ht="12.75">
      <c r="A956" s="50"/>
      <c r="B956" s="50"/>
      <c r="C956" s="50"/>
      <c r="D956" s="50"/>
      <c r="E956" s="50"/>
      <c r="F956" s="50"/>
      <c r="G956" s="50"/>
      <c r="H956" s="49"/>
      <c r="I956" s="50"/>
      <c r="J956" s="49"/>
    </row>
    <row r="957" spans="1:10" ht="12.75">
      <c r="A957" s="50"/>
      <c r="B957" s="50"/>
      <c r="C957" s="50"/>
      <c r="D957" s="50"/>
      <c r="E957" s="50"/>
      <c r="F957" s="50"/>
      <c r="G957" s="29"/>
      <c r="H957" s="52"/>
      <c r="I957" s="29"/>
      <c r="J957" s="52"/>
    </row>
    <row r="958" spans="1:10" ht="12.75">
      <c r="A958" s="50"/>
      <c r="B958" s="50"/>
      <c r="C958" s="50"/>
      <c r="D958" s="50"/>
      <c r="E958" s="50"/>
      <c r="F958" s="50"/>
      <c r="G958" s="29"/>
      <c r="H958" s="52"/>
      <c r="I958" s="29"/>
      <c r="J958" s="52"/>
    </row>
    <row r="959" spans="1:10" ht="12.75">
      <c r="A959" s="1"/>
      <c r="B959" s="1"/>
      <c r="C959" s="1"/>
      <c r="D959" s="1"/>
      <c r="E959" s="1"/>
      <c r="F959" s="1"/>
      <c r="G959" s="29"/>
      <c r="H959" s="37"/>
      <c r="I959" s="37"/>
      <c r="J959" s="37"/>
    </row>
    <row r="960" spans="1:10" ht="12.75">
      <c r="A960" s="1"/>
      <c r="B960" s="1"/>
      <c r="C960" s="1"/>
      <c r="D960" s="1"/>
      <c r="E960" s="1"/>
      <c r="F960" s="1"/>
      <c r="G960" s="23"/>
      <c r="H960" s="37"/>
      <c r="I960" s="37"/>
      <c r="J960" s="37"/>
    </row>
    <row r="961" spans="1:10" ht="12.75">
      <c r="A961" s="1"/>
      <c r="B961" s="1"/>
      <c r="C961" s="1"/>
      <c r="D961" s="1"/>
      <c r="E961" s="1"/>
      <c r="F961" s="1"/>
      <c r="G961" s="23"/>
      <c r="H961" s="37"/>
      <c r="I961" s="37"/>
      <c r="J961" s="37"/>
    </row>
    <row r="962" spans="1:10" ht="12.75">
      <c r="A962" s="50"/>
      <c r="B962" s="50"/>
      <c r="C962" s="50"/>
      <c r="D962" s="50"/>
      <c r="E962" s="50"/>
      <c r="F962" s="50"/>
      <c r="G962" s="49"/>
      <c r="H962" s="49"/>
      <c r="I962" s="49"/>
      <c r="J962" s="49"/>
    </row>
    <row r="963" spans="1:10" ht="12.75">
      <c r="A963" s="50"/>
      <c r="B963" s="50"/>
      <c r="C963" s="50"/>
      <c r="D963" s="50"/>
      <c r="E963" s="50"/>
      <c r="F963" s="50"/>
      <c r="G963" s="50"/>
      <c r="H963" s="70"/>
      <c r="I963" s="50"/>
      <c r="J963" s="50"/>
    </row>
    <row r="964" spans="1:10" ht="12.75">
      <c r="A964" s="50"/>
      <c r="B964" s="50"/>
      <c r="C964" s="50"/>
      <c r="D964" s="50"/>
      <c r="E964" s="50"/>
      <c r="F964" s="50"/>
      <c r="G964" s="50"/>
      <c r="H964" s="70"/>
      <c r="I964" s="50"/>
      <c r="J964" s="50"/>
    </row>
    <row r="965" spans="1:10" ht="12.75">
      <c r="A965" s="72"/>
      <c r="B965" s="185"/>
      <c r="C965" s="185"/>
      <c r="D965" s="185"/>
      <c r="E965" s="185"/>
      <c r="F965" s="185"/>
      <c r="G965" s="185"/>
      <c r="H965" s="185"/>
      <c r="I965" s="185"/>
      <c r="J965" s="185"/>
    </row>
    <row r="966" spans="1:10" ht="12.75">
      <c r="A966" s="72"/>
      <c r="B966" s="185"/>
      <c r="C966" s="185"/>
      <c r="D966" s="185"/>
      <c r="E966" s="185"/>
      <c r="F966" s="185"/>
      <c r="G966" s="185"/>
      <c r="H966" s="185"/>
      <c r="I966" s="185"/>
      <c r="J966" s="185"/>
    </row>
    <row r="967" spans="1:10" ht="12.75">
      <c r="A967" s="1"/>
      <c r="B967" s="50"/>
      <c r="C967" s="50"/>
      <c r="D967" s="50"/>
      <c r="E967" s="50"/>
      <c r="F967" s="1"/>
      <c r="G967" s="1"/>
      <c r="H967" s="29"/>
      <c r="I967" s="29"/>
      <c r="J967" s="29"/>
    </row>
    <row r="968" spans="1:10" ht="12.75">
      <c r="A968" s="1"/>
      <c r="B968" s="1"/>
      <c r="C968" s="1"/>
      <c r="D968" s="1"/>
      <c r="E968" s="1"/>
      <c r="F968" s="1"/>
      <c r="G968" s="1"/>
      <c r="H968" s="29"/>
      <c r="I968" s="29"/>
      <c r="J968" s="29"/>
    </row>
    <row r="969" spans="1:10" ht="12.75">
      <c r="A969" s="1"/>
      <c r="B969" s="1"/>
      <c r="C969" s="1"/>
      <c r="D969" s="1"/>
      <c r="E969" s="1"/>
      <c r="F969" s="1"/>
      <c r="G969" s="1"/>
      <c r="H969" s="37"/>
      <c r="I969" s="1"/>
      <c r="J969" s="37"/>
    </row>
    <row r="970" spans="1:10" ht="12.75">
      <c r="A970" s="1"/>
      <c r="B970" s="1"/>
      <c r="C970" s="1"/>
      <c r="D970" s="1"/>
      <c r="E970" s="1"/>
      <c r="F970" s="1"/>
      <c r="G970" s="1"/>
      <c r="H970" s="37"/>
      <c r="I970" s="1"/>
      <c r="J970" s="37"/>
    </row>
    <row r="971" spans="1:10" ht="12.75">
      <c r="A971" s="50"/>
      <c r="B971" s="50"/>
      <c r="C971" s="50"/>
      <c r="D971" s="50"/>
      <c r="E971" s="50"/>
      <c r="F971" s="50"/>
      <c r="G971" s="50"/>
      <c r="H971" s="49"/>
      <c r="I971" s="50"/>
      <c r="J971" s="49"/>
    </row>
    <row r="972" spans="1:10" ht="12.75">
      <c r="A972" s="50"/>
      <c r="B972" s="50"/>
      <c r="C972" s="50"/>
      <c r="D972" s="50"/>
      <c r="E972" s="50"/>
      <c r="F972" s="50"/>
      <c r="G972" s="50"/>
      <c r="H972" s="49"/>
      <c r="I972" s="50"/>
      <c r="J972" s="49"/>
    </row>
    <row r="973" spans="1:10" ht="12.75">
      <c r="A973" s="50"/>
      <c r="B973" s="50"/>
      <c r="C973" s="50"/>
      <c r="D973" s="50"/>
      <c r="E973" s="50"/>
      <c r="F973" s="50"/>
      <c r="G973" s="50"/>
      <c r="H973" s="49"/>
      <c r="I973" s="50"/>
      <c r="J973" s="49"/>
    </row>
    <row r="974" spans="1:10" ht="12.75">
      <c r="A974" s="50"/>
      <c r="B974" s="50"/>
      <c r="C974" s="50"/>
      <c r="D974" s="50"/>
      <c r="E974" s="50"/>
      <c r="F974" s="50"/>
      <c r="G974" s="50"/>
      <c r="H974" s="49"/>
      <c r="I974" s="50"/>
      <c r="J974" s="49"/>
    </row>
    <row r="975" spans="1:10" ht="12.75">
      <c r="A975" s="50"/>
      <c r="B975" s="50"/>
      <c r="C975" s="50"/>
      <c r="D975" s="50"/>
      <c r="E975" s="50"/>
      <c r="F975" s="50"/>
      <c r="G975" s="50"/>
      <c r="H975" s="49"/>
      <c r="I975" s="50"/>
      <c r="J975" s="50"/>
    </row>
    <row r="976" spans="1:10" ht="12.75">
      <c r="A976" s="50"/>
      <c r="B976" s="50"/>
      <c r="C976" s="50"/>
      <c r="D976" s="50"/>
      <c r="E976" s="50"/>
      <c r="F976" s="50"/>
      <c r="G976" s="29"/>
      <c r="H976" s="52"/>
      <c r="I976" s="29"/>
      <c r="J976" s="29"/>
    </row>
    <row r="977" spans="1:10" ht="12.75">
      <c r="A977" s="50"/>
      <c r="B977" s="50"/>
      <c r="C977" s="50"/>
      <c r="D977" s="50"/>
      <c r="E977" s="50"/>
      <c r="F977" s="50"/>
      <c r="G977" s="29"/>
      <c r="H977" s="52"/>
      <c r="I977" s="29"/>
      <c r="J977" s="186"/>
    </row>
    <row r="978" spans="1:10" ht="12.75">
      <c r="A978" s="1"/>
      <c r="B978" s="1"/>
      <c r="C978" s="1"/>
      <c r="D978" s="1"/>
      <c r="E978" s="1"/>
      <c r="F978" s="1"/>
      <c r="G978" s="1"/>
      <c r="H978" s="37"/>
      <c r="I978" s="1"/>
      <c r="J978" s="37"/>
    </row>
    <row r="979" spans="1:10" ht="12.75">
      <c r="A979" s="1"/>
      <c r="B979" s="1"/>
      <c r="C979" s="1"/>
      <c r="D979" s="1"/>
      <c r="E979" s="1"/>
      <c r="F979" s="1"/>
      <c r="G979" s="1"/>
      <c r="H979" s="37"/>
      <c r="I979" s="37"/>
      <c r="J979" s="37"/>
    </row>
    <row r="980" spans="1:10" ht="12.75">
      <c r="A980" s="1"/>
      <c r="B980" s="1"/>
      <c r="C980" s="1"/>
      <c r="D980" s="1"/>
      <c r="E980" s="1"/>
      <c r="F980" s="1"/>
      <c r="G980" s="1"/>
      <c r="H980" s="37"/>
      <c r="I980" s="37"/>
      <c r="J980" s="37"/>
    </row>
    <row r="981" spans="1:10" ht="12.75">
      <c r="A981" s="50"/>
      <c r="B981" s="50"/>
      <c r="C981" s="50"/>
      <c r="D981" s="50"/>
      <c r="E981" s="50"/>
      <c r="F981" s="50"/>
      <c r="G981" s="50"/>
      <c r="H981" s="49"/>
      <c r="I981" s="49"/>
      <c r="J981" s="49"/>
    </row>
    <row r="982" spans="1:10" ht="12.75">
      <c r="A982" s="50"/>
      <c r="B982" s="50"/>
      <c r="C982" s="50"/>
      <c r="D982" s="50"/>
      <c r="E982" s="50"/>
      <c r="F982" s="50"/>
      <c r="G982" s="50"/>
      <c r="H982" s="70"/>
      <c r="I982" s="50"/>
      <c r="J982" s="50"/>
    </row>
    <row r="983" spans="1:10" ht="12.75">
      <c r="A983" s="50"/>
      <c r="B983" s="50"/>
      <c r="C983" s="50"/>
      <c r="D983" s="50"/>
      <c r="E983" s="50"/>
      <c r="F983" s="50"/>
      <c r="G983" s="50"/>
      <c r="H983" s="70"/>
      <c r="I983" s="50"/>
      <c r="J983" s="50"/>
    </row>
    <row r="984" spans="1:10" ht="12.75">
      <c r="A984" s="72"/>
      <c r="B984" s="50"/>
      <c r="C984" s="50"/>
      <c r="D984" s="50"/>
      <c r="E984" s="50"/>
      <c r="F984" s="50"/>
      <c r="G984" s="50"/>
      <c r="H984" s="50"/>
      <c r="I984" s="50"/>
      <c r="J984" s="50"/>
    </row>
    <row r="985" spans="1:10" ht="12.75">
      <c r="A985" s="1"/>
      <c r="B985" s="1"/>
      <c r="C985" s="1"/>
      <c r="D985" s="1"/>
      <c r="E985" s="1"/>
      <c r="F985" s="1"/>
      <c r="G985" s="1"/>
      <c r="H985" s="1"/>
      <c r="I985" s="1"/>
      <c r="J985" s="1"/>
    </row>
    <row r="986" spans="1:10" ht="12.75">
      <c r="A986" s="1"/>
      <c r="B986" s="1"/>
      <c r="C986" s="1"/>
      <c r="D986" s="1"/>
      <c r="E986" s="1"/>
      <c r="F986" s="1"/>
      <c r="G986" s="1"/>
      <c r="H986" s="1"/>
      <c r="I986" s="1"/>
      <c r="J986" s="1"/>
    </row>
    <row r="987" spans="1:10" ht="12.75">
      <c r="A987" s="1"/>
      <c r="B987" s="1"/>
      <c r="C987" s="1"/>
      <c r="D987" s="1"/>
      <c r="E987" s="1"/>
      <c r="F987" s="1"/>
      <c r="G987" s="1"/>
      <c r="H987" s="29"/>
      <c r="I987" s="29"/>
      <c r="J987" s="29"/>
    </row>
    <row r="988" spans="1:10" ht="12.75">
      <c r="A988" s="1"/>
      <c r="B988" s="1"/>
      <c r="C988" s="1"/>
      <c r="D988" s="1"/>
      <c r="E988" s="1"/>
      <c r="F988" s="1"/>
      <c r="G988" s="1"/>
      <c r="H988" s="29"/>
      <c r="I988" s="29"/>
      <c r="J988" s="29"/>
    </row>
    <row r="989" spans="1:10" ht="12.75">
      <c r="A989" s="1"/>
      <c r="B989" s="1"/>
      <c r="C989" s="1"/>
      <c r="D989" s="1"/>
      <c r="E989" s="1"/>
      <c r="F989" s="1"/>
      <c r="G989" s="1"/>
      <c r="H989" s="21"/>
      <c r="I989" s="23"/>
      <c r="J989" s="23"/>
    </row>
    <row r="990" spans="1:10" ht="12.75">
      <c r="A990" s="1"/>
      <c r="B990" s="1"/>
      <c r="C990" s="1"/>
      <c r="D990" s="1"/>
      <c r="E990" s="1"/>
      <c r="F990" s="1"/>
      <c r="G990" s="1"/>
      <c r="H990" s="21"/>
      <c r="I990" s="23"/>
      <c r="J990" s="23"/>
    </row>
    <row r="991" spans="1:10" ht="12.75">
      <c r="A991" s="1"/>
      <c r="B991" s="1"/>
      <c r="C991" s="1"/>
      <c r="D991" s="1"/>
      <c r="E991" s="1"/>
      <c r="F991" s="1"/>
      <c r="G991" s="1"/>
      <c r="H991" s="21"/>
      <c r="I991" s="23"/>
      <c r="J991" s="23"/>
    </row>
    <row r="992" spans="1:10" ht="12.75">
      <c r="A992" s="1"/>
      <c r="B992" s="1"/>
      <c r="C992" s="1"/>
      <c r="D992" s="1"/>
      <c r="E992" s="1"/>
      <c r="F992" s="1"/>
      <c r="G992" s="1"/>
      <c r="H992" s="21"/>
      <c r="I992" s="23"/>
      <c r="J992" s="23"/>
    </row>
    <row r="993" spans="1:10" ht="12.75">
      <c r="A993" s="1"/>
      <c r="B993" s="1"/>
      <c r="C993" s="1"/>
      <c r="D993" s="1"/>
      <c r="E993" s="1"/>
      <c r="F993" s="1"/>
      <c r="G993" s="1"/>
      <c r="H993" s="21"/>
      <c r="I993" s="23"/>
      <c r="J993" s="23"/>
    </row>
    <row r="994" spans="1:10" ht="12.75">
      <c r="A994" s="1"/>
      <c r="B994" s="1"/>
      <c r="C994" s="1"/>
      <c r="D994" s="1"/>
      <c r="E994" s="1"/>
      <c r="F994" s="1"/>
      <c r="G994" s="1"/>
      <c r="H994" s="21"/>
      <c r="I994" s="23"/>
      <c r="J994" s="23"/>
    </row>
    <row r="995" spans="1:10" ht="12.75">
      <c r="A995" s="1"/>
      <c r="B995" s="1"/>
      <c r="C995" s="1"/>
      <c r="D995" s="1"/>
      <c r="E995" s="1"/>
      <c r="F995" s="1"/>
      <c r="G995" s="1"/>
      <c r="H995" s="21"/>
      <c r="I995" s="23"/>
      <c r="J995" s="23"/>
    </row>
    <row r="996" spans="1:10" ht="12.75">
      <c r="A996" s="1"/>
      <c r="B996" s="1"/>
      <c r="C996" s="1"/>
      <c r="D996" s="1"/>
      <c r="E996" s="1"/>
      <c r="F996" s="1"/>
      <c r="G996" s="1"/>
      <c r="H996" s="21"/>
      <c r="I996" s="23"/>
      <c r="J996" s="23"/>
    </row>
    <row r="997" spans="1:10" ht="12.75">
      <c r="A997" s="1"/>
      <c r="B997" s="1"/>
      <c r="C997" s="1"/>
      <c r="D997" s="1"/>
      <c r="E997" s="1"/>
      <c r="F997" s="1"/>
      <c r="G997" s="1"/>
      <c r="H997" s="21"/>
      <c r="I997" s="23"/>
      <c r="J997" s="23"/>
    </row>
    <row r="998" spans="1:10" ht="12.75">
      <c r="A998" s="1"/>
      <c r="B998" s="1"/>
      <c r="C998" s="1"/>
      <c r="D998" s="1"/>
      <c r="E998" s="1"/>
      <c r="F998" s="1"/>
      <c r="G998" s="1"/>
      <c r="H998" s="21"/>
      <c r="I998" s="23"/>
      <c r="J998" s="23"/>
    </row>
    <row r="999" spans="1:10" ht="12.75">
      <c r="A999" s="1"/>
      <c r="B999" s="1"/>
      <c r="C999" s="1"/>
      <c r="D999" s="1"/>
      <c r="E999" s="1"/>
      <c r="F999" s="1"/>
      <c r="G999" s="1"/>
      <c r="H999" s="73"/>
      <c r="I999" s="52"/>
      <c r="J999" s="52"/>
    </row>
    <row r="1000" spans="1:10" ht="12.75">
      <c r="A1000" s="50"/>
      <c r="B1000" s="50"/>
      <c r="C1000" s="50"/>
      <c r="D1000" s="50"/>
      <c r="E1000" s="50"/>
      <c r="F1000" s="50"/>
      <c r="G1000" s="50"/>
      <c r="H1000" s="74"/>
      <c r="I1000" s="49"/>
      <c r="J1000" s="49"/>
    </row>
    <row r="1001" spans="1:10" ht="12.75">
      <c r="A1001" s="119"/>
      <c r="B1001" s="50"/>
      <c r="C1001" s="50"/>
      <c r="D1001" s="50"/>
      <c r="E1001" s="50"/>
      <c r="F1001" s="50"/>
      <c r="G1001" s="50"/>
      <c r="H1001" s="74"/>
      <c r="I1001" s="49"/>
      <c r="J1001" s="49"/>
    </row>
    <row r="1002" spans="1:10" ht="12.75">
      <c r="A1002" s="46"/>
      <c r="B1002" s="46"/>
      <c r="C1002" s="46"/>
      <c r="D1002" s="46"/>
      <c r="E1002" s="46"/>
      <c r="F1002" s="46"/>
      <c r="G1002" s="46"/>
      <c r="H1002" s="46"/>
      <c r="I1002" s="47"/>
      <c r="J1002" s="47"/>
    </row>
    <row r="1003" spans="1:10" ht="12.75">
      <c r="A1003" s="87"/>
      <c r="B1003" s="87"/>
      <c r="C1003" s="87"/>
      <c r="D1003" s="87"/>
      <c r="E1003" s="87"/>
      <c r="F1003" s="87"/>
      <c r="G1003" s="50"/>
      <c r="H1003" s="48"/>
      <c r="I1003" s="49"/>
      <c r="J1003" s="49"/>
    </row>
    <row r="1004" spans="1:10" ht="12.75">
      <c r="A1004" s="87"/>
      <c r="B1004" s="87"/>
      <c r="C1004" s="87"/>
      <c r="D1004" s="87"/>
      <c r="E1004" s="87"/>
      <c r="F1004" s="87"/>
      <c r="G1004" s="1"/>
      <c r="H1004" s="58"/>
      <c r="I1004" s="37"/>
      <c r="J1004" s="37"/>
    </row>
    <row r="1005" spans="1:10" ht="12.75">
      <c r="A1005" s="87"/>
      <c r="B1005" s="87"/>
      <c r="C1005" s="87"/>
      <c r="D1005" s="87"/>
      <c r="E1005" s="87"/>
      <c r="F1005" s="87"/>
      <c r="G1005" s="1"/>
      <c r="H1005" s="58"/>
      <c r="I1005" s="37"/>
      <c r="J1005" s="37"/>
    </row>
    <row r="1006" spans="1:10" ht="12.75">
      <c r="A1006" s="87"/>
      <c r="B1006" s="87"/>
      <c r="C1006" s="87"/>
      <c r="D1006" s="87"/>
      <c r="E1006" s="87"/>
      <c r="F1006" s="87"/>
      <c r="G1006" s="1"/>
      <c r="H1006" s="58"/>
      <c r="I1006" s="37"/>
      <c r="J1006" s="37"/>
    </row>
    <row r="1007" spans="1:10" ht="12.75">
      <c r="A1007" s="1"/>
      <c r="B1007" s="1"/>
      <c r="C1007" s="1"/>
      <c r="D1007" s="1"/>
      <c r="E1007" s="1"/>
      <c r="F1007" s="50"/>
      <c r="G1007" s="1"/>
      <c r="H1007" s="58"/>
      <c r="I1007" s="37"/>
      <c r="J1007" s="37"/>
    </row>
    <row r="1008" spans="1:10" ht="12.75">
      <c r="A1008" s="119"/>
      <c r="B1008" s="50"/>
      <c r="C1008" s="50"/>
      <c r="D1008" s="50"/>
      <c r="E1008" s="50"/>
      <c r="F1008" s="50"/>
      <c r="G1008" s="50"/>
      <c r="H1008" s="74"/>
      <c r="I1008" s="49"/>
      <c r="J1008" s="49"/>
    </row>
    <row r="1009" spans="1:10" ht="12.75">
      <c r="A1009" s="50"/>
      <c r="B1009" s="50"/>
      <c r="C1009" s="50"/>
      <c r="D1009" s="50"/>
      <c r="E1009" s="50"/>
      <c r="F1009" s="50"/>
      <c r="G1009" s="50"/>
      <c r="H1009" s="74"/>
      <c r="I1009" s="49"/>
      <c r="J1009" s="49"/>
    </row>
    <row r="1010" spans="1:10" ht="12.75">
      <c r="A1010" s="50"/>
      <c r="B1010" s="50"/>
      <c r="C1010" s="50"/>
      <c r="D1010" s="50"/>
      <c r="E1010" s="50"/>
      <c r="F1010" s="50"/>
      <c r="G1010" s="50"/>
      <c r="H1010" s="74"/>
      <c r="I1010" s="49"/>
      <c r="J1010" s="49"/>
    </row>
    <row r="1011" spans="1:10" ht="12.75">
      <c r="A1011" s="119"/>
      <c r="B1011" s="50"/>
      <c r="C1011" s="50"/>
      <c r="D1011" s="50"/>
      <c r="E1011" s="50"/>
      <c r="F1011" s="50"/>
      <c r="G1011" s="50"/>
      <c r="H1011" s="74"/>
      <c r="I1011" s="49"/>
      <c r="J1011" s="49"/>
    </row>
    <row r="1012" spans="1:10" ht="12.75">
      <c r="A1012" s="93"/>
      <c r="B1012" s="50"/>
      <c r="C1012" s="50"/>
      <c r="D1012" s="50"/>
      <c r="E1012" s="50"/>
      <c r="F1012" s="50"/>
      <c r="G1012" s="50"/>
      <c r="H1012" s="74"/>
      <c r="I1012" s="49"/>
      <c r="J1012" s="49"/>
    </row>
    <row r="1013" spans="1:10" ht="12.75">
      <c r="A1013" s="93"/>
      <c r="B1013" s="50"/>
      <c r="C1013" s="50"/>
      <c r="D1013" s="50"/>
      <c r="E1013" s="50"/>
      <c r="F1013" s="50"/>
      <c r="G1013" s="50"/>
      <c r="H1013" s="74"/>
      <c r="I1013" s="49"/>
      <c r="J1013" s="49"/>
    </row>
    <row r="1014" spans="1:10" ht="12.75">
      <c r="A1014" s="119"/>
      <c r="B1014" s="50"/>
      <c r="C1014" s="50"/>
      <c r="D1014" s="50"/>
      <c r="E1014" s="50"/>
      <c r="F1014" s="50"/>
      <c r="G1014" s="50"/>
      <c r="H1014" s="74"/>
      <c r="I1014" s="49"/>
      <c r="J1014" s="49"/>
    </row>
    <row r="1015" spans="1:10" ht="12.75">
      <c r="A1015" s="50"/>
      <c r="B1015" s="50"/>
      <c r="C1015" s="50"/>
      <c r="D1015" s="50"/>
      <c r="E1015" s="50"/>
      <c r="F1015" s="50"/>
      <c r="G1015" s="50"/>
      <c r="H1015" s="74"/>
      <c r="I1015" s="49"/>
      <c r="J1015" s="49"/>
    </row>
    <row r="1016" spans="1:10" ht="12.75">
      <c r="A1016" s="50"/>
      <c r="B1016" s="50"/>
      <c r="C1016" s="50"/>
      <c r="D1016" s="50"/>
      <c r="E1016" s="50"/>
      <c r="F1016" s="50"/>
      <c r="G1016" s="50"/>
      <c r="H1016" s="74"/>
      <c r="I1016" s="49"/>
      <c r="J1016" s="49"/>
    </row>
    <row r="1017" spans="1:10" ht="12.75">
      <c r="A1017" s="119"/>
      <c r="B1017" s="50"/>
      <c r="C1017" s="50"/>
      <c r="D1017" s="50"/>
      <c r="E1017" s="50"/>
      <c r="F1017" s="50"/>
      <c r="G1017" s="50"/>
      <c r="H1017" s="74"/>
      <c r="I1017" s="49"/>
      <c r="J1017" s="49"/>
    </row>
    <row r="1018" spans="1:10" ht="12.75">
      <c r="A1018" s="93"/>
      <c r="B1018" s="50"/>
      <c r="C1018" s="50"/>
      <c r="D1018" s="50"/>
      <c r="E1018" s="50"/>
      <c r="F1018" s="50"/>
      <c r="G1018" s="50"/>
      <c r="H1018" s="74"/>
      <c r="I1018" s="49"/>
      <c r="J1018" s="49"/>
    </row>
    <row r="1019" spans="1:10" ht="12.75">
      <c r="A1019" s="93"/>
      <c r="B1019" s="50"/>
      <c r="C1019" s="50"/>
      <c r="D1019" s="50"/>
      <c r="E1019" s="50"/>
      <c r="F1019" s="50"/>
      <c r="G1019" s="50"/>
      <c r="H1019" s="74"/>
      <c r="I1019" s="49"/>
      <c r="J1019" s="49"/>
    </row>
    <row r="1020" spans="1:10" ht="12.75">
      <c r="A1020" s="93"/>
      <c r="B1020" s="50"/>
      <c r="C1020" s="50"/>
      <c r="D1020" s="50"/>
      <c r="E1020" s="50"/>
      <c r="F1020" s="50"/>
      <c r="G1020" s="50"/>
      <c r="H1020" s="74"/>
      <c r="I1020" s="49"/>
      <c r="J1020" s="49"/>
    </row>
    <row r="1021" spans="1:10" ht="12.75">
      <c r="A1021" s="119"/>
      <c r="B1021" s="50"/>
      <c r="C1021" s="50"/>
      <c r="D1021" s="50"/>
      <c r="E1021" s="50"/>
      <c r="F1021" s="50"/>
      <c r="G1021" s="50"/>
      <c r="H1021" s="74"/>
      <c r="I1021" s="49"/>
      <c r="J1021" s="49"/>
    </row>
    <row r="1022" spans="1:10" ht="12.75">
      <c r="A1022" s="46"/>
      <c r="B1022" s="46"/>
      <c r="C1022" s="46"/>
      <c r="D1022" s="46"/>
      <c r="E1022" s="46"/>
      <c r="F1022" s="46"/>
      <c r="G1022" s="46"/>
      <c r="H1022" s="46"/>
      <c r="I1022" s="47"/>
      <c r="J1022" s="47"/>
    </row>
    <row r="1023" spans="1:10" ht="12.75">
      <c r="A1023" s="87"/>
      <c r="B1023" s="87"/>
      <c r="C1023" s="87"/>
      <c r="D1023" s="87"/>
      <c r="E1023" s="87"/>
      <c r="F1023" s="87"/>
      <c r="G1023" s="50"/>
      <c r="H1023" s="48"/>
      <c r="I1023" s="49"/>
      <c r="J1023" s="49"/>
    </row>
    <row r="1024" spans="1:10" ht="12.75">
      <c r="A1024" s="87"/>
      <c r="B1024" s="87"/>
      <c r="C1024" s="87"/>
      <c r="D1024" s="87"/>
      <c r="E1024" s="87"/>
      <c r="F1024" s="87"/>
      <c r="G1024" s="1"/>
      <c r="H1024" s="58"/>
      <c r="I1024" s="37"/>
      <c r="J1024" s="37"/>
    </row>
    <row r="1025" spans="1:10" ht="12.75">
      <c r="A1025" s="87"/>
      <c r="B1025" s="87"/>
      <c r="C1025" s="87"/>
      <c r="D1025" s="87"/>
      <c r="E1025" s="87"/>
      <c r="F1025" s="87"/>
      <c r="G1025" s="1"/>
      <c r="H1025" s="58"/>
      <c r="I1025" s="37"/>
      <c r="J1025" s="37"/>
    </row>
    <row r="1026" spans="1:10" ht="12.75">
      <c r="A1026" s="87"/>
      <c r="B1026" s="87"/>
      <c r="C1026" s="87"/>
      <c r="D1026" s="87"/>
      <c r="E1026" s="87"/>
      <c r="F1026" s="87"/>
      <c r="G1026" s="1"/>
      <c r="H1026" s="58"/>
      <c r="I1026" s="37"/>
      <c r="J1026" s="37"/>
    </row>
    <row r="1027" spans="1:10" ht="12.75">
      <c r="A1027" s="1"/>
      <c r="B1027" s="1"/>
      <c r="C1027" s="1"/>
      <c r="D1027" s="1"/>
      <c r="E1027" s="1"/>
      <c r="F1027" s="50"/>
      <c r="G1027" s="1"/>
      <c r="H1027" s="58"/>
      <c r="I1027" s="37"/>
      <c r="J1027" s="37"/>
    </row>
    <row r="1028" spans="1:10" ht="12.75">
      <c r="A1028" s="50"/>
      <c r="B1028" s="50"/>
      <c r="C1028" s="50"/>
      <c r="D1028" s="50"/>
      <c r="E1028" s="50"/>
      <c r="F1028" s="50"/>
      <c r="G1028" s="50"/>
      <c r="H1028" s="50"/>
      <c r="I1028" s="50"/>
      <c r="J1028" s="50"/>
    </row>
    <row r="1029" spans="1:10" ht="12.75">
      <c r="A1029" s="50"/>
      <c r="B1029" s="50"/>
      <c r="C1029" s="50"/>
      <c r="D1029" s="50"/>
      <c r="E1029" s="50"/>
      <c r="F1029" s="50"/>
      <c r="G1029" s="50"/>
      <c r="H1029" s="50"/>
      <c r="I1029" s="50"/>
      <c r="J1029" s="50"/>
    </row>
    <row r="1030" spans="1:10" ht="12.75">
      <c r="A1030" s="72"/>
      <c r="B1030" s="185"/>
      <c r="C1030" s="185"/>
      <c r="D1030" s="185"/>
      <c r="E1030" s="185"/>
      <c r="F1030" s="185"/>
      <c r="G1030" s="185"/>
      <c r="H1030" s="185"/>
      <c r="I1030" s="185"/>
      <c r="J1030" s="185"/>
    </row>
    <row r="1031" spans="1:10" ht="12.75">
      <c r="A1031" s="1"/>
      <c r="B1031" s="1"/>
      <c r="C1031" s="1"/>
      <c r="D1031" s="1"/>
      <c r="E1031" s="1"/>
      <c r="F1031" s="1"/>
      <c r="G1031" s="1"/>
      <c r="H1031" s="1"/>
      <c r="I1031" s="1"/>
      <c r="J1031" s="1"/>
    </row>
    <row r="1032" spans="1:10" ht="12.75">
      <c r="A1032" s="1"/>
      <c r="B1032" s="1"/>
      <c r="C1032" s="1"/>
      <c r="D1032" s="1"/>
      <c r="E1032" s="1"/>
      <c r="F1032" s="1"/>
      <c r="G1032" s="1"/>
      <c r="H1032" s="1"/>
      <c r="I1032" s="1"/>
      <c r="J1032" s="1"/>
    </row>
    <row r="1033" spans="1:10" ht="12.75">
      <c r="A1033" s="1"/>
      <c r="B1033" s="1"/>
      <c r="C1033" s="1"/>
      <c r="D1033" s="1"/>
      <c r="E1033" s="1"/>
      <c r="F1033" s="1"/>
      <c r="G1033" s="1"/>
      <c r="H1033" s="1"/>
      <c r="I1033" s="1"/>
      <c r="J1033" s="1"/>
    </row>
    <row r="1034" spans="1:10" ht="12.75">
      <c r="A1034" s="1"/>
      <c r="B1034" s="1"/>
      <c r="C1034" s="1"/>
      <c r="D1034" s="1"/>
      <c r="E1034" s="1"/>
      <c r="F1034" s="1"/>
      <c r="G1034" s="1"/>
      <c r="H1034" s="29"/>
      <c r="I1034" s="29"/>
      <c r="J1034" s="29"/>
    </row>
    <row r="1035" spans="1:10" ht="12.75">
      <c r="A1035" s="1"/>
      <c r="B1035" s="1"/>
      <c r="C1035" s="1"/>
      <c r="D1035" s="1"/>
      <c r="E1035" s="1"/>
      <c r="F1035" s="1"/>
      <c r="G1035" s="1"/>
      <c r="H1035" s="29"/>
      <c r="I1035" s="29"/>
      <c r="J1035" s="29"/>
    </row>
    <row r="1036" spans="1:10" ht="12.75">
      <c r="A1036" s="1"/>
      <c r="B1036" s="1"/>
      <c r="C1036" s="1"/>
      <c r="D1036" s="1"/>
      <c r="E1036" s="1"/>
      <c r="F1036" s="1"/>
      <c r="G1036" s="1"/>
      <c r="H1036" s="23"/>
      <c r="I1036" s="23"/>
      <c r="J1036" s="23"/>
    </row>
    <row r="1037" spans="1:10" ht="12.75">
      <c r="A1037" s="1"/>
      <c r="B1037" s="1"/>
      <c r="C1037" s="1"/>
      <c r="D1037" s="1"/>
      <c r="E1037" s="1"/>
      <c r="F1037" s="1"/>
      <c r="G1037" s="1"/>
      <c r="H1037" s="23"/>
      <c r="I1037" s="23"/>
      <c r="J1037" s="23"/>
    </row>
    <row r="1038" spans="1:10" ht="12.75">
      <c r="A1038" s="1"/>
      <c r="B1038" s="1"/>
      <c r="C1038" s="1"/>
      <c r="D1038" s="1"/>
      <c r="E1038" s="1"/>
      <c r="F1038" s="1"/>
      <c r="G1038" s="1"/>
      <c r="H1038" s="23"/>
      <c r="I1038" s="23"/>
      <c r="J1038" s="23"/>
    </row>
    <row r="1039" spans="1:10" ht="12.75">
      <c r="A1039" s="1"/>
      <c r="B1039" s="1"/>
      <c r="C1039" s="1"/>
      <c r="D1039" s="1"/>
      <c r="E1039" s="1"/>
      <c r="F1039" s="1"/>
      <c r="G1039" s="1"/>
      <c r="H1039" s="23"/>
      <c r="I1039" s="23"/>
      <c r="J1039" s="23"/>
    </row>
    <row r="1040" spans="1:10" ht="12.75">
      <c r="A1040" s="1"/>
      <c r="B1040" s="1"/>
      <c r="C1040" s="1"/>
      <c r="D1040" s="1"/>
      <c r="E1040" s="1"/>
      <c r="F1040" s="1"/>
      <c r="G1040" s="1"/>
      <c r="H1040" s="23"/>
      <c r="I1040" s="23"/>
      <c r="J1040" s="23"/>
    </row>
    <row r="1041" spans="1:10" ht="12.75">
      <c r="A1041" s="1"/>
      <c r="B1041" s="1"/>
      <c r="C1041" s="1"/>
      <c r="D1041" s="1"/>
      <c r="E1041" s="1"/>
      <c r="F1041" s="1"/>
      <c r="G1041" s="1"/>
      <c r="H1041" s="23"/>
      <c r="I1041" s="23"/>
      <c r="J1041" s="23"/>
    </row>
    <row r="1042" spans="1:10" ht="12.75">
      <c r="A1042" s="1"/>
      <c r="B1042" s="1"/>
      <c r="C1042" s="1"/>
      <c r="D1042" s="1"/>
      <c r="E1042" s="1"/>
      <c r="F1042" s="1"/>
      <c r="G1042" s="1"/>
      <c r="H1042" s="23"/>
      <c r="I1042" s="23"/>
      <c r="J1042" s="23"/>
    </row>
    <row r="1043" spans="1:10" ht="12.75">
      <c r="A1043" s="1"/>
      <c r="B1043" s="1"/>
      <c r="C1043" s="1"/>
      <c r="D1043" s="1"/>
      <c r="E1043" s="1"/>
      <c r="F1043" s="1"/>
      <c r="G1043" s="1"/>
      <c r="H1043" s="23"/>
      <c r="I1043" s="23"/>
      <c r="J1043" s="23"/>
    </row>
    <row r="1044" spans="1:10" ht="12.75">
      <c r="A1044" s="50"/>
      <c r="B1044" s="50"/>
      <c r="C1044" s="50"/>
      <c r="D1044" s="50"/>
      <c r="E1044" s="50"/>
      <c r="F1044" s="50"/>
      <c r="G1044" s="50"/>
      <c r="H1044" s="49"/>
      <c r="I1044" s="49"/>
      <c r="J1044" s="49"/>
    </row>
    <row r="1045" spans="1:10" ht="12.75">
      <c r="A1045" s="50"/>
      <c r="B1045" s="50"/>
      <c r="C1045" s="50"/>
      <c r="D1045" s="50"/>
      <c r="E1045" s="50"/>
      <c r="F1045" s="50"/>
      <c r="G1045" s="50"/>
      <c r="H1045" s="50"/>
      <c r="I1045" s="50"/>
      <c r="J1045" s="50"/>
    </row>
    <row r="1046" spans="1:10" ht="12.75">
      <c r="A1046" s="50"/>
      <c r="B1046" s="50"/>
      <c r="C1046" s="50"/>
      <c r="D1046" s="50"/>
      <c r="E1046" s="50"/>
      <c r="F1046" s="50"/>
      <c r="G1046" s="50"/>
      <c r="H1046" s="50"/>
      <c r="I1046" s="50"/>
      <c r="J1046" s="50"/>
    </row>
    <row r="1047" spans="1:10" ht="12.75">
      <c r="A1047" s="72"/>
      <c r="B1047" s="72"/>
      <c r="C1047" s="72"/>
      <c r="D1047" s="72"/>
      <c r="E1047" s="72"/>
      <c r="F1047" s="72"/>
      <c r="G1047" s="72"/>
      <c r="H1047" s="72"/>
      <c r="I1047" s="72"/>
      <c r="J1047" s="72"/>
    </row>
    <row r="1048" spans="1:10" ht="12.75">
      <c r="A1048" s="1"/>
      <c r="B1048" s="1"/>
      <c r="C1048" s="1"/>
      <c r="D1048" s="1"/>
      <c r="E1048" s="1"/>
      <c r="F1048" s="1"/>
      <c r="G1048" s="1"/>
      <c r="H1048" s="1"/>
      <c r="I1048" s="1"/>
      <c r="J1048" s="1"/>
    </row>
    <row r="1049" spans="1:10" ht="12.75">
      <c r="A1049" s="50"/>
      <c r="B1049" s="50"/>
      <c r="C1049" s="50"/>
      <c r="D1049" s="50"/>
      <c r="E1049" s="50"/>
      <c r="F1049" s="50"/>
      <c r="G1049" s="29"/>
      <c r="H1049" s="52"/>
      <c r="I1049" s="29"/>
      <c r="J1049" s="29"/>
    </row>
    <row r="1050" spans="1:10" ht="12.75">
      <c r="A1050" s="50"/>
      <c r="B1050" s="50"/>
      <c r="C1050" s="50"/>
      <c r="D1050" s="50"/>
      <c r="E1050" s="50"/>
      <c r="F1050" s="50"/>
      <c r="G1050" s="29"/>
      <c r="H1050" s="52"/>
      <c r="I1050" s="29"/>
      <c r="J1050" s="186"/>
    </row>
    <row r="1051" spans="1:10" ht="12.75">
      <c r="A1051" s="1"/>
      <c r="B1051" s="1"/>
      <c r="C1051" s="1"/>
      <c r="D1051" s="1"/>
      <c r="E1051" s="1"/>
      <c r="F1051" s="1"/>
      <c r="G1051" s="1"/>
      <c r="H1051" s="37"/>
      <c r="I1051" s="1"/>
      <c r="J1051" s="37"/>
    </row>
    <row r="1052" spans="1:10" ht="12.75">
      <c r="A1052" s="1"/>
      <c r="B1052" s="1"/>
      <c r="C1052" s="1"/>
      <c r="D1052" s="1"/>
      <c r="E1052" s="1"/>
      <c r="F1052" s="1"/>
      <c r="G1052" s="1"/>
      <c r="H1052" s="37"/>
      <c r="I1052" s="37"/>
      <c r="J1052" s="37"/>
    </row>
    <row r="1053" spans="1:10" ht="12.75">
      <c r="A1053" s="1"/>
      <c r="B1053" s="1"/>
      <c r="C1053" s="1"/>
      <c r="D1053" s="1"/>
      <c r="E1053" s="1"/>
      <c r="F1053" s="1"/>
      <c r="G1053" s="1"/>
      <c r="H1053" s="37"/>
      <c r="I1053" s="1"/>
      <c r="J1053" s="37"/>
    </row>
    <row r="1054" spans="1:10" ht="12.75">
      <c r="A1054" s="50"/>
      <c r="B1054" s="50"/>
      <c r="C1054" s="50"/>
      <c r="D1054" s="50"/>
      <c r="E1054" s="50"/>
      <c r="F1054" s="50"/>
      <c r="G1054" s="50"/>
      <c r="H1054" s="49"/>
      <c r="I1054" s="50"/>
      <c r="J1054" s="49"/>
    </row>
    <row r="1055" spans="1:10" ht="12.75">
      <c r="A1055" s="1"/>
      <c r="B1055" s="1"/>
      <c r="C1055" s="1"/>
      <c r="D1055" s="1"/>
      <c r="E1055" s="1"/>
      <c r="F1055" s="1"/>
      <c r="G1055" s="1"/>
      <c r="H1055" s="1"/>
      <c r="I1055" s="1"/>
      <c r="J1055" s="1"/>
    </row>
    <row r="1056" spans="1:10" ht="12.75">
      <c r="A1056" s="1"/>
      <c r="B1056" s="1"/>
      <c r="C1056" s="1"/>
      <c r="D1056" s="1"/>
      <c r="E1056" s="1"/>
      <c r="F1056" s="1"/>
      <c r="G1056" s="1"/>
      <c r="H1056" s="1"/>
      <c r="I1056" s="1"/>
      <c r="J1056" s="1"/>
    </row>
    <row r="1057" spans="1:10" ht="12.75">
      <c r="A1057" s="1"/>
      <c r="B1057" s="1"/>
      <c r="C1057" s="1"/>
      <c r="D1057" s="1"/>
      <c r="E1057" s="1"/>
      <c r="F1057" s="1"/>
      <c r="G1057" s="1"/>
      <c r="H1057" s="1"/>
      <c r="I1057" s="1"/>
      <c r="J1057" s="1"/>
    </row>
    <row r="1058" spans="1:10" ht="12.75">
      <c r="A1058" s="50"/>
      <c r="B1058" s="1"/>
      <c r="C1058" s="1"/>
      <c r="D1058" s="1"/>
      <c r="E1058" s="1"/>
      <c r="F1058" s="1"/>
      <c r="G1058" s="1"/>
      <c r="H1058" s="1"/>
      <c r="I1058" s="1"/>
      <c r="J1058" s="1"/>
    </row>
    <row r="1059" spans="1:10" ht="12.75">
      <c r="A1059" s="50"/>
      <c r="B1059" s="1"/>
      <c r="C1059" s="1"/>
      <c r="D1059" s="1"/>
      <c r="E1059" s="1"/>
      <c r="F1059" s="1"/>
      <c r="G1059" s="1"/>
      <c r="H1059" s="1"/>
      <c r="I1059" s="1"/>
      <c r="J1059" s="1"/>
    </row>
    <row r="1060" spans="1:10" ht="12.75">
      <c r="A1060" s="72"/>
      <c r="B1060" s="76"/>
      <c r="C1060" s="76"/>
      <c r="D1060" s="76"/>
      <c r="E1060" s="76"/>
      <c r="F1060" s="76"/>
      <c r="G1060" s="76"/>
      <c r="H1060" s="76"/>
      <c r="I1060" s="76"/>
      <c r="J1060" s="76"/>
    </row>
    <row r="1061" spans="1:10" ht="12.75">
      <c r="A1061" s="72"/>
      <c r="B1061" s="76"/>
      <c r="C1061" s="76"/>
      <c r="D1061" s="76"/>
      <c r="E1061" s="76"/>
      <c r="F1061" s="76"/>
      <c r="G1061" s="76"/>
      <c r="H1061" s="76"/>
      <c r="I1061" s="76"/>
      <c r="J1061" s="76"/>
    </row>
    <row r="1062" spans="1:10" ht="12.75">
      <c r="A1062" s="187"/>
      <c r="B1062" s="76"/>
      <c r="C1062" s="76"/>
      <c r="D1062" s="76"/>
      <c r="E1062" s="76"/>
      <c r="F1062" s="76"/>
      <c r="G1062" s="76"/>
      <c r="H1062" s="76"/>
      <c r="I1062" s="76"/>
      <c r="J1062" s="76"/>
    </row>
    <row r="1063" spans="1:10" ht="12.75">
      <c r="A1063" s="187"/>
      <c r="B1063" s="76"/>
      <c r="C1063" s="76"/>
      <c r="D1063" s="76"/>
      <c r="E1063" s="76"/>
      <c r="F1063" s="76"/>
      <c r="G1063" s="76"/>
      <c r="H1063" s="76"/>
      <c r="I1063" s="76"/>
      <c r="J1063" s="76"/>
    </row>
    <row r="1064" spans="1:10" ht="12.75">
      <c r="A1064" s="187"/>
      <c r="B1064" s="76"/>
      <c r="C1064" s="76"/>
      <c r="D1064" s="76"/>
      <c r="E1064" s="76"/>
      <c r="F1064" s="76"/>
      <c r="G1064" s="76"/>
      <c r="H1064" s="76"/>
      <c r="I1064" s="76"/>
      <c r="J1064" s="76"/>
    </row>
    <row r="1065" spans="1:10" ht="12.75">
      <c r="A1065" s="187"/>
      <c r="B1065" s="76"/>
      <c r="C1065" s="76"/>
      <c r="D1065" s="76"/>
      <c r="E1065" s="76"/>
      <c r="F1065" s="76"/>
      <c r="G1065" s="76"/>
      <c r="H1065" s="76"/>
      <c r="I1065" s="76"/>
      <c r="J1065" s="76"/>
    </row>
    <row r="1066" spans="1:10" ht="12.75">
      <c r="A1066" s="187"/>
      <c r="B1066" s="76"/>
      <c r="C1066" s="76"/>
      <c r="D1066" s="76"/>
      <c r="E1066" s="76"/>
      <c r="F1066" s="76"/>
      <c r="G1066" s="76"/>
      <c r="H1066" s="76"/>
      <c r="I1066" s="76"/>
      <c r="J1066" s="76"/>
    </row>
    <row r="1067" spans="1:10" ht="12.75">
      <c r="A1067" s="187"/>
      <c r="B1067" s="76"/>
      <c r="C1067" s="76"/>
      <c r="D1067" s="76"/>
      <c r="E1067" s="76"/>
      <c r="F1067" s="76"/>
      <c r="G1067" s="76"/>
      <c r="H1067" s="76"/>
      <c r="I1067" s="76"/>
      <c r="J1067" s="76"/>
    </row>
    <row r="1068" spans="1:10" ht="12.75">
      <c r="A1068" s="187"/>
      <c r="B1068" s="76"/>
      <c r="C1068" s="76"/>
      <c r="D1068" s="76"/>
      <c r="E1068" s="76"/>
      <c r="F1068" s="76"/>
      <c r="G1068" s="76"/>
      <c r="H1068" s="76"/>
      <c r="I1068" s="76"/>
      <c r="J1068" s="76"/>
    </row>
    <row r="1069" spans="1:10" ht="12.75">
      <c r="A1069" s="187"/>
      <c r="B1069" s="76"/>
      <c r="C1069" s="76"/>
      <c r="D1069" s="76"/>
      <c r="E1069" s="76"/>
      <c r="F1069" s="76"/>
      <c r="G1069" s="76"/>
      <c r="H1069" s="76"/>
      <c r="I1069" s="76"/>
      <c r="J1069" s="76"/>
    </row>
    <row r="1070" spans="1:10" ht="12.75">
      <c r="A1070" s="187"/>
      <c r="B1070" s="76"/>
      <c r="C1070" s="76"/>
      <c r="D1070" s="76"/>
      <c r="E1070" s="76"/>
      <c r="F1070" s="76"/>
      <c r="G1070" s="76"/>
      <c r="H1070" s="76"/>
      <c r="I1070" s="76"/>
      <c r="J1070" s="76"/>
    </row>
    <row r="1071" spans="1:10" ht="12.75">
      <c r="A1071" s="187"/>
      <c r="B1071" s="76"/>
      <c r="C1071" s="76"/>
      <c r="D1071" s="76"/>
      <c r="E1071" s="76"/>
      <c r="F1071" s="76"/>
      <c r="G1071" s="76"/>
      <c r="H1071" s="76"/>
      <c r="I1071" s="76"/>
      <c r="J1071" s="76"/>
    </row>
    <row r="1072" spans="1:10" ht="12.75">
      <c r="A1072" s="162"/>
      <c r="B1072" s="162"/>
      <c r="C1072" s="162"/>
      <c r="D1072" s="162"/>
      <c r="E1072" s="162"/>
      <c r="F1072" s="162"/>
      <c r="G1072" s="162"/>
      <c r="H1072" s="162"/>
      <c r="I1072" s="162"/>
      <c r="J1072" s="162"/>
    </row>
    <row r="1073" spans="1:10" ht="12.75">
      <c r="A1073" s="76"/>
      <c r="B1073" s="76"/>
      <c r="C1073" s="76"/>
      <c r="D1073" s="76"/>
      <c r="E1073" s="76"/>
      <c r="F1073" s="76"/>
      <c r="G1073" s="162"/>
      <c r="H1073" s="162"/>
      <c r="I1073" s="162"/>
      <c r="J1073" s="162"/>
    </row>
    <row r="1074" spans="1:10" ht="12.75">
      <c r="A1074" s="76"/>
      <c r="B1074" s="76"/>
      <c r="C1074" s="76"/>
      <c r="D1074" s="76"/>
      <c r="E1074" s="76"/>
      <c r="F1074" s="76"/>
      <c r="G1074" s="162"/>
      <c r="H1074" s="162"/>
      <c r="I1074" s="162"/>
      <c r="J1074" s="162"/>
    </row>
    <row r="1075" spans="1:10" ht="12.75">
      <c r="A1075" s="76"/>
      <c r="B1075" s="76"/>
      <c r="C1075" s="76"/>
      <c r="D1075" s="76"/>
      <c r="E1075" s="76"/>
      <c r="F1075" s="76"/>
      <c r="G1075" s="162"/>
      <c r="H1075" s="162"/>
      <c r="I1075" s="162"/>
      <c r="J1075" s="162"/>
    </row>
    <row r="1076" spans="1:10" ht="12.75">
      <c r="A1076" s="76"/>
      <c r="B1076" s="76"/>
      <c r="C1076" s="76"/>
      <c r="D1076" s="76"/>
      <c r="E1076" s="76"/>
      <c r="F1076" s="76"/>
      <c r="G1076" s="162"/>
      <c r="H1076" s="162"/>
      <c r="I1076" s="162"/>
      <c r="J1076" s="162"/>
    </row>
    <row r="1077" spans="1:10" ht="12.75">
      <c r="A1077" s="72"/>
      <c r="B1077" s="76"/>
      <c r="C1077" s="76"/>
      <c r="D1077" s="76"/>
      <c r="E1077" s="76"/>
      <c r="F1077" s="76"/>
      <c r="G1077" s="162"/>
      <c r="H1077" s="162"/>
      <c r="I1077" s="162"/>
      <c r="J1077" s="162"/>
    </row>
    <row r="1078" spans="1:10" ht="12.75">
      <c r="A1078" s="72"/>
      <c r="B1078" s="76"/>
      <c r="C1078" s="76"/>
      <c r="D1078" s="76"/>
      <c r="E1078" s="76"/>
      <c r="F1078" s="76"/>
      <c r="G1078" s="162"/>
      <c r="H1078" s="162"/>
      <c r="I1078" s="162"/>
      <c r="J1078" s="162"/>
    </row>
    <row r="1079" spans="1:10" ht="12.75">
      <c r="A1079" s="76"/>
      <c r="B1079" s="76"/>
      <c r="C1079" s="76"/>
      <c r="D1079" s="76"/>
      <c r="E1079" s="76"/>
      <c r="F1079" s="76"/>
      <c r="G1079" s="162"/>
      <c r="H1079" s="162"/>
      <c r="I1079" s="162"/>
      <c r="J1079" s="162"/>
    </row>
    <row r="1080" spans="1:10" ht="12.75">
      <c r="A1080" s="76"/>
      <c r="B1080" s="76"/>
      <c r="C1080" s="76"/>
      <c r="D1080" s="76"/>
      <c r="E1080" s="76"/>
      <c r="F1080" s="76"/>
      <c r="G1080" s="162"/>
      <c r="H1080" s="162"/>
      <c r="I1080" s="162"/>
      <c r="J1080" s="162"/>
    </row>
    <row r="1081" spans="1:10" ht="12.75">
      <c r="A1081" s="76"/>
      <c r="B1081" s="76"/>
      <c r="C1081" s="76"/>
      <c r="D1081" s="76"/>
      <c r="E1081" s="76"/>
      <c r="F1081" s="76"/>
      <c r="G1081" s="162"/>
      <c r="H1081" s="162"/>
      <c r="I1081" s="162"/>
      <c r="J1081" s="162"/>
    </row>
    <row r="1082" spans="1:10" ht="12.75">
      <c r="A1082" s="72"/>
      <c r="B1082" s="76"/>
      <c r="C1082" s="76"/>
      <c r="D1082" s="76"/>
      <c r="E1082" s="76"/>
      <c r="F1082" s="76"/>
      <c r="G1082" s="162"/>
      <c r="H1082" s="162"/>
      <c r="I1082" s="162"/>
      <c r="J1082" s="162"/>
    </row>
    <row r="1083" spans="1:10" ht="12.75">
      <c r="A1083" s="72"/>
      <c r="B1083" s="76"/>
      <c r="C1083" s="76"/>
      <c r="D1083" s="76"/>
      <c r="E1083" s="76"/>
      <c r="F1083" s="76"/>
      <c r="G1083" s="162"/>
      <c r="H1083" s="162"/>
      <c r="I1083" s="162"/>
      <c r="J1083" s="162"/>
    </row>
    <row r="1084" spans="1:10" ht="12.75">
      <c r="A1084" s="76"/>
      <c r="B1084" s="76"/>
      <c r="C1084" s="76"/>
      <c r="D1084" s="76"/>
      <c r="E1084" s="76"/>
      <c r="F1084" s="76"/>
      <c r="G1084" s="162"/>
      <c r="H1084" s="162"/>
      <c r="I1084" s="162"/>
      <c r="J1084" s="162"/>
    </row>
    <row r="1085" spans="1:10" ht="12.75">
      <c r="A1085" s="76"/>
      <c r="B1085" s="76"/>
      <c r="C1085" s="76"/>
      <c r="D1085" s="76"/>
      <c r="E1085" s="76"/>
      <c r="F1085" s="76"/>
      <c r="G1085" s="162"/>
      <c r="H1085" s="162"/>
      <c r="I1085" s="162"/>
      <c r="J1085" s="162"/>
    </row>
    <row r="1086" spans="1:10" ht="12.75">
      <c r="A1086" s="76"/>
      <c r="B1086" s="76"/>
      <c r="C1086" s="76"/>
      <c r="D1086" s="76"/>
      <c r="E1086" s="76"/>
      <c r="F1086" s="76"/>
      <c r="G1086" s="162"/>
      <c r="H1086" s="162"/>
      <c r="I1086" s="162"/>
      <c r="J1086" s="162"/>
    </row>
    <row r="1087" spans="1:10" ht="12.75">
      <c r="A1087" s="72"/>
      <c r="B1087" s="76"/>
      <c r="C1087" s="76"/>
      <c r="D1087" s="76"/>
      <c r="E1087" s="76"/>
      <c r="F1087" s="76"/>
      <c r="G1087" s="162"/>
      <c r="H1087" s="162"/>
      <c r="I1087" s="162"/>
      <c r="J1087" s="162"/>
    </row>
    <row r="1088" spans="1:10" ht="12.75">
      <c r="A1088" s="72"/>
      <c r="B1088" s="76"/>
      <c r="C1088" s="76"/>
      <c r="D1088" s="76"/>
      <c r="E1088" s="76"/>
      <c r="F1088" s="76"/>
      <c r="G1088" s="162"/>
      <c r="H1088" s="162"/>
      <c r="I1088" s="162"/>
      <c r="J1088" s="162"/>
    </row>
    <row r="1089" spans="1:10" ht="12.75">
      <c r="A1089" s="76"/>
      <c r="B1089" s="76"/>
      <c r="C1089" s="76"/>
      <c r="D1089" s="76"/>
      <c r="E1089" s="76"/>
      <c r="F1089" s="76"/>
      <c r="G1089" s="162"/>
      <c r="H1089" s="162"/>
      <c r="I1089" s="162"/>
      <c r="J1089" s="162"/>
    </row>
    <row r="1090" spans="1:10" ht="12.75">
      <c r="A1090" s="76"/>
      <c r="B1090" s="76"/>
      <c r="C1090" s="76"/>
      <c r="D1090" s="76"/>
      <c r="E1090" s="76"/>
      <c r="F1090" s="76"/>
      <c r="G1090" s="162"/>
      <c r="H1090" s="162"/>
      <c r="I1090" s="162"/>
      <c r="J1090" s="162"/>
    </row>
    <row r="1091" spans="1:10" ht="12.75">
      <c r="A1091" s="76"/>
      <c r="B1091" s="76"/>
      <c r="C1091" s="76"/>
      <c r="D1091" s="76"/>
      <c r="E1091" s="76"/>
      <c r="F1091" s="76"/>
      <c r="G1091" s="162"/>
      <c r="H1091" s="162"/>
      <c r="I1091" s="162"/>
      <c r="J1091" s="162"/>
    </row>
    <row r="1092" spans="1:10" ht="12.75">
      <c r="A1092" s="72"/>
      <c r="B1092" s="76"/>
      <c r="C1092" s="76"/>
      <c r="D1092" s="76"/>
      <c r="E1092" s="76"/>
      <c r="F1092" s="76"/>
      <c r="G1092" s="162"/>
      <c r="H1092" s="162"/>
      <c r="I1092" s="162"/>
      <c r="J1092" s="162"/>
    </row>
    <row r="1093" spans="1:10" ht="12.75">
      <c r="A1093" s="72"/>
      <c r="B1093" s="76"/>
      <c r="C1093" s="76"/>
      <c r="D1093" s="76"/>
      <c r="E1093" s="76"/>
      <c r="F1093" s="76"/>
      <c r="G1093" s="162"/>
      <c r="H1093" s="162"/>
      <c r="I1093" s="162"/>
      <c r="J1093" s="162"/>
    </row>
    <row r="1094" spans="1:10" ht="12.75">
      <c r="A1094" s="72"/>
      <c r="B1094" s="76"/>
      <c r="C1094" s="76"/>
      <c r="D1094" s="76"/>
      <c r="E1094" s="76"/>
      <c r="F1094" s="76"/>
      <c r="G1094" s="162"/>
      <c r="H1094" s="162"/>
      <c r="I1094" s="162"/>
      <c r="J1094" s="162"/>
    </row>
    <row r="1095" spans="1:10" ht="12.75">
      <c r="A1095" s="76"/>
      <c r="B1095" s="76"/>
      <c r="C1095" s="76"/>
      <c r="D1095" s="76"/>
      <c r="E1095" s="76"/>
      <c r="F1095" s="76"/>
      <c r="G1095" s="162"/>
      <c r="H1095" s="162"/>
      <c r="I1095" s="162"/>
      <c r="J1095" s="162"/>
    </row>
    <row r="1096" spans="1:10" ht="12.75">
      <c r="A1096" s="72"/>
      <c r="B1096" s="76"/>
      <c r="C1096" s="76"/>
      <c r="D1096" s="76"/>
      <c r="E1096" s="76"/>
      <c r="F1096" s="76"/>
      <c r="G1096" s="162"/>
      <c r="H1096" s="162"/>
      <c r="I1096" s="162"/>
      <c r="J1096" s="162"/>
    </row>
    <row r="1097" spans="1:10" ht="12.75">
      <c r="A1097" s="72"/>
      <c r="B1097" s="1"/>
      <c r="C1097" s="1"/>
      <c r="D1097" s="1"/>
      <c r="E1097" s="1"/>
      <c r="F1097" s="1"/>
      <c r="G1097" s="1"/>
      <c r="H1097" s="1"/>
      <c r="I1097" s="1"/>
      <c r="J1097" s="1"/>
    </row>
    <row r="1098" spans="1:10" ht="12.75">
      <c r="A1098" s="72"/>
      <c r="B1098" s="76"/>
      <c r="C1098" s="76"/>
      <c r="D1098" s="76"/>
      <c r="E1098" s="76"/>
      <c r="F1098" s="76"/>
      <c r="G1098" s="76"/>
      <c r="H1098" s="76"/>
      <c r="I1098" s="76"/>
      <c r="J1098" s="76"/>
    </row>
    <row r="1099" spans="1:10" ht="12.75">
      <c r="A1099" s="76"/>
      <c r="B1099" s="76"/>
      <c r="C1099" s="76"/>
      <c r="D1099" s="76"/>
      <c r="E1099" s="76"/>
      <c r="F1099" s="76"/>
      <c r="G1099" s="76"/>
      <c r="H1099" s="76"/>
      <c r="I1099" s="76"/>
      <c r="J1099" s="76"/>
    </row>
    <row r="1100" spans="1:10" ht="12.75">
      <c r="A1100" s="76"/>
      <c r="B1100" s="76"/>
      <c r="C1100" s="76"/>
      <c r="D1100" s="76"/>
      <c r="E1100" s="76"/>
      <c r="F1100" s="76"/>
      <c r="G1100" s="76"/>
      <c r="H1100" s="76"/>
      <c r="I1100" s="76"/>
      <c r="J1100" s="76"/>
    </row>
    <row r="1101" spans="1:10" ht="12.75">
      <c r="A1101" s="1"/>
      <c r="B1101" s="1"/>
      <c r="C1101" s="1"/>
      <c r="D1101" s="1"/>
      <c r="E1101" s="1"/>
      <c r="F1101" s="1"/>
      <c r="G1101" s="1"/>
      <c r="H1101" s="1"/>
      <c r="I1101" s="1"/>
      <c r="J1101" s="1"/>
    </row>
    <row r="1102" spans="1:10" ht="12.75">
      <c r="A1102" s="162"/>
      <c r="B1102" s="76"/>
      <c r="C1102" s="162"/>
      <c r="D1102" s="162"/>
      <c r="E1102" s="162"/>
      <c r="F1102" s="69"/>
      <c r="G1102" s="162"/>
      <c r="H1102" s="162"/>
      <c r="I1102" s="162"/>
      <c r="J1102" s="162"/>
    </row>
    <row r="1103" spans="1:10" ht="12.75">
      <c r="A1103" s="162"/>
      <c r="B1103" s="76"/>
      <c r="C1103" s="162"/>
      <c r="D1103" s="162"/>
      <c r="E1103" s="162"/>
      <c r="F1103" s="69"/>
      <c r="G1103" s="162"/>
      <c r="H1103" s="162"/>
      <c r="I1103" s="162"/>
      <c r="J1103" s="162"/>
    </row>
    <row r="1104" spans="1:10" ht="12.75">
      <c r="A1104" s="50"/>
      <c r="B1104" s="76"/>
      <c r="C1104" s="162"/>
      <c r="D1104" s="162"/>
      <c r="E1104" s="162"/>
      <c r="F1104" s="69"/>
      <c r="G1104" s="162"/>
      <c r="H1104" s="162"/>
      <c r="I1104" s="162"/>
      <c r="J1104" s="162"/>
    </row>
    <row r="1105" spans="1:10" ht="12.75">
      <c r="A1105" s="1"/>
      <c r="B1105" s="1"/>
      <c r="C1105" s="1"/>
      <c r="D1105" s="1"/>
      <c r="E1105" s="1"/>
      <c r="F1105" s="37"/>
      <c r="G1105" s="1"/>
      <c r="H1105" s="1"/>
      <c r="I1105" s="1"/>
      <c r="J1105" s="1"/>
    </row>
    <row r="1106" spans="1:10" ht="12.75">
      <c r="A1106" s="1"/>
      <c r="B1106" s="1"/>
      <c r="C1106" s="1"/>
      <c r="D1106" s="1"/>
      <c r="E1106" s="1"/>
      <c r="F1106" s="37"/>
      <c r="G1106" s="1"/>
      <c r="H1106" s="1"/>
      <c r="I1106" s="1"/>
      <c r="J1106" s="1"/>
    </row>
    <row r="1107" spans="1:10" ht="12.75">
      <c r="A1107" s="1"/>
      <c r="B1107" s="1"/>
      <c r="C1107" s="1"/>
      <c r="D1107" s="1"/>
      <c r="E1107" s="1"/>
      <c r="F1107" s="37"/>
      <c r="G1107" s="1"/>
      <c r="H1107" s="1"/>
      <c r="I1107" s="1"/>
      <c r="J1107" s="1"/>
    </row>
    <row r="1108" spans="1:10" ht="12.75">
      <c r="A1108" s="1"/>
      <c r="B1108" s="1"/>
      <c r="C1108" s="1"/>
      <c r="D1108" s="1"/>
      <c r="E1108" s="1"/>
      <c r="F1108" s="37"/>
      <c r="G1108" s="1"/>
      <c r="H1108" s="1"/>
      <c r="I1108" s="1"/>
      <c r="J1108" s="1"/>
    </row>
    <row r="1109" spans="1:8" ht="40.5" customHeight="1">
      <c r="A1109" s="188"/>
      <c r="B1109" s="188"/>
      <c r="C1109" s="188"/>
      <c r="D1109" s="188"/>
      <c r="E1109" s="188"/>
      <c r="F1109" s="188"/>
      <c r="G1109" s="188"/>
      <c r="H1109" s="188"/>
    </row>
    <row r="1110" spans="1:10" ht="12.75">
      <c r="A1110" s="87"/>
      <c r="B1110" s="87"/>
      <c r="C1110" s="87"/>
      <c r="D1110" s="87"/>
      <c r="E1110" s="87"/>
      <c r="F1110" s="87"/>
      <c r="G1110" s="87"/>
      <c r="H1110" s="87"/>
      <c r="I1110" s="87"/>
      <c r="J1110" s="87"/>
    </row>
    <row r="1111" spans="1:10" ht="12.75">
      <c r="A1111" s="87"/>
      <c r="B1111" s="87"/>
      <c r="C1111" s="87"/>
      <c r="D1111" s="87"/>
      <c r="E1111" s="87"/>
      <c r="F1111" s="87"/>
      <c r="G1111" s="87"/>
      <c r="H1111" s="87"/>
      <c r="I1111" s="87"/>
      <c r="J1111" s="87"/>
    </row>
    <row r="1112" spans="1:10" ht="12.75">
      <c r="A1112" s="87"/>
      <c r="B1112" s="87"/>
      <c r="C1112" s="87"/>
      <c r="D1112" s="87"/>
      <c r="E1112" s="87"/>
      <c r="F1112" s="87"/>
      <c r="G1112" s="87"/>
      <c r="H1112" s="87"/>
      <c r="I1112" s="87"/>
      <c r="J1112" s="87"/>
    </row>
    <row r="1113" spans="1:10" ht="12.75">
      <c r="A1113" s="1"/>
      <c r="B1113" s="1"/>
      <c r="C1113" s="1"/>
      <c r="D1113" s="1"/>
      <c r="E1113" s="1"/>
      <c r="F1113" s="37"/>
      <c r="G1113" s="1"/>
      <c r="H1113" s="1"/>
      <c r="I1113" s="1"/>
      <c r="J1113" s="1"/>
    </row>
    <row r="1114" spans="1:10" ht="12.75">
      <c r="A1114" s="189"/>
      <c r="B1114" s="1"/>
      <c r="C1114" s="1"/>
      <c r="D1114" s="1"/>
      <c r="E1114" s="1"/>
      <c r="F1114" s="37"/>
      <c r="G1114" s="1"/>
      <c r="H1114" s="1"/>
      <c r="I1114" s="1"/>
      <c r="J1114" s="1"/>
    </row>
    <row r="1115" spans="1:10" ht="12.75">
      <c r="A1115" s="189"/>
      <c r="B1115" s="1"/>
      <c r="C1115" s="1"/>
      <c r="D1115" s="1"/>
      <c r="E1115" s="1"/>
      <c r="F1115" s="37"/>
      <c r="G1115" s="1"/>
      <c r="H1115" s="1"/>
      <c r="I1115" s="1"/>
      <c r="J1115" s="1"/>
    </row>
    <row r="1116" spans="1:10" ht="12.75">
      <c r="A1116" s="190"/>
      <c r="B1116" s="1"/>
      <c r="C1116" s="1"/>
      <c r="D1116" s="1"/>
      <c r="E1116" s="1"/>
      <c r="F1116" s="37"/>
      <c r="G1116" s="1"/>
      <c r="H1116" s="1"/>
      <c r="I1116" s="1"/>
      <c r="J1116" s="1"/>
    </row>
    <row r="1117" spans="1:10" ht="12.75">
      <c r="A1117" s="190"/>
      <c r="B1117" s="1"/>
      <c r="C1117" s="1"/>
      <c r="D1117" s="1"/>
      <c r="E1117" s="1"/>
      <c r="F1117" s="37"/>
      <c r="G1117" s="1"/>
      <c r="H1117" s="1"/>
      <c r="I1117" s="1"/>
      <c r="J1117" s="1"/>
    </row>
    <row r="1118" spans="1:10" ht="12.75">
      <c r="A1118" s="190"/>
      <c r="B1118" s="1"/>
      <c r="C1118" s="1"/>
      <c r="D1118" s="1"/>
      <c r="E1118" s="1"/>
      <c r="F1118" s="37"/>
      <c r="G1118" s="1"/>
      <c r="H1118" s="1"/>
      <c r="I1118" s="1"/>
      <c r="J1118" s="1"/>
    </row>
    <row r="1119" spans="1:10" ht="12.75">
      <c r="A1119" s="190"/>
      <c r="B1119" s="76"/>
      <c r="C1119" s="162"/>
      <c r="D1119" s="162"/>
      <c r="E1119" s="162"/>
      <c r="F1119" s="69"/>
      <c r="G1119" s="162"/>
      <c r="H1119" s="162"/>
      <c r="I1119" s="162"/>
      <c r="J1119" s="162"/>
    </row>
    <row r="1120" spans="1:10" ht="12.75">
      <c r="A1120" s="190"/>
      <c r="B1120" s="76"/>
      <c r="C1120" s="162"/>
      <c r="D1120" s="162"/>
      <c r="E1120" s="162"/>
      <c r="F1120" s="69"/>
      <c r="G1120" s="162"/>
      <c r="H1120" s="162"/>
      <c r="I1120" s="162"/>
      <c r="J1120" s="162"/>
    </row>
    <row r="1121" spans="1:10" ht="12.75">
      <c r="A1121" s="190"/>
      <c r="B1121" s="76"/>
      <c r="C1121" s="162"/>
      <c r="D1121" s="162"/>
      <c r="E1121" s="162"/>
      <c r="F1121" s="69"/>
      <c r="G1121" s="162"/>
      <c r="H1121" s="162"/>
      <c r="I1121" s="162"/>
      <c r="J1121" s="162"/>
    </row>
    <row r="1122" spans="1:10" ht="12.75">
      <c r="A1122" s="190"/>
      <c r="B1122" s="76"/>
      <c r="C1122" s="162"/>
      <c r="D1122" s="162"/>
      <c r="E1122" s="162"/>
      <c r="F1122" s="69"/>
      <c r="G1122" s="162"/>
      <c r="H1122" s="162"/>
      <c r="I1122" s="162"/>
      <c r="J1122" s="162"/>
    </row>
    <row r="1123" spans="1:10" ht="12.75">
      <c r="A1123" s="190"/>
      <c r="B1123" s="76"/>
      <c r="C1123" s="162"/>
      <c r="D1123" s="162"/>
      <c r="E1123" s="162"/>
      <c r="F1123" s="69"/>
      <c r="G1123" s="162"/>
      <c r="H1123" s="162"/>
      <c r="I1123" s="162"/>
      <c r="J1123" s="162"/>
    </row>
    <row r="1124" spans="1:10" ht="12.75">
      <c r="A1124" s="190"/>
      <c r="B1124" s="76"/>
      <c r="C1124" s="162"/>
      <c r="D1124" s="162"/>
      <c r="E1124" s="162"/>
      <c r="F1124" s="69"/>
      <c r="G1124" s="162"/>
      <c r="H1124" s="162"/>
      <c r="I1124" s="162"/>
      <c r="J1124" s="162"/>
    </row>
    <row r="1125" spans="1:10" ht="12.75">
      <c r="A1125" s="162"/>
      <c r="B1125" s="76"/>
      <c r="C1125" s="162"/>
      <c r="D1125" s="162"/>
      <c r="E1125" s="162"/>
      <c r="F1125" s="69"/>
      <c r="G1125" s="162"/>
      <c r="H1125" s="162"/>
      <c r="I1125" s="162"/>
      <c r="J1125" s="162"/>
    </row>
    <row r="1126" spans="1:10" ht="12.75">
      <c r="A1126" s="50"/>
      <c r="B1126" s="76"/>
      <c r="C1126" s="162"/>
      <c r="D1126" s="162"/>
      <c r="E1126" s="162"/>
      <c r="F1126" s="69"/>
      <c r="G1126" s="162"/>
      <c r="H1126" s="162"/>
      <c r="I1126" s="162"/>
      <c r="J1126" s="162"/>
    </row>
    <row r="1127" spans="1:10" ht="12.75">
      <c r="A1127" s="50"/>
      <c r="B1127" s="76"/>
      <c r="C1127" s="162"/>
      <c r="D1127" s="162"/>
      <c r="E1127" s="162"/>
      <c r="F1127" s="69"/>
      <c r="G1127" s="162"/>
      <c r="H1127" s="162"/>
      <c r="I1127" s="162"/>
      <c r="J1127" s="162"/>
    </row>
    <row r="1128" spans="1:10" ht="12.75">
      <c r="A1128" s="162"/>
      <c r="B1128" s="76"/>
      <c r="C1128" s="162"/>
      <c r="D1128" s="162"/>
      <c r="E1128" s="162"/>
      <c r="F1128" s="69"/>
      <c r="G1128" s="162"/>
      <c r="H1128" s="162"/>
      <c r="I1128" s="162"/>
      <c r="J1128" s="162"/>
    </row>
    <row r="1129" spans="1:10" ht="12.75">
      <c r="A1129" s="93"/>
      <c r="B1129" s="76"/>
      <c r="C1129" s="162"/>
      <c r="D1129" s="162"/>
      <c r="E1129" s="162"/>
      <c r="F1129" s="69"/>
      <c r="G1129" s="162"/>
      <c r="H1129" s="162"/>
      <c r="I1129" s="162"/>
      <c r="J1129" s="162"/>
    </row>
    <row r="1130" spans="1:10" ht="12.75">
      <c r="A1130" s="88"/>
      <c r="B1130" s="88"/>
      <c r="C1130" s="88"/>
      <c r="D1130" s="88"/>
      <c r="E1130" s="88"/>
      <c r="F1130" s="88"/>
      <c r="G1130" s="46"/>
      <c r="H1130" s="46"/>
      <c r="I1130" s="46"/>
      <c r="J1130" s="46"/>
    </row>
    <row r="1131" spans="1:10" ht="12.75">
      <c r="A1131" s="87"/>
      <c r="B1131" s="87"/>
      <c r="C1131" s="87"/>
      <c r="D1131" s="87"/>
      <c r="E1131" s="87"/>
      <c r="F1131" s="87"/>
      <c r="G1131" s="88"/>
      <c r="H1131" s="88"/>
      <c r="I1131" s="88"/>
      <c r="J1131" s="88"/>
    </row>
    <row r="1132" spans="1:10" ht="12.75">
      <c r="A1132" s="87"/>
      <c r="B1132" s="87"/>
      <c r="C1132" s="87"/>
      <c r="D1132" s="87"/>
      <c r="E1132" s="87"/>
      <c r="F1132" s="87"/>
      <c r="G1132" s="88"/>
      <c r="H1132" s="88"/>
      <c r="I1132" s="88"/>
      <c r="J1132" s="88"/>
    </row>
    <row r="1133" spans="1:10" ht="12.75">
      <c r="A1133" s="87"/>
      <c r="B1133" s="87"/>
      <c r="C1133" s="87"/>
      <c r="D1133" s="87"/>
      <c r="E1133" s="87"/>
      <c r="F1133" s="87"/>
      <c r="G1133" s="88"/>
      <c r="H1133" s="88"/>
      <c r="I1133" s="88"/>
      <c r="J1133" s="88"/>
    </row>
    <row r="1134" spans="1:10" ht="12.75">
      <c r="A1134" s="46"/>
      <c r="B1134" s="88"/>
      <c r="C1134" s="88"/>
      <c r="D1134" s="88"/>
      <c r="E1134" s="88"/>
      <c r="F1134" s="88"/>
      <c r="G1134" s="87"/>
      <c r="H1134" s="87"/>
      <c r="I1134" s="87"/>
      <c r="J1134" s="87"/>
    </row>
    <row r="1135" spans="1:10" ht="12.75">
      <c r="A1135" s="162"/>
      <c r="B1135" s="76"/>
      <c r="C1135" s="162"/>
      <c r="D1135" s="162"/>
      <c r="E1135" s="162"/>
      <c r="F1135" s="69"/>
      <c r="G1135" s="162"/>
      <c r="H1135" s="162"/>
      <c r="I1135" s="162"/>
      <c r="J1135" s="162"/>
    </row>
    <row r="1136" spans="1:10" ht="13.5">
      <c r="A1136" s="162"/>
      <c r="B1136" s="76"/>
      <c r="C1136" s="162"/>
      <c r="D1136" s="178"/>
      <c r="E1136" s="162"/>
      <c r="F1136" s="69"/>
      <c r="G1136" s="162"/>
      <c r="H1136" s="162"/>
      <c r="I1136" s="162"/>
      <c r="J1136" s="162"/>
    </row>
    <row r="1137" spans="1:10" ht="12.75">
      <c r="A1137" s="162"/>
      <c r="B1137" s="76"/>
      <c r="C1137" s="162"/>
      <c r="D1137" s="162"/>
      <c r="E1137" s="162"/>
      <c r="F1137" s="69"/>
      <c r="G1137" s="162"/>
      <c r="H1137" s="162"/>
      <c r="I1137" s="162"/>
      <c r="J1137" s="162"/>
    </row>
    <row r="1138" spans="1:10" ht="12.75">
      <c r="A1138" s="50"/>
      <c r="B1138" s="76"/>
      <c r="C1138" s="162"/>
      <c r="D1138" s="162"/>
      <c r="E1138" s="162"/>
      <c r="F1138" s="69"/>
      <c r="G1138" s="162"/>
      <c r="H1138" s="162"/>
      <c r="I1138" s="162"/>
      <c r="J1138" s="162"/>
    </row>
    <row r="1139" spans="1:10" ht="12.75">
      <c r="A1139" s="50"/>
      <c r="B1139" s="76"/>
      <c r="C1139" s="162"/>
      <c r="D1139" s="162"/>
      <c r="E1139" s="162"/>
      <c r="F1139" s="69"/>
      <c r="G1139" s="162"/>
      <c r="H1139" s="162"/>
      <c r="I1139" s="162"/>
      <c r="J1139" s="162"/>
    </row>
    <row r="1140" spans="1:10" ht="12.75">
      <c r="A1140" s="1"/>
      <c r="B1140" s="76"/>
      <c r="C1140" s="162"/>
      <c r="D1140" s="162"/>
      <c r="E1140" s="162"/>
      <c r="F1140" s="69"/>
      <c r="G1140" s="162"/>
      <c r="H1140" s="162"/>
      <c r="I1140" s="162"/>
      <c r="J1140" s="162"/>
    </row>
    <row r="1141" spans="1:10" ht="12.75">
      <c r="A1141" s="1"/>
      <c r="B1141" s="76"/>
      <c r="C1141" s="162"/>
      <c r="D1141" s="162"/>
      <c r="E1141" s="162"/>
      <c r="F1141" s="69"/>
      <c r="G1141" s="162"/>
      <c r="H1141" s="162"/>
      <c r="I1141" s="162"/>
      <c r="J1141" s="162"/>
    </row>
    <row r="1142" spans="1:10" ht="12.75">
      <c r="A1142" s="1"/>
      <c r="B1142" s="76"/>
      <c r="C1142" s="162"/>
      <c r="D1142" s="162"/>
      <c r="E1142" s="162"/>
      <c r="F1142" s="69"/>
      <c r="G1142" s="162"/>
      <c r="H1142" s="162"/>
      <c r="I1142" s="162"/>
      <c r="J1142" s="162"/>
    </row>
    <row r="1143" spans="1:10" ht="12.75">
      <c r="A1143" s="1"/>
      <c r="B1143" s="76"/>
      <c r="C1143" s="162"/>
      <c r="D1143" s="162"/>
      <c r="E1143" s="162"/>
      <c r="F1143" s="69"/>
      <c r="G1143" s="162"/>
      <c r="H1143" s="162"/>
      <c r="I1143" s="162"/>
      <c r="J1143" s="162"/>
    </row>
    <row r="1144" spans="1:10" ht="12.75">
      <c r="A1144" s="1"/>
      <c r="B1144" s="76"/>
      <c r="C1144" s="162"/>
      <c r="D1144" s="162"/>
      <c r="E1144" s="162"/>
      <c r="F1144" s="69"/>
      <c r="G1144" s="162"/>
      <c r="H1144" s="162"/>
      <c r="I1144" s="162"/>
      <c r="J1144" s="162"/>
    </row>
    <row r="1145" spans="1:10" ht="12.75">
      <c r="A1145" s="1"/>
      <c r="B1145" s="76"/>
      <c r="C1145" s="162"/>
      <c r="D1145" s="162"/>
      <c r="E1145" s="162"/>
      <c r="F1145" s="69"/>
      <c r="G1145" s="162"/>
      <c r="H1145" s="162"/>
      <c r="I1145" s="162"/>
      <c r="J1145" s="162"/>
    </row>
    <row r="1146" spans="1:10" ht="12.75">
      <c r="A1146" s="50"/>
      <c r="B1146" s="76"/>
      <c r="C1146" s="162"/>
      <c r="D1146" s="162"/>
      <c r="E1146" s="162"/>
      <c r="F1146" s="69"/>
      <c r="G1146" s="162"/>
      <c r="H1146" s="162"/>
      <c r="I1146" s="162"/>
      <c r="J1146" s="162"/>
    </row>
    <row r="1147" spans="1:10" ht="12.75">
      <c r="A1147" s="50"/>
      <c r="B1147" s="76"/>
      <c r="C1147" s="162"/>
      <c r="D1147" s="162"/>
      <c r="E1147" s="162"/>
      <c r="F1147" s="69"/>
      <c r="G1147" s="162"/>
      <c r="H1147" s="162"/>
      <c r="I1147" s="162"/>
      <c r="J1147" s="162"/>
    </row>
    <row r="1148" spans="1:10" ht="12.75">
      <c r="A1148" s="1"/>
      <c r="B1148" s="76"/>
      <c r="C1148" s="162"/>
      <c r="D1148" s="162"/>
      <c r="E1148" s="162"/>
      <c r="F1148" s="69"/>
      <c r="G1148" s="162"/>
      <c r="H1148" s="162"/>
      <c r="I1148" s="162"/>
      <c r="J1148" s="162"/>
    </row>
    <row r="1149" spans="1:10" ht="12.75">
      <c r="A1149" s="1"/>
      <c r="B1149" s="76"/>
      <c r="C1149" s="162"/>
      <c r="D1149" s="162"/>
      <c r="E1149" s="162"/>
      <c r="F1149" s="69"/>
      <c r="G1149" s="162"/>
      <c r="H1149" s="162"/>
      <c r="I1149" s="162"/>
      <c r="J1149" s="162"/>
    </row>
    <row r="1150" spans="1:10" ht="12.75">
      <c r="A1150" s="87"/>
      <c r="B1150" s="87"/>
      <c r="C1150" s="87"/>
      <c r="D1150" s="87"/>
      <c r="E1150" s="87"/>
      <c r="F1150" s="47"/>
      <c r="G1150" s="47"/>
      <c r="H1150" s="46"/>
      <c r="I1150" s="46"/>
      <c r="J1150" s="46"/>
    </row>
    <row r="1151" spans="1:10" ht="12.75">
      <c r="A1151" s="87"/>
      <c r="B1151" s="87"/>
      <c r="C1151" s="87"/>
      <c r="D1151" s="87"/>
      <c r="E1151" s="87"/>
      <c r="F1151" s="49"/>
      <c r="G1151" s="50"/>
      <c r="H1151" s="50"/>
      <c r="I1151" s="46"/>
      <c r="J1151" s="46"/>
    </row>
    <row r="1152" spans="1:10" ht="26.25" customHeight="1">
      <c r="A1152" s="191"/>
      <c r="B1152" s="191"/>
      <c r="C1152" s="191"/>
      <c r="D1152" s="191"/>
      <c r="E1152" s="191"/>
      <c r="F1152" s="37"/>
      <c r="G1152" s="1"/>
      <c r="H1152" s="1"/>
      <c r="I1152" s="87"/>
      <c r="J1152" s="87"/>
    </row>
    <row r="1153" spans="1:10" ht="40.5" customHeight="1">
      <c r="A1153" s="191"/>
      <c r="B1153" s="191"/>
      <c r="C1153" s="191"/>
      <c r="D1153" s="191"/>
      <c r="E1153" s="191"/>
      <c r="F1153" s="37"/>
      <c r="G1153" s="1"/>
      <c r="H1153" s="1"/>
      <c r="I1153" s="87"/>
      <c r="J1153" s="87"/>
    </row>
    <row r="1154" spans="1:10" ht="25.5" customHeight="1">
      <c r="A1154" s="188"/>
      <c r="B1154" s="188"/>
      <c r="C1154" s="188"/>
      <c r="D1154" s="188"/>
      <c r="E1154" s="188"/>
      <c r="F1154" s="37"/>
      <c r="G1154" s="1"/>
      <c r="H1154" s="1"/>
      <c r="I1154" s="87"/>
      <c r="J1154" s="87"/>
    </row>
    <row r="1155" spans="1:10" ht="12.75">
      <c r="A1155" s="1"/>
      <c r="B1155" s="76"/>
      <c r="C1155" s="162"/>
      <c r="D1155" s="162"/>
      <c r="E1155" s="162"/>
      <c r="F1155" s="69"/>
      <c r="G1155" s="162"/>
      <c r="H1155" s="162"/>
      <c r="I1155" s="162"/>
      <c r="J1155" s="162"/>
    </row>
    <row r="1156" spans="1:10" ht="12.75">
      <c r="A1156" s="1"/>
      <c r="B1156" s="76"/>
      <c r="C1156" s="162"/>
      <c r="D1156" s="162"/>
      <c r="E1156" s="162"/>
      <c r="F1156" s="69"/>
      <c r="G1156" s="162"/>
      <c r="H1156" s="162"/>
      <c r="I1156" s="162"/>
      <c r="J1156" s="162"/>
    </row>
    <row r="1157" spans="1:10" ht="12.75">
      <c r="A1157" s="1"/>
      <c r="B1157" s="76"/>
      <c r="C1157" s="162"/>
      <c r="D1157" s="162"/>
      <c r="E1157" s="162"/>
      <c r="F1157" s="69"/>
      <c r="G1157" s="162"/>
      <c r="H1157" s="162"/>
      <c r="I1157" s="162"/>
      <c r="J1157" s="162"/>
    </row>
    <row r="1158" spans="1:10" ht="12.75">
      <c r="A1158" s="1"/>
      <c r="B1158" s="76"/>
      <c r="C1158" s="162"/>
      <c r="D1158" s="162"/>
      <c r="E1158" s="162"/>
      <c r="F1158" s="69"/>
      <c r="G1158" s="162"/>
      <c r="H1158" s="162"/>
      <c r="I1158" s="162"/>
      <c r="J1158" s="162"/>
    </row>
    <row r="1159" spans="1:10" ht="12.75">
      <c r="A1159" s="1"/>
      <c r="B1159" s="76"/>
      <c r="C1159" s="162"/>
      <c r="D1159" s="162"/>
      <c r="E1159" s="162"/>
      <c r="F1159" s="69"/>
      <c r="G1159" s="162"/>
      <c r="H1159" s="162"/>
      <c r="I1159" s="162"/>
      <c r="J1159" s="162"/>
    </row>
    <row r="1160" spans="1:10" ht="12.75">
      <c r="A1160" s="1"/>
      <c r="B1160" s="76"/>
      <c r="C1160" s="162"/>
      <c r="D1160" s="162"/>
      <c r="E1160" s="162"/>
      <c r="F1160" s="69"/>
      <c r="G1160" s="162"/>
      <c r="H1160" s="162"/>
      <c r="I1160" s="162"/>
      <c r="J1160" s="162"/>
    </row>
    <row r="1161" spans="1:10" ht="12.75">
      <c r="A1161" s="1"/>
      <c r="B1161" s="76"/>
      <c r="C1161" s="162"/>
      <c r="D1161" s="162"/>
      <c r="E1161" s="162"/>
      <c r="F1161" s="69"/>
      <c r="G1161" s="162"/>
      <c r="H1161" s="162"/>
      <c r="I1161" s="162"/>
      <c r="J1161" s="162"/>
    </row>
    <row r="1162" spans="1:10" ht="12.75">
      <c r="A1162" s="50"/>
      <c r="B1162" s="76"/>
      <c r="C1162" s="162"/>
      <c r="D1162" s="162"/>
      <c r="E1162" s="162"/>
      <c r="F1162" s="69"/>
      <c r="G1162" s="162"/>
      <c r="H1162" s="162"/>
      <c r="I1162" s="162"/>
      <c r="J1162" s="162"/>
    </row>
    <row r="1163" spans="1:10" ht="12.75">
      <c r="A1163" s="72"/>
      <c r="B1163" s="76"/>
      <c r="C1163" s="76"/>
      <c r="D1163" s="76"/>
      <c r="E1163" s="76"/>
      <c r="F1163" s="76"/>
      <c r="G1163" s="76"/>
      <c r="H1163" s="76"/>
      <c r="I1163" s="76"/>
      <c r="J1163" s="76"/>
    </row>
    <row r="1164" spans="1:10" ht="12.75">
      <c r="A1164" s="50"/>
      <c r="B1164" s="1"/>
      <c r="C1164" s="1"/>
      <c r="D1164" s="1"/>
      <c r="E1164" s="1"/>
      <c r="F1164" s="1"/>
      <c r="G1164" s="1"/>
      <c r="H1164" s="1"/>
      <c r="I1164" s="1"/>
      <c r="J1164" s="1"/>
    </row>
    <row r="1165" spans="1:10" ht="12.75">
      <c r="A1165" s="50"/>
      <c r="B1165" s="1"/>
      <c r="C1165" s="1"/>
      <c r="D1165" s="1"/>
      <c r="E1165" s="1"/>
      <c r="F1165" s="1"/>
      <c r="G1165" s="1"/>
      <c r="H1165" s="29"/>
      <c r="I1165" s="29"/>
      <c r="J1165" s="29"/>
    </row>
    <row r="1166" spans="1:10" ht="12.75">
      <c r="A1166" s="50"/>
      <c r="B1166" s="1"/>
      <c r="C1166" s="1"/>
      <c r="D1166" s="1"/>
      <c r="E1166" s="1"/>
      <c r="F1166" s="1"/>
      <c r="G1166" s="1"/>
      <c r="H1166" s="52"/>
      <c r="I1166" s="52"/>
      <c r="J1166" s="52"/>
    </row>
    <row r="1167" spans="1:10" ht="12.75">
      <c r="A1167" s="1"/>
      <c r="B1167" s="1"/>
      <c r="C1167" s="1"/>
      <c r="D1167" s="1"/>
      <c r="E1167" s="1"/>
      <c r="F1167" s="1"/>
      <c r="G1167" s="1"/>
      <c r="H1167" s="37"/>
      <c r="I1167" s="1"/>
      <c r="J1167" s="37"/>
    </row>
    <row r="1168" spans="1:10" ht="12.75">
      <c r="A1168" s="1"/>
      <c r="B1168" s="1"/>
      <c r="C1168" s="1"/>
      <c r="D1168" s="1"/>
      <c r="E1168" s="1"/>
      <c r="F1168" s="1"/>
      <c r="G1168" s="1"/>
      <c r="H1168" s="37"/>
      <c r="I1168" s="1"/>
      <c r="J1168" s="37"/>
    </row>
    <row r="1169" spans="1:10" ht="12.75">
      <c r="A1169" s="1"/>
      <c r="B1169" s="50"/>
      <c r="C1169" s="50"/>
      <c r="D1169" s="50"/>
      <c r="E1169" s="50"/>
      <c r="F1169" s="50"/>
      <c r="G1169" s="50"/>
      <c r="H1169" s="49"/>
      <c r="I1169" s="50"/>
      <c r="J1169" s="49"/>
    </row>
    <row r="1170" spans="1:10" ht="12.75">
      <c r="A1170" s="1"/>
      <c r="B1170" s="1"/>
      <c r="C1170" s="1"/>
      <c r="D1170" s="1"/>
      <c r="E1170" s="1"/>
      <c r="F1170" s="1"/>
      <c r="G1170" s="1"/>
      <c r="H1170" s="1"/>
      <c r="I1170" s="1"/>
      <c r="J1170" s="1"/>
    </row>
    <row r="1171" spans="1:10" ht="12.75">
      <c r="A1171" s="50"/>
      <c r="B1171" s="50"/>
      <c r="C1171" s="50"/>
      <c r="D1171" s="50"/>
      <c r="E1171" s="50"/>
      <c r="F1171" s="50"/>
      <c r="G1171" s="29"/>
      <c r="H1171" s="52"/>
      <c r="I1171" s="29"/>
      <c r="J1171" s="29"/>
    </row>
    <row r="1172" spans="1:10" ht="12.75">
      <c r="A1172" s="50"/>
      <c r="B1172" s="50"/>
      <c r="C1172" s="50"/>
      <c r="D1172" s="50"/>
      <c r="E1172" s="50"/>
      <c r="F1172" s="50"/>
      <c r="G1172" s="29"/>
      <c r="H1172" s="52"/>
      <c r="I1172" s="29"/>
      <c r="J1172" s="186"/>
    </row>
    <row r="1173" spans="1:10" ht="12.75">
      <c r="A1173" s="1"/>
      <c r="B1173" s="1"/>
      <c r="C1173" s="1"/>
      <c r="D1173" s="1"/>
      <c r="E1173" s="1"/>
      <c r="F1173" s="1"/>
      <c r="G1173" s="23"/>
      <c r="H1173" s="37"/>
      <c r="I1173" s="37"/>
      <c r="J1173" s="37"/>
    </row>
    <row r="1174" spans="1:10" ht="12.75">
      <c r="A1174" s="1"/>
      <c r="B1174" s="1"/>
      <c r="C1174" s="1"/>
      <c r="D1174" s="1"/>
      <c r="E1174" s="1"/>
      <c r="F1174" s="1"/>
      <c r="G1174" s="1"/>
      <c r="H1174" s="37"/>
      <c r="I1174" s="1"/>
      <c r="J1174" s="37"/>
    </row>
    <row r="1175" spans="1:10" ht="12.75">
      <c r="A1175" s="50"/>
      <c r="B1175" s="50"/>
      <c r="C1175" s="50"/>
      <c r="D1175" s="50"/>
      <c r="E1175" s="50"/>
      <c r="F1175" s="50"/>
      <c r="G1175" s="49"/>
      <c r="H1175" s="49"/>
      <c r="I1175" s="49"/>
      <c r="J1175" s="49"/>
    </row>
    <row r="1176" spans="1:10" ht="12.75">
      <c r="A1176" s="50"/>
      <c r="B1176" s="50"/>
      <c r="C1176" s="50"/>
      <c r="D1176" s="50"/>
      <c r="E1176" s="50"/>
      <c r="F1176" s="50"/>
      <c r="G1176" s="49"/>
      <c r="H1176" s="49"/>
      <c r="I1176" s="49"/>
      <c r="J1176" s="49"/>
    </row>
    <row r="1177" spans="1:10" ht="12.75">
      <c r="A1177" s="50"/>
      <c r="B1177" s="50"/>
      <c r="C1177" s="50"/>
      <c r="D1177" s="50"/>
      <c r="E1177" s="50"/>
      <c r="F1177" s="50"/>
      <c r="G1177" s="49"/>
      <c r="H1177" s="49"/>
      <c r="I1177" s="49"/>
      <c r="J1177" s="49"/>
    </row>
    <row r="1178" spans="1:10" ht="12.75">
      <c r="A1178" s="72"/>
      <c r="B1178" s="76"/>
      <c r="C1178" s="76"/>
      <c r="D1178" s="76"/>
      <c r="E1178" s="76"/>
      <c r="F1178" s="76"/>
      <c r="G1178" s="76"/>
      <c r="H1178" s="76"/>
      <c r="I1178" s="76"/>
      <c r="J1178" s="76"/>
    </row>
    <row r="1179" spans="1:10" ht="12.75">
      <c r="A1179" s="76"/>
      <c r="B1179" s="76"/>
      <c r="C1179" s="76"/>
      <c r="D1179" s="76"/>
      <c r="E1179" s="76"/>
      <c r="F1179" s="76"/>
      <c r="G1179" s="76"/>
      <c r="H1179" s="76"/>
      <c r="I1179" s="76"/>
      <c r="J1179" s="76"/>
    </row>
    <row r="1180" spans="1:10" ht="12.75">
      <c r="A1180" s="50"/>
      <c r="B1180" s="1"/>
      <c r="C1180" s="1"/>
      <c r="D1180" s="1"/>
      <c r="E1180" s="1"/>
      <c r="F1180" s="1"/>
      <c r="G1180" s="1"/>
      <c r="H1180" s="1"/>
      <c r="I1180" s="1"/>
      <c r="J1180" s="1"/>
    </row>
    <row r="1181" spans="1:10" ht="12.75">
      <c r="A1181" s="50"/>
      <c r="B1181" s="1"/>
      <c r="C1181" s="1"/>
      <c r="D1181" s="1"/>
      <c r="E1181" s="1"/>
      <c r="F1181" s="1"/>
      <c r="G1181" s="1"/>
      <c r="H1181" s="29"/>
      <c r="I1181" s="29"/>
      <c r="J1181" s="29"/>
    </row>
    <row r="1182" spans="1:10" ht="12.75">
      <c r="A1182" s="50"/>
      <c r="B1182" s="1"/>
      <c r="C1182" s="1"/>
      <c r="D1182" s="1"/>
      <c r="E1182" s="1"/>
      <c r="F1182" s="1"/>
      <c r="G1182" s="1"/>
      <c r="H1182" s="29"/>
      <c r="I1182" s="29"/>
      <c r="J1182" s="29"/>
    </row>
    <row r="1183" spans="1:10" ht="12.75">
      <c r="A1183" s="50"/>
      <c r="B1183" s="1"/>
      <c r="C1183" s="1"/>
      <c r="D1183" s="1"/>
      <c r="E1183" s="1"/>
      <c r="F1183" s="1"/>
      <c r="G1183" s="1"/>
      <c r="H1183" s="37"/>
      <c r="I1183" s="1"/>
      <c r="J1183" s="37"/>
    </row>
    <row r="1184" spans="1:10" ht="12.75">
      <c r="A1184" s="1"/>
      <c r="B1184" s="1"/>
      <c r="C1184" s="1"/>
      <c r="D1184" s="1"/>
      <c r="E1184" s="1"/>
      <c r="F1184" s="1"/>
      <c r="G1184" s="1"/>
      <c r="H1184" s="37"/>
      <c r="I1184" s="1"/>
      <c r="J1184" s="37"/>
    </row>
    <row r="1185" spans="1:10" ht="12.75">
      <c r="A1185" s="1"/>
      <c r="B1185" s="50"/>
      <c r="C1185" s="50"/>
      <c r="D1185" s="50"/>
      <c r="E1185" s="50"/>
      <c r="F1185" s="50"/>
      <c r="G1185" s="50"/>
      <c r="H1185" s="49"/>
      <c r="I1185" s="50"/>
      <c r="J1185" s="49"/>
    </row>
    <row r="1186" spans="1:10" ht="12.75">
      <c r="A1186" s="1"/>
      <c r="B1186" s="1"/>
      <c r="C1186" s="1"/>
      <c r="D1186" s="1"/>
      <c r="E1186" s="1"/>
      <c r="F1186" s="1"/>
      <c r="G1186" s="1"/>
      <c r="H1186" s="1"/>
      <c r="I1186" s="1"/>
      <c r="J1186" s="1"/>
    </row>
    <row r="1187" spans="1:10" ht="12.75">
      <c r="A1187" s="50"/>
      <c r="B1187" s="50"/>
      <c r="C1187" s="50"/>
      <c r="D1187" s="50"/>
      <c r="E1187" s="50"/>
      <c r="F1187" s="50"/>
      <c r="G1187" s="29"/>
      <c r="H1187" s="52"/>
      <c r="I1187" s="29"/>
      <c r="J1187" s="29"/>
    </row>
    <row r="1188" spans="1:10" ht="12.75">
      <c r="A1188" s="50"/>
      <c r="B1188" s="50"/>
      <c r="C1188" s="50"/>
      <c r="D1188" s="50"/>
      <c r="E1188" s="50"/>
      <c r="F1188" s="50"/>
      <c r="G1188" s="29"/>
      <c r="H1188" s="52"/>
      <c r="I1188" s="29"/>
      <c r="J1188" s="186"/>
    </row>
    <row r="1189" spans="1:10" ht="12.75">
      <c r="A1189" s="1"/>
      <c r="B1189" s="1"/>
      <c r="C1189" s="1"/>
      <c r="D1189" s="1"/>
      <c r="E1189" s="1"/>
      <c r="F1189" s="1"/>
      <c r="G1189" s="23"/>
      <c r="H1189" s="37"/>
      <c r="I1189" s="37"/>
      <c r="J1189" s="37"/>
    </row>
    <row r="1190" spans="1:10" ht="12.75">
      <c r="A1190" s="1"/>
      <c r="B1190" s="1"/>
      <c r="C1190" s="1"/>
      <c r="D1190" s="1"/>
      <c r="E1190" s="1"/>
      <c r="F1190" s="1"/>
      <c r="G1190" s="1"/>
      <c r="H1190" s="37"/>
      <c r="I1190" s="1"/>
      <c r="J1190" s="37"/>
    </row>
    <row r="1191" spans="1:10" ht="12.75">
      <c r="A1191" s="50"/>
      <c r="B1191" s="50"/>
      <c r="C1191" s="50"/>
      <c r="D1191" s="50"/>
      <c r="E1191" s="50"/>
      <c r="F1191" s="50"/>
      <c r="G1191" s="49"/>
      <c r="H1191" s="49"/>
      <c r="I1191" s="49"/>
      <c r="J1191" s="49"/>
    </row>
    <row r="1192" spans="1:10" ht="12.75">
      <c r="A1192" s="50"/>
      <c r="B1192" s="50"/>
      <c r="C1192" s="50"/>
      <c r="D1192" s="50"/>
      <c r="E1192" s="50"/>
      <c r="F1192" s="50"/>
      <c r="G1192" s="49"/>
      <c r="H1192" s="49"/>
      <c r="I1192" s="49"/>
      <c r="J1192" s="49"/>
    </row>
    <row r="1193" spans="1:10" ht="12.75">
      <c r="A1193" s="50"/>
      <c r="B1193" s="50"/>
      <c r="C1193" s="50"/>
      <c r="D1193" s="50"/>
      <c r="E1193" s="50"/>
      <c r="F1193" s="50"/>
      <c r="G1193" s="49"/>
      <c r="H1193" s="49"/>
      <c r="I1193" s="49"/>
      <c r="J1193" s="49"/>
    </row>
    <row r="1194" spans="1:10" ht="12.75">
      <c r="A1194" s="50"/>
      <c r="B1194" s="50"/>
      <c r="C1194" s="50"/>
      <c r="D1194" s="50"/>
      <c r="E1194" s="50"/>
      <c r="F1194" s="50"/>
      <c r="G1194" s="49"/>
      <c r="H1194" s="49"/>
      <c r="I1194" s="49"/>
      <c r="J1194" s="49"/>
    </row>
    <row r="1195" spans="1:10" ht="12.75">
      <c r="A1195" s="50"/>
      <c r="B1195" s="50"/>
      <c r="C1195" s="50"/>
      <c r="D1195" s="50"/>
      <c r="E1195" s="50"/>
      <c r="F1195" s="50"/>
      <c r="G1195" s="49"/>
      <c r="H1195" s="49"/>
      <c r="I1195" s="49"/>
      <c r="J1195" s="49"/>
    </row>
    <row r="1196" spans="1:10" ht="12.75">
      <c r="A1196" s="1"/>
      <c r="B1196" s="50"/>
      <c r="C1196" s="50"/>
      <c r="D1196" s="50"/>
      <c r="E1196" s="50"/>
      <c r="F1196" s="50"/>
      <c r="G1196" s="49"/>
      <c r="H1196" s="49"/>
      <c r="I1196" s="49"/>
      <c r="J1196" s="49"/>
    </row>
    <row r="1197" spans="1:10" ht="12.75">
      <c r="A1197" s="50"/>
      <c r="B1197" s="50"/>
      <c r="C1197" s="50"/>
      <c r="D1197" s="50"/>
      <c r="E1197" s="50"/>
      <c r="F1197" s="50"/>
      <c r="G1197" s="49"/>
      <c r="H1197" s="49"/>
      <c r="I1197" s="49"/>
      <c r="J1197" s="49"/>
    </row>
    <row r="1198" spans="1:10" ht="12.75">
      <c r="A1198" s="50"/>
      <c r="B1198" s="50"/>
      <c r="C1198" s="50"/>
      <c r="D1198" s="50"/>
      <c r="E1198" s="50"/>
      <c r="F1198" s="50"/>
      <c r="G1198" s="49"/>
      <c r="H1198" s="49"/>
      <c r="I1198" s="49"/>
      <c r="J1198" s="49"/>
    </row>
    <row r="1199" spans="1:10" ht="12.75">
      <c r="A1199" s="50"/>
      <c r="B1199" s="50"/>
      <c r="C1199" s="50"/>
      <c r="D1199" s="50"/>
      <c r="E1199" s="50"/>
      <c r="F1199" s="50"/>
      <c r="G1199" s="49"/>
      <c r="H1199" s="49"/>
      <c r="I1199" s="49"/>
      <c r="J1199" s="49"/>
    </row>
    <row r="1200" spans="1:10" ht="12.75">
      <c r="A1200" s="50"/>
      <c r="B1200" s="50"/>
      <c r="C1200" s="50"/>
      <c r="D1200" s="50"/>
      <c r="E1200" s="50"/>
      <c r="F1200" s="50"/>
      <c r="G1200" s="49"/>
      <c r="H1200" s="49"/>
      <c r="I1200" s="49"/>
      <c r="J1200" s="49"/>
    </row>
    <row r="1201" spans="1:10" ht="12.75">
      <c r="A1201" s="50"/>
      <c r="B1201" s="50"/>
      <c r="C1201" s="50"/>
      <c r="D1201" s="50"/>
      <c r="E1201" s="50"/>
      <c r="F1201" s="50"/>
      <c r="G1201" s="49"/>
      <c r="H1201" s="49"/>
      <c r="I1201" s="49"/>
      <c r="J1201" s="49"/>
    </row>
    <row r="1202" spans="1:10" ht="12.75">
      <c r="A1202" s="1"/>
      <c r="B1202" s="50"/>
      <c r="C1202" s="50"/>
      <c r="D1202" s="50"/>
      <c r="E1202" s="50"/>
      <c r="F1202" s="50"/>
      <c r="G1202" s="49"/>
      <c r="H1202" s="49"/>
      <c r="I1202" s="49"/>
      <c r="J1202" s="49"/>
    </row>
    <row r="1203" spans="1:10" ht="12.75">
      <c r="A1203" s="50"/>
      <c r="B1203" s="50"/>
      <c r="C1203" s="50"/>
      <c r="D1203" s="50"/>
      <c r="E1203" s="50"/>
      <c r="F1203" s="50"/>
      <c r="G1203" s="49"/>
      <c r="H1203" s="49"/>
      <c r="I1203" s="49"/>
      <c r="J1203" s="49"/>
    </row>
    <row r="1204" spans="1:10" ht="12.75">
      <c r="A1204" s="87"/>
      <c r="B1204" s="87"/>
      <c r="C1204" s="87"/>
      <c r="D1204" s="87"/>
      <c r="E1204" s="87"/>
      <c r="F1204" s="87"/>
      <c r="G1204" s="47"/>
      <c r="H1204" s="47"/>
      <c r="I1204" s="47"/>
      <c r="J1204" s="47"/>
    </row>
    <row r="1205" spans="1:10" ht="12.75">
      <c r="A1205" s="46"/>
      <c r="B1205" s="46"/>
      <c r="C1205" s="46"/>
      <c r="D1205" s="46"/>
      <c r="E1205" s="46"/>
      <c r="F1205" s="46"/>
      <c r="G1205" s="49"/>
      <c r="H1205" s="49"/>
      <c r="I1205" s="49"/>
      <c r="J1205" s="49"/>
    </row>
    <row r="1206" spans="1:10" ht="24" customHeight="1">
      <c r="A1206" s="192"/>
      <c r="B1206" s="192"/>
      <c r="C1206" s="192"/>
      <c r="D1206" s="192"/>
      <c r="E1206" s="192"/>
      <c r="F1206" s="192"/>
      <c r="G1206" s="192"/>
      <c r="H1206" s="192"/>
      <c r="I1206" s="192"/>
      <c r="J1206" s="192"/>
    </row>
    <row r="1207" spans="1:10" ht="22.5" customHeight="1">
      <c r="A1207" s="192"/>
      <c r="B1207" s="192"/>
      <c r="C1207" s="192"/>
      <c r="D1207" s="192"/>
      <c r="E1207" s="192"/>
      <c r="F1207" s="192"/>
      <c r="G1207" s="192"/>
      <c r="H1207" s="192"/>
      <c r="I1207" s="192"/>
      <c r="J1207" s="192"/>
    </row>
    <row r="1208" spans="1:10" ht="13.5" customHeight="1">
      <c r="A1208" s="46"/>
      <c r="B1208" s="46"/>
      <c r="C1208" s="46"/>
      <c r="D1208" s="46"/>
      <c r="E1208" s="46"/>
      <c r="F1208" s="46"/>
      <c r="G1208" s="49"/>
      <c r="H1208" s="49"/>
      <c r="I1208" s="49"/>
      <c r="J1208" s="49"/>
    </row>
    <row r="1209" spans="1:10" ht="12.75">
      <c r="A1209" s="50"/>
      <c r="B1209" s="50"/>
      <c r="C1209" s="50"/>
      <c r="D1209" s="50"/>
      <c r="E1209" s="50"/>
      <c r="F1209" s="50"/>
      <c r="G1209" s="49"/>
      <c r="H1209" s="49"/>
      <c r="I1209" s="49"/>
      <c r="J1209" s="49"/>
    </row>
    <row r="1210" spans="1:10" ht="12.75">
      <c r="A1210" s="93"/>
      <c r="B1210" s="50"/>
      <c r="C1210" s="50"/>
      <c r="D1210" s="50"/>
      <c r="E1210" s="50"/>
      <c r="F1210" s="50"/>
      <c r="G1210" s="49"/>
      <c r="H1210" s="49"/>
      <c r="I1210" s="49"/>
      <c r="J1210" s="49"/>
    </row>
    <row r="1211" spans="1:10" ht="12.75">
      <c r="A1211" s="93"/>
      <c r="B1211" s="50"/>
      <c r="C1211" s="50"/>
      <c r="D1211" s="50"/>
      <c r="E1211" s="50"/>
      <c r="F1211" s="50"/>
      <c r="G1211" s="49"/>
      <c r="H1211" s="49"/>
      <c r="I1211" s="49"/>
      <c r="J1211" s="49"/>
    </row>
    <row r="1212" spans="1:10" ht="12.75">
      <c r="A1212" s="93"/>
      <c r="B1212" s="50"/>
      <c r="C1212" s="50"/>
      <c r="D1212" s="50"/>
      <c r="E1212" s="50"/>
      <c r="F1212" s="50"/>
      <c r="G1212" s="49"/>
      <c r="H1212" s="49"/>
      <c r="I1212" s="49"/>
      <c r="J1212" s="49"/>
    </row>
    <row r="1213" spans="1:10" ht="12.75">
      <c r="A1213" s="93"/>
      <c r="B1213" s="50"/>
      <c r="C1213" s="50"/>
      <c r="D1213" s="50"/>
      <c r="E1213" s="50"/>
      <c r="F1213" s="50"/>
      <c r="G1213" s="49"/>
      <c r="H1213" s="49"/>
      <c r="I1213" s="49"/>
      <c r="J1213" s="49"/>
    </row>
    <row r="1214" spans="1:10" ht="12.75">
      <c r="A1214" s="50"/>
      <c r="B1214" s="50"/>
      <c r="C1214" s="50"/>
      <c r="D1214" s="50"/>
      <c r="E1214" s="50"/>
      <c r="F1214" s="50"/>
      <c r="G1214" s="49"/>
      <c r="H1214" s="49"/>
      <c r="I1214" s="49"/>
      <c r="J1214" s="49"/>
    </row>
    <row r="1215" spans="1:10" ht="13.5">
      <c r="A1215" s="50"/>
      <c r="B1215" s="50"/>
      <c r="C1215" s="50"/>
      <c r="D1215" s="50"/>
      <c r="E1215" s="178"/>
      <c r="F1215" s="50"/>
      <c r="G1215" s="49"/>
      <c r="H1215" s="49"/>
      <c r="I1215" s="49"/>
      <c r="J1215" s="49"/>
    </row>
    <row r="1216" spans="1:10" ht="12.75">
      <c r="A1216" s="50"/>
      <c r="B1216" s="50"/>
      <c r="C1216" s="50"/>
      <c r="D1216" s="50"/>
      <c r="E1216" s="50"/>
      <c r="F1216" s="50"/>
      <c r="G1216" s="49"/>
      <c r="H1216" s="49"/>
      <c r="I1216" s="49"/>
      <c r="J1216" s="49"/>
    </row>
    <row r="1217" spans="1:10" ht="12.75">
      <c r="A1217" s="50"/>
      <c r="B1217" s="1"/>
      <c r="C1217" s="1"/>
      <c r="D1217" s="1"/>
      <c r="E1217" s="1"/>
      <c r="F1217" s="1"/>
      <c r="G1217" s="1"/>
      <c r="H1217" s="1"/>
      <c r="I1217" s="1"/>
      <c r="J1217" s="1"/>
    </row>
    <row r="1218" spans="1:10" ht="12.75">
      <c r="A1218" s="72"/>
      <c r="B1218" s="76"/>
      <c r="C1218" s="76"/>
      <c r="D1218" s="76"/>
      <c r="E1218" s="76"/>
      <c r="F1218" s="76"/>
      <c r="G1218" s="76"/>
      <c r="H1218" s="76"/>
      <c r="I1218" s="76"/>
      <c r="J1218" s="76"/>
    </row>
    <row r="1219" spans="1:10" ht="12.75">
      <c r="A1219" s="193"/>
      <c r="B1219" s="76"/>
      <c r="C1219" s="76"/>
      <c r="D1219" s="76"/>
      <c r="E1219" s="76"/>
      <c r="F1219" s="76"/>
      <c r="G1219" s="76"/>
      <c r="H1219" s="76"/>
      <c r="I1219" s="76"/>
      <c r="J1219" s="76"/>
    </row>
    <row r="1220" spans="1:10" ht="12.75">
      <c r="A1220" s="193"/>
      <c r="B1220" s="76"/>
      <c r="C1220" s="76"/>
      <c r="D1220" s="76"/>
      <c r="E1220" s="76"/>
      <c r="F1220" s="76"/>
      <c r="G1220" s="76"/>
      <c r="H1220" s="76"/>
      <c r="I1220" s="76"/>
      <c r="J1220" s="76"/>
    </row>
    <row r="1221" spans="1:10" ht="12.75">
      <c r="A1221" s="193"/>
      <c r="B1221" s="76"/>
      <c r="C1221" s="76"/>
      <c r="D1221" s="76"/>
      <c r="E1221" s="76"/>
      <c r="F1221" s="76"/>
      <c r="G1221" s="76"/>
      <c r="H1221" s="76"/>
      <c r="I1221" s="76"/>
      <c r="J1221" s="76"/>
    </row>
    <row r="1222" spans="1:10" ht="12.75">
      <c r="A1222" s="193"/>
      <c r="B1222" s="76"/>
      <c r="C1222" s="76"/>
      <c r="D1222" s="76"/>
      <c r="E1222" s="76"/>
      <c r="F1222" s="76"/>
      <c r="G1222" s="76"/>
      <c r="H1222" s="76"/>
      <c r="I1222" s="76"/>
      <c r="J1222" s="76"/>
    </row>
    <row r="1223" spans="1:10" ht="12.75">
      <c r="A1223" s="175"/>
      <c r="B1223" s="1"/>
      <c r="C1223" s="1"/>
      <c r="D1223" s="1"/>
      <c r="E1223" s="1"/>
      <c r="F1223" s="1"/>
      <c r="G1223" s="1"/>
      <c r="H1223" s="1"/>
      <c r="I1223" s="1"/>
      <c r="J1223" s="1"/>
    </row>
    <row r="1224" spans="1:10" ht="12.75">
      <c r="A1224" s="50"/>
      <c r="B1224" s="1"/>
      <c r="C1224" s="1"/>
      <c r="D1224" s="1"/>
      <c r="E1224" s="1"/>
      <c r="F1224" s="1"/>
      <c r="G1224" s="1"/>
      <c r="H1224" s="29"/>
      <c r="I1224" s="29"/>
      <c r="J1224" s="29"/>
    </row>
    <row r="1225" spans="1:10" ht="12.75">
      <c r="A1225" s="50"/>
      <c r="B1225" s="1"/>
      <c r="C1225" s="1"/>
      <c r="D1225" s="1"/>
      <c r="E1225" s="1"/>
      <c r="F1225" s="1"/>
      <c r="G1225" s="1"/>
      <c r="H1225" s="29"/>
      <c r="I1225" s="29"/>
      <c r="J1225" s="29"/>
    </row>
    <row r="1226" spans="1:10" ht="12.75">
      <c r="A1226" s="1"/>
      <c r="B1226" s="1"/>
      <c r="C1226" s="1"/>
      <c r="D1226" s="1"/>
      <c r="E1226" s="1"/>
      <c r="F1226" s="1"/>
      <c r="G1226" s="1"/>
      <c r="H1226" s="37"/>
      <c r="I1226" s="1"/>
      <c r="J1226" s="37"/>
    </row>
    <row r="1227" spans="1:10" ht="12.75">
      <c r="A1227" s="1"/>
      <c r="B1227" s="1"/>
      <c r="C1227" s="1"/>
      <c r="D1227" s="1"/>
      <c r="E1227" s="1"/>
      <c r="F1227" s="1"/>
      <c r="G1227" s="1"/>
      <c r="H1227" s="37"/>
      <c r="I1227" s="1"/>
      <c r="J1227" s="37"/>
    </row>
    <row r="1228" spans="1:10" ht="12.75">
      <c r="A1228" s="1"/>
      <c r="B1228" s="50"/>
      <c r="C1228" s="50"/>
      <c r="D1228" s="50"/>
      <c r="E1228" s="50"/>
      <c r="F1228" s="50"/>
      <c r="G1228" s="50"/>
      <c r="H1228" s="49"/>
      <c r="I1228" s="50"/>
      <c r="J1228" s="49"/>
    </row>
    <row r="1229" spans="1:10" ht="12.75">
      <c r="A1229" s="1"/>
      <c r="B1229" s="50"/>
      <c r="C1229" s="50"/>
      <c r="D1229" s="50"/>
      <c r="E1229" s="50"/>
      <c r="F1229" s="50"/>
      <c r="G1229" s="50"/>
      <c r="H1229" s="49"/>
      <c r="I1229" s="50"/>
      <c r="J1229" s="49"/>
    </row>
    <row r="1230" spans="1:10" ht="12.75">
      <c r="A1230" s="50"/>
      <c r="B1230" s="1"/>
      <c r="C1230" s="1"/>
      <c r="D1230" s="1"/>
      <c r="E1230" s="1"/>
      <c r="F1230" s="1"/>
      <c r="G1230" s="1"/>
      <c r="H1230" s="1"/>
      <c r="I1230" s="1"/>
      <c r="J1230" s="1"/>
    </row>
    <row r="1231" spans="1:10" ht="12.75">
      <c r="A1231" s="72"/>
      <c r="B1231" s="76"/>
      <c r="C1231" s="76"/>
      <c r="D1231" s="76"/>
      <c r="E1231" s="76"/>
      <c r="F1231" s="76"/>
      <c r="G1231" s="76"/>
      <c r="H1231" s="76"/>
      <c r="I1231" s="76"/>
      <c r="J1231" s="76"/>
    </row>
    <row r="1232" spans="1:10" ht="12.75">
      <c r="A1232" s="187"/>
      <c r="B1232" s="76"/>
      <c r="C1232" s="76"/>
      <c r="D1232" s="76"/>
      <c r="E1232" s="76"/>
      <c r="F1232" s="76"/>
      <c r="G1232" s="76"/>
      <c r="H1232" s="76"/>
      <c r="I1232" s="76"/>
      <c r="J1232" s="76"/>
    </row>
    <row r="1233" spans="1:10" ht="12.75">
      <c r="A1233" s="93"/>
      <c r="B1233" s="1"/>
      <c r="C1233" s="1"/>
      <c r="D1233" s="1"/>
      <c r="E1233" s="1"/>
      <c r="F1233" s="1"/>
      <c r="G1233" s="1"/>
      <c r="H1233" s="1"/>
      <c r="I1233" s="1"/>
      <c r="J1233" s="1"/>
    </row>
    <row r="1234" spans="1:10" ht="12.75">
      <c r="A1234" s="50"/>
      <c r="B1234" s="1"/>
      <c r="C1234" s="1"/>
      <c r="D1234" s="1"/>
      <c r="E1234" s="1"/>
      <c r="F1234" s="1"/>
      <c r="G1234" s="1"/>
      <c r="H1234" s="29"/>
      <c r="I1234" s="29"/>
      <c r="J1234" s="29"/>
    </row>
    <row r="1235" spans="1:10" ht="12.75">
      <c r="A1235" s="50"/>
      <c r="B1235" s="1"/>
      <c r="C1235" s="1"/>
      <c r="D1235" s="1"/>
      <c r="E1235" s="1"/>
      <c r="F1235" s="1"/>
      <c r="G1235" s="1"/>
      <c r="H1235" s="29"/>
      <c r="I1235" s="29"/>
      <c r="J1235" s="29"/>
    </row>
    <row r="1236" spans="1:10" ht="12.75">
      <c r="A1236" s="1"/>
      <c r="B1236" s="1"/>
      <c r="C1236" s="1"/>
      <c r="D1236" s="1"/>
      <c r="E1236" s="1"/>
      <c r="F1236" s="1"/>
      <c r="G1236" s="1"/>
      <c r="H1236" s="37"/>
      <c r="I1236" s="1"/>
      <c r="J1236" s="37"/>
    </row>
    <row r="1237" spans="1:10" ht="12.75">
      <c r="A1237" s="1"/>
      <c r="B1237" s="1"/>
      <c r="C1237" s="1"/>
      <c r="D1237" s="1"/>
      <c r="E1237" s="1"/>
      <c r="F1237" s="1"/>
      <c r="G1237" s="1"/>
      <c r="H1237" s="37"/>
      <c r="I1237" s="1"/>
      <c r="J1237" s="37"/>
    </row>
    <row r="1238" spans="1:10" ht="12.75">
      <c r="A1238" s="1"/>
      <c r="B1238" s="50"/>
      <c r="C1238" s="50"/>
      <c r="D1238" s="50"/>
      <c r="E1238" s="50"/>
      <c r="F1238" s="50"/>
      <c r="G1238" s="50"/>
      <c r="H1238" s="49"/>
      <c r="I1238" s="50"/>
      <c r="J1238" s="49"/>
    </row>
    <row r="1239" spans="1:10" ht="12.75">
      <c r="A1239" s="1"/>
      <c r="B1239" s="50"/>
      <c r="C1239" s="50"/>
      <c r="D1239" s="50"/>
      <c r="E1239" s="50"/>
      <c r="F1239" s="50"/>
      <c r="G1239" s="50"/>
      <c r="H1239" s="49"/>
      <c r="I1239" s="50"/>
      <c r="J1239" s="49"/>
    </row>
    <row r="1240" spans="1:10" ht="12.75">
      <c r="A1240" s="50"/>
      <c r="B1240" s="1"/>
      <c r="C1240" s="1"/>
      <c r="D1240" s="1"/>
      <c r="E1240" s="1"/>
      <c r="F1240" s="1"/>
      <c r="G1240" s="1"/>
      <c r="H1240" s="1"/>
      <c r="I1240" s="1"/>
      <c r="J1240" s="1"/>
    </row>
    <row r="1241" spans="1:10" ht="12.75">
      <c r="A1241" s="183"/>
      <c r="B1241" s="72"/>
      <c r="C1241" s="72"/>
      <c r="D1241" s="72"/>
      <c r="E1241" s="72"/>
      <c r="F1241" s="72"/>
      <c r="G1241" s="72"/>
      <c r="H1241" s="71"/>
      <c r="I1241" s="72"/>
      <c r="J1241" s="72"/>
    </row>
    <row r="1242" spans="1:10" ht="12.75">
      <c r="A1242" s="72"/>
      <c r="B1242" s="72"/>
      <c r="C1242" s="72"/>
      <c r="D1242" s="72"/>
      <c r="E1242" s="72"/>
      <c r="F1242" s="72"/>
      <c r="G1242" s="72"/>
      <c r="H1242" s="71"/>
      <c r="I1242" s="72"/>
      <c r="J1242" s="72"/>
    </row>
    <row r="1243" spans="1:10" ht="12.75">
      <c r="A1243" s="76"/>
      <c r="B1243" s="76"/>
      <c r="C1243" s="76"/>
      <c r="D1243" s="76"/>
      <c r="E1243" s="76"/>
      <c r="F1243" s="76"/>
      <c r="G1243" s="76"/>
      <c r="H1243" s="28"/>
      <c r="I1243" s="28"/>
      <c r="J1243" s="28"/>
    </row>
    <row r="1244" spans="1:10" ht="12.75">
      <c r="A1244" s="76"/>
      <c r="B1244" s="76"/>
      <c r="C1244" s="76"/>
      <c r="D1244" s="76"/>
      <c r="E1244" s="76"/>
      <c r="F1244" s="76"/>
      <c r="G1244" s="76"/>
      <c r="H1244" s="28"/>
      <c r="I1244" s="28"/>
      <c r="J1244" s="28"/>
    </row>
    <row r="1245" spans="1:10" ht="12.75">
      <c r="A1245" s="76"/>
      <c r="B1245" s="76"/>
      <c r="C1245" s="76"/>
      <c r="D1245" s="76"/>
      <c r="E1245" s="76"/>
      <c r="F1245" s="76"/>
      <c r="G1245" s="76"/>
      <c r="H1245" s="79"/>
      <c r="I1245" s="76"/>
      <c r="J1245" s="79"/>
    </row>
    <row r="1246" spans="1:10" ht="12.75">
      <c r="A1246" s="76"/>
      <c r="B1246" s="76"/>
      <c r="C1246" s="76"/>
      <c r="D1246" s="76"/>
      <c r="E1246" s="76"/>
      <c r="F1246" s="76"/>
      <c r="G1246" s="76"/>
      <c r="H1246" s="79"/>
      <c r="I1246" s="76"/>
      <c r="J1246" s="79"/>
    </row>
    <row r="1247" spans="1:10" ht="12.75">
      <c r="A1247" s="72"/>
      <c r="B1247" s="72"/>
      <c r="C1247" s="72"/>
      <c r="D1247" s="72"/>
      <c r="E1247" s="72"/>
      <c r="F1247" s="72"/>
      <c r="G1247" s="72"/>
      <c r="H1247" s="74"/>
      <c r="I1247" s="72"/>
      <c r="J1247" s="74"/>
    </row>
    <row r="1248" spans="1:10" ht="12.75">
      <c r="A1248" s="72"/>
      <c r="B1248" s="72"/>
      <c r="C1248" s="72"/>
      <c r="D1248" s="72"/>
      <c r="E1248" s="72"/>
      <c r="F1248" s="72"/>
      <c r="G1248" s="72"/>
      <c r="H1248" s="74"/>
      <c r="I1248" s="72"/>
      <c r="J1248" s="74"/>
    </row>
    <row r="1249" spans="1:10" ht="12.75">
      <c r="A1249" s="72"/>
      <c r="B1249" s="72"/>
      <c r="C1249" s="72"/>
      <c r="D1249" s="72"/>
      <c r="E1249" s="72"/>
      <c r="F1249" s="72"/>
      <c r="G1249" s="28"/>
      <c r="H1249" s="73"/>
      <c r="I1249" s="28"/>
      <c r="J1249" s="73"/>
    </row>
    <row r="1250" spans="1:10" ht="12.75">
      <c r="A1250" s="72"/>
      <c r="B1250" s="72"/>
      <c r="C1250" s="72"/>
      <c r="D1250" s="72"/>
      <c r="E1250" s="72"/>
      <c r="F1250" s="72"/>
      <c r="G1250" s="28"/>
      <c r="H1250" s="73"/>
      <c r="I1250" s="28"/>
      <c r="J1250" s="73"/>
    </row>
    <row r="1251" spans="1:10" ht="12.75">
      <c r="A1251" s="76"/>
      <c r="B1251" s="76"/>
      <c r="C1251" s="76"/>
      <c r="D1251" s="76"/>
      <c r="E1251" s="76"/>
      <c r="F1251" s="76"/>
      <c r="G1251" s="76"/>
      <c r="H1251" s="79"/>
      <c r="I1251" s="79"/>
      <c r="J1251" s="79"/>
    </row>
    <row r="1252" spans="1:10" ht="12.75">
      <c r="A1252" s="76"/>
      <c r="B1252" s="76"/>
      <c r="C1252" s="76"/>
      <c r="D1252" s="76"/>
      <c r="E1252" s="76"/>
      <c r="F1252" s="76"/>
      <c r="G1252" s="79"/>
      <c r="H1252" s="79"/>
      <c r="I1252" s="79"/>
      <c r="J1252" s="79"/>
    </row>
    <row r="1253" spans="1:10" ht="12.75">
      <c r="A1253" s="76"/>
      <c r="B1253" s="76"/>
      <c r="C1253" s="76"/>
      <c r="D1253" s="76"/>
      <c r="E1253" s="76"/>
      <c r="F1253" s="76"/>
      <c r="G1253" s="79"/>
      <c r="H1253" s="79"/>
      <c r="I1253" s="79"/>
      <c r="J1253" s="79"/>
    </row>
    <row r="1254" spans="1:10" ht="12.75">
      <c r="A1254" s="76"/>
      <c r="B1254" s="76"/>
      <c r="C1254" s="76"/>
      <c r="D1254" s="76"/>
      <c r="E1254" s="76"/>
      <c r="F1254" s="76"/>
      <c r="G1254" s="79"/>
      <c r="H1254" s="79"/>
      <c r="I1254" s="79"/>
      <c r="J1254" s="79"/>
    </row>
    <row r="1255" spans="1:10" ht="12.75">
      <c r="A1255" s="72"/>
      <c r="B1255" s="72"/>
      <c r="C1255" s="72"/>
      <c r="D1255" s="72"/>
      <c r="E1255" s="72"/>
      <c r="F1255" s="72"/>
      <c r="G1255" s="74"/>
      <c r="H1255" s="74"/>
      <c r="I1255" s="74"/>
      <c r="J1255" s="74"/>
    </row>
    <row r="1256" spans="1:10" ht="12.75">
      <c r="A1256" s="1"/>
      <c r="B1256" s="1"/>
      <c r="C1256" s="1"/>
      <c r="D1256" s="1"/>
      <c r="E1256" s="1"/>
      <c r="F1256" s="1"/>
      <c r="G1256" s="1"/>
      <c r="H1256" s="1"/>
      <c r="I1256" s="1"/>
      <c r="J1256" s="1"/>
    </row>
    <row r="1257" spans="1:10" ht="12.75">
      <c r="A1257" s="50"/>
      <c r="B1257" s="50"/>
      <c r="C1257" s="50"/>
      <c r="D1257" s="50"/>
      <c r="E1257" s="50"/>
      <c r="F1257" s="50"/>
      <c r="G1257" s="50"/>
      <c r="H1257" s="49"/>
      <c r="I1257" s="49"/>
      <c r="J1257" s="49"/>
    </row>
    <row r="1258" spans="1:10" ht="12.75">
      <c r="A1258" s="50"/>
      <c r="B1258" s="50"/>
      <c r="C1258" s="50"/>
      <c r="D1258" s="50"/>
      <c r="E1258" s="50"/>
      <c r="F1258" s="50"/>
      <c r="G1258" s="50"/>
      <c r="H1258" s="49"/>
      <c r="I1258" s="49"/>
      <c r="J1258" s="49"/>
    </row>
    <row r="1259" spans="1:10" ht="12.75">
      <c r="A1259" s="50"/>
      <c r="B1259" s="50"/>
      <c r="C1259" s="50"/>
      <c r="D1259" s="50"/>
      <c r="E1259" s="50"/>
      <c r="F1259" s="50"/>
      <c r="G1259" s="50"/>
      <c r="H1259" s="49"/>
      <c r="I1259" s="49"/>
      <c r="J1259" s="49"/>
    </row>
    <row r="1260" spans="1:10" ht="12.75">
      <c r="A1260" s="93"/>
      <c r="B1260" s="50"/>
      <c r="C1260" s="50"/>
      <c r="D1260" s="50"/>
      <c r="E1260" s="50"/>
      <c r="F1260" s="50"/>
      <c r="G1260" s="50"/>
      <c r="H1260" s="49"/>
      <c r="I1260" s="49"/>
      <c r="J1260" s="49"/>
    </row>
    <row r="1261" spans="1:10" ht="12.75">
      <c r="A1261" s="93"/>
      <c r="B1261" s="50"/>
      <c r="C1261" s="50"/>
      <c r="D1261" s="50"/>
      <c r="E1261" s="50"/>
      <c r="F1261" s="50"/>
      <c r="G1261" s="50"/>
      <c r="H1261" s="49"/>
      <c r="I1261" s="49"/>
      <c r="J1261" s="49"/>
    </row>
    <row r="1262" spans="1:10" ht="12.75">
      <c r="A1262" s="93"/>
      <c r="B1262" s="50"/>
      <c r="C1262" s="50"/>
      <c r="D1262" s="50"/>
      <c r="E1262" s="50"/>
      <c r="F1262" s="50"/>
      <c r="G1262" s="50"/>
      <c r="H1262" s="49"/>
      <c r="I1262" s="49"/>
      <c r="J1262" s="49"/>
    </row>
    <row r="1263" spans="1:10" ht="12.75">
      <c r="A1263" s="119"/>
      <c r="B1263" s="119"/>
      <c r="C1263" s="119"/>
      <c r="D1263" s="119"/>
      <c r="E1263" s="119"/>
      <c r="F1263" s="119"/>
      <c r="G1263" s="119"/>
      <c r="H1263" s="119"/>
      <c r="I1263" s="119"/>
      <c r="J1263" s="119"/>
    </row>
    <row r="1264" spans="1:10" ht="12.75">
      <c r="A1264" s="50"/>
      <c r="B1264" s="119"/>
      <c r="C1264" s="119"/>
      <c r="D1264" s="119"/>
      <c r="E1264" s="119"/>
      <c r="F1264" s="119"/>
      <c r="G1264" s="119"/>
      <c r="H1264" s="119"/>
      <c r="I1264" s="119"/>
      <c r="J1264" s="119"/>
    </row>
    <row r="1265" spans="1:10" ht="12.75">
      <c r="A1265" s="50"/>
      <c r="B1265" s="119"/>
      <c r="C1265" s="119"/>
      <c r="D1265" s="119"/>
      <c r="E1265" s="119"/>
      <c r="F1265" s="119"/>
      <c r="G1265" s="119"/>
      <c r="H1265" s="119"/>
      <c r="I1265" s="119"/>
      <c r="J1265" s="119"/>
    </row>
    <row r="1266" spans="1:10" ht="12.75">
      <c r="A1266" s="119"/>
      <c r="B1266" s="119"/>
      <c r="C1266" s="119"/>
      <c r="D1266" s="119"/>
      <c r="E1266" s="119"/>
      <c r="F1266" s="119"/>
      <c r="G1266" s="119"/>
      <c r="H1266" s="119"/>
      <c r="I1266" s="119"/>
      <c r="J1266" s="119"/>
    </row>
    <row r="1267" spans="1:10" ht="12.75">
      <c r="A1267" s="93"/>
      <c r="B1267" s="50"/>
      <c r="C1267" s="50"/>
      <c r="D1267" s="50"/>
      <c r="E1267" s="50"/>
      <c r="F1267" s="50"/>
      <c r="G1267" s="50"/>
      <c r="H1267" s="49"/>
      <c r="I1267" s="49"/>
      <c r="J1267" s="49"/>
    </row>
    <row r="1268" spans="1:10" ht="12.75">
      <c r="A1268" s="93"/>
      <c r="B1268" s="50"/>
      <c r="C1268" s="50"/>
      <c r="D1268" s="50"/>
      <c r="E1268" s="50"/>
      <c r="F1268" s="50"/>
      <c r="G1268" s="50"/>
      <c r="H1268" s="49"/>
      <c r="I1268" s="49"/>
      <c r="J1268" s="49"/>
    </row>
    <row r="1269" spans="1:10" ht="12.75">
      <c r="A1269" s="93"/>
      <c r="B1269" s="50"/>
      <c r="C1269" s="50"/>
      <c r="D1269" s="50"/>
      <c r="E1269" s="50"/>
      <c r="F1269" s="50"/>
      <c r="G1269" s="50"/>
      <c r="H1269" s="49"/>
      <c r="I1269" s="49"/>
      <c r="J1269" s="49"/>
    </row>
    <row r="1270" spans="1:10" ht="12.75">
      <c r="A1270" s="119"/>
      <c r="B1270" s="119"/>
      <c r="C1270" s="119"/>
      <c r="D1270" s="119"/>
      <c r="E1270" s="119"/>
      <c r="F1270" s="119"/>
      <c r="G1270" s="119"/>
      <c r="H1270" s="119"/>
      <c r="I1270" s="119"/>
      <c r="J1270" s="119"/>
    </row>
    <row r="1271" spans="1:10" ht="12.75">
      <c r="A1271" s="50"/>
      <c r="B1271" s="1"/>
      <c r="C1271" s="1"/>
      <c r="D1271" s="1"/>
      <c r="E1271" s="1"/>
      <c r="F1271" s="1"/>
      <c r="G1271" s="1"/>
      <c r="H1271" s="1"/>
      <c r="I1271" s="1"/>
      <c r="J1271" s="1"/>
    </row>
    <row r="1272" spans="1:10" ht="12.75">
      <c r="A1272" s="72"/>
      <c r="B1272" s="76"/>
      <c r="C1272" s="76"/>
      <c r="D1272" s="76"/>
      <c r="E1272" s="76"/>
      <c r="F1272" s="76"/>
      <c r="G1272" s="76"/>
      <c r="H1272" s="76"/>
      <c r="I1272" s="76"/>
      <c r="J1272" s="76"/>
    </row>
    <row r="1273" spans="1:10" ht="12.75">
      <c r="A1273" s="72"/>
      <c r="B1273" s="76"/>
      <c r="C1273" s="76"/>
      <c r="D1273" s="76"/>
      <c r="E1273" s="76"/>
      <c r="F1273" s="76"/>
      <c r="G1273" s="76"/>
      <c r="H1273" s="76"/>
      <c r="I1273" s="76"/>
      <c r="J1273" s="76"/>
    </row>
    <row r="1274" spans="1:10" ht="12.75">
      <c r="A1274" s="1"/>
      <c r="B1274" s="1"/>
      <c r="C1274" s="1"/>
      <c r="D1274" s="1"/>
      <c r="E1274" s="1"/>
      <c r="F1274" s="1"/>
      <c r="G1274" s="29"/>
      <c r="H1274" s="29"/>
      <c r="I1274" s="29"/>
      <c r="J1274" s="76"/>
    </row>
    <row r="1275" spans="1:10" ht="12.75">
      <c r="A1275" s="1"/>
      <c r="B1275" s="1"/>
      <c r="C1275" s="1"/>
      <c r="D1275" s="1"/>
      <c r="E1275" s="1"/>
      <c r="F1275" s="1"/>
      <c r="G1275" s="29"/>
      <c r="H1275" s="29"/>
      <c r="I1275" s="29"/>
      <c r="J1275" s="76"/>
    </row>
    <row r="1276" spans="1:10" ht="12.75">
      <c r="A1276" s="1"/>
      <c r="B1276" s="1"/>
      <c r="C1276" s="1"/>
      <c r="D1276" s="1"/>
      <c r="E1276" s="1"/>
      <c r="F1276" s="1"/>
      <c r="G1276" s="37"/>
      <c r="H1276" s="1"/>
      <c r="I1276" s="37"/>
      <c r="J1276" s="76"/>
    </row>
    <row r="1277" spans="1:10" ht="12.75">
      <c r="A1277" s="1"/>
      <c r="B1277" s="1"/>
      <c r="C1277" s="1"/>
      <c r="D1277" s="1"/>
      <c r="E1277" s="1"/>
      <c r="F1277" s="1"/>
      <c r="G1277" s="37"/>
      <c r="H1277" s="1"/>
      <c r="I1277" s="37"/>
      <c r="J1277" s="76"/>
    </row>
    <row r="1278" spans="1:10" ht="12.75">
      <c r="A1278" s="1"/>
      <c r="B1278" s="1"/>
      <c r="C1278" s="1"/>
      <c r="D1278" s="1"/>
      <c r="E1278" s="1"/>
      <c r="F1278" s="1"/>
      <c r="G1278" s="37"/>
      <c r="H1278" s="1"/>
      <c r="I1278" s="37"/>
      <c r="J1278" s="76"/>
    </row>
    <row r="1279" spans="1:10" ht="12.75">
      <c r="A1279" s="50"/>
      <c r="B1279" s="50"/>
      <c r="C1279" s="50"/>
      <c r="D1279" s="50"/>
      <c r="E1279" s="50"/>
      <c r="F1279" s="50"/>
      <c r="G1279" s="49"/>
      <c r="H1279" s="49"/>
      <c r="I1279" s="49"/>
      <c r="J1279" s="76"/>
    </row>
    <row r="1280" spans="1:10" ht="12.75">
      <c r="A1280" s="1"/>
      <c r="B1280" s="1"/>
      <c r="C1280" s="1"/>
      <c r="D1280" s="1"/>
      <c r="E1280" s="1"/>
      <c r="F1280" s="1"/>
      <c r="G1280" s="1"/>
      <c r="H1280" s="1"/>
      <c r="I1280" s="1"/>
      <c r="J1280" s="76"/>
    </row>
    <row r="1281" spans="1:10" ht="12.75">
      <c r="A1281" s="50"/>
      <c r="B1281" s="50"/>
      <c r="C1281" s="50"/>
      <c r="D1281" s="50"/>
      <c r="E1281" s="50"/>
      <c r="F1281" s="29"/>
      <c r="G1281" s="52"/>
      <c r="H1281" s="29"/>
      <c r="I1281" s="52"/>
      <c r="J1281" s="76"/>
    </row>
    <row r="1282" spans="1:10" ht="12.75">
      <c r="A1282" s="50"/>
      <c r="B1282" s="50"/>
      <c r="C1282" s="50"/>
      <c r="D1282" s="50"/>
      <c r="E1282" s="50"/>
      <c r="F1282" s="29"/>
      <c r="G1282" s="52"/>
      <c r="H1282" s="29"/>
      <c r="I1282" s="52"/>
      <c r="J1282" s="76"/>
    </row>
    <row r="1283" spans="1:10" ht="12.75">
      <c r="A1283" s="1"/>
      <c r="B1283" s="1"/>
      <c r="C1283" s="1"/>
      <c r="D1283" s="1"/>
      <c r="E1283" s="1"/>
      <c r="F1283" s="1"/>
      <c r="G1283" s="37"/>
      <c r="H1283" s="1"/>
      <c r="I1283" s="37"/>
      <c r="J1283" s="76"/>
    </row>
    <row r="1284" spans="1:10" ht="12.75">
      <c r="A1284" s="1"/>
      <c r="B1284" s="1"/>
      <c r="C1284" s="1"/>
      <c r="D1284" s="1"/>
      <c r="E1284" s="1"/>
      <c r="F1284" s="1"/>
      <c r="G1284" s="37"/>
      <c r="H1284" s="1"/>
      <c r="I1284" s="37"/>
      <c r="J1284" s="76"/>
    </row>
    <row r="1285" spans="1:10" ht="12.75">
      <c r="A1285" s="50"/>
      <c r="B1285" s="50"/>
      <c r="C1285" s="50"/>
      <c r="D1285" s="50"/>
      <c r="E1285" s="50"/>
      <c r="F1285" s="49"/>
      <c r="G1285" s="49"/>
      <c r="H1285" s="49"/>
      <c r="I1285" s="49"/>
      <c r="J1285" s="76"/>
    </row>
    <row r="1286" spans="1:10" ht="12.75">
      <c r="A1286" s="72"/>
      <c r="B1286" s="76"/>
      <c r="C1286" s="76"/>
      <c r="D1286" s="76"/>
      <c r="E1286" s="76"/>
      <c r="F1286" s="76"/>
      <c r="G1286" s="76"/>
      <c r="H1286" s="76"/>
      <c r="I1286" s="76"/>
      <c r="J1286" s="76"/>
    </row>
    <row r="1287" spans="1:10" ht="12.75">
      <c r="A1287" s="72"/>
      <c r="B1287" s="76"/>
      <c r="C1287" s="76"/>
      <c r="D1287" s="76"/>
      <c r="E1287" s="76"/>
      <c r="F1287" s="76"/>
      <c r="G1287" s="76"/>
      <c r="H1287" s="76"/>
      <c r="I1287" s="76"/>
      <c r="J1287" s="76"/>
    </row>
    <row r="1288" spans="1:10" ht="12.75">
      <c r="A1288" s="50"/>
      <c r="B1288" s="1"/>
      <c r="C1288" s="1"/>
      <c r="D1288" s="1"/>
      <c r="E1288" s="1"/>
      <c r="F1288" s="1"/>
      <c r="G1288" s="1"/>
      <c r="H1288" s="1"/>
      <c r="I1288" s="1"/>
      <c r="J1288" s="1"/>
    </row>
    <row r="1289" spans="1:10" ht="12.75">
      <c r="A1289" s="50"/>
      <c r="B1289" s="1"/>
      <c r="C1289" s="1"/>
      <c r="D1289" s="1"/>
      <c r="E1289" s="1"/>
      <c r="F1289" s="1"/>
      <c r="G1289" s="1"/>
      <c r="H1289" s="1"/>
      <c r="I1289" s="1"/>
      <c r="J1289" s="1"/>
    </row>
    <row r="1290" spans="1:10" ht="12.75">
      <c r="A1290" s="1"/>
      <c r="B1290" s="1"/>
      <c r="C1290" s="1"/>
      <c r="D1290" s="1"/>
      <c r="E1290" s="1"/>
      <c r="F1290" s="1"/>
      <c r="G1290" s="1"/>
      <c r="H1290" s="1"/>
      <c r="I1290" s="1"/>
      <c r="J1290" s="1"/>
    </row>
    <row r="1291" spans="1:10" ht="12.75">
      <c r="A1291" s="93"/>
      <c r="B1291" s="1"/>
      <c r="C1291" s="1"/>
      <c r="D1291" s="1"/>
      <c r="E1291" s="1"/>
      <c r="F1291" s="1"/>
      <c r="G1291" s="1"/>
      <c r="H1291" s="1"/>
      <c r="I1291" s="1"/>
      <c r="J1291" s="1"/>
    </row>
    <row r="1292" spans="1:10" ht="12.75">
      <c r="A1292" s="93"/>
      <c r="B1292" s="1"/>
      <c r="C1292" s="1"/>
      <c r="D1292" s="1"/>
      <c r="E1292" s="1"/>
      <c r="F1292" s="1"/>
      <c r="G1292" s="1"/>
      <c r="H1292" s="1"/>
      <c r="I1292" s="1"/>
      <c r="J1292" s="1"/>
    </row>
    <row r="1293" spans="1:10" ht="12.75">
      <c r="A1293" s="1"/>
      <c r="B1293" s="1"/>
      <c r="C1293" s="1"/>
      <c r="D1293" s="1"/>
      <c r="E1293" s="1"/>
      <c r="F1293" s="1"/>
      <c r="G1293" s="1"/>
      <c r="H1293" s="1"/>
      <c r="I1293" s="1"/>
      <c r="J1293" s="1"/>
    </row>
    <row r="1294" spans="1:10" ht="12.75">
      <c r="A1294" s="1"/>
      <c r="B1294" s="1"/>
      <c r="C1294" s="1"/>
      <c r="D1294" s="1"/>
      <c r="E1294" s="1"/>
      <c r="F1294" s="1"/>
      <c r="G1294" s="1"/>
      <c r="H1294" s="1"/>
      <c r="I1294" s="1"/>
      <c r="J1294" s="1"/>
    </row>
    <row r="1295" spans="1:10" ht="15">
      <c r="A1295" s="160"/>
      <c r="B1295" s="160"/>
      <c r="C1295" s="160"/>
      <c r="D1295" s="118"/>
      <c r="E1295" s="1"/>
      <c r="F1295" s="1"/>
      <c r="G1295" s="1"/>
      <c r="H1295" s="1"/>
      <c r="I1295" s="1"/>
      <c r="J1295" s="1"/>
    </row>
    <row r="1296" spans="1:10" ht="12.75">
      <c r="A1296" s="1"/>
      <c r="B1296" s="1"/>
      <c r="C1296" s="1"/>
      <c r="D1296" s="1"/>
      <c r="E1296" s="1"/>
      <c r="F1296" s="1"/>
      <c r="G1296" s="1"/>
      <c r="H1296" s="1"/>
      <c r="I1296" s="1"/>
      <c r="J1296" s="1"/>
    </row>
    <row r="1297" spans="1:10" ht="12.75">
      <c r="A1297" s="50"/>
      <c r="B1297" s="1"/>
      <c r="C1297" s="1"/>
      <c r="D1297" s="1"/>
      <c r="E1297" s="1"/>
      <c r="F1297" s="1"/>
      <c r="G1297" s="1"/>
      <c r="H1297" s="1"/>
      <c r="I1297" s="1"/>
      <c r="J1297" s="1"/>
    </row>
    <row r="1298" spans="1:10" ht="12.75">
      <c r="A1298" s="72"/>
      <c r="B1298" s="76"/>
      <c r="C1298" s="76"/>
      <c r="D1298" s="76"/>
      <c r="E1298" s="76"/>
      <c r="F1298" s="76"/>
      <c r="G1298" s="76"/>
      <c r="H1298" s="76"/>
      <c r="I1298" s="76"/>
      <c r="J1298" s="76"/>
    </row>
    <row r="1299" spans="1:10" ht="12.75">
      <c r="A1299" s="1"/>
      <c r="B1299" s="1"/>
      <c r="C1299" s="1"/>
      <c r="D1299" s="1"/>
      <c r="E1299" s="1"/>
      <c r="F1299" s="1"/>
      <c r="G1299" s="1"/>
      <c r="H1299" s="1"/>
      <c r="I1299" s="1"/>
      <c r="J1299" s="1"/>
    </row>
    <row r="1300" spans="1:10" ht="12.75">
      <c r="A1300" s="1"/>
      <c r="B1300" s="50"/>
      <c r="C1300" s="1"/>
      <c r="D1300" s="1"/>
      <c r="E1300" s="1"/>
      <c r="F1300" s="1"/>
      <c r="G1300" s="82"/>
      <c r="H1300" s="82"/>
      <c r="I1300" s="82"/>
      <c r="J1300" s="82"/>
    </row>
    <row r="1301" spans="1:10" ht="12.75">
      <c r="A1301" s="194"/>
      <c r="B1301" s="194"/>
      <c r="C1301" s="194"/>
      <c r="D1301" s="194"/>
      <c r="E1301" s="194"/>
      <c r="F1301" s="194"/>
      <c r="G1301" s="83"/>
      <c r="H1301" s="29"/>
      <c r="I1301" s="82"/>
      <c r="J1301" s="29"/>
    </row>
    <row r="1302" spans="1:10" ht="12.75">
      <c r="A1302" s="1"/>
      <c r="B1302" s="1"/>
      <c r="C1302" s="1"/>
      <c r="D1302" s="1"/>
      <c r="E1302" s="1"/>
      <c r="F1302" s="1"/>
      <c r="G1302" s="29"/>
      <c r="H1302" s="29"/>
      <c r="I1302" s="29"/>
      <c r="J1302" s="29"/>
    </row>
    <row r="1303" spans="1:10" ht="12.75">
      <c r="A1303" s="1"/>
      <c r="B1303" s="1"/>
      <c r="C1303" s="1"/>
      <c r="D1303" s="1"/>
      <c r="E1303" s="1"/>
      <c r="F1303" s="1"/>
      <c r="G1303" s="1"/>
      <c r="H1303" s="37"/>
      <c r="I1303" s="37"/>
      <c r="J1303" s="37"/>
    </row>
    <row r="1304" spans="1:10" ht="12.75">
      <c r="A1304" s="1"/>
      <c r="B1304" s="1"/>
      <c r="C1304" s="1"/>
      <c r="D1304" s="1"/>
      <c r="E1304" s="1"/>
      <c r="F1304" s="1"/>
      <c r="G1304" s="1"/>
      <c r="H1304" s="37"/>
      <c r="I1304" s="37"/>
      <c r="J1304" s="37"/>
    </row>
    <row r="1305" spans="1:10" ht="12.75">
      <c r="A1305" s="1"/>
      <c r="B1305" s="1"/>
      <c r="C1305" s="1"/>
      <c r="D1305" s="1"/>
      <c r="E1305" s="1"/>
      <c r="F1305" s="1"/>
      <c r="G1305" s="1"/>
      <c r="H1305" s="37"/>
      <c r="I1305" s="37"/>
      <c r="J1305" s="37"/>
    </row>
    <row r="1306" spans="1:10" ht="12.75">
      <c r="A1306" s="1"/>
      <c r="B1306" s="1"/>
      <c r="C1306" s="1"/>
      <c r="D1306" s="1"/>
      <c r="E1306" s="1"/>
      <c r="F1306" s="1"/>
      <c r="G1306" s="1"/>
      <c r="H1306" s="69"/>
      <c r="I1306" s="37"/>
      <c r="J1306" s="37"/>
    </row>
    <row r="1307" spans="1:10" ht="12.75">
      <c r="A1307" s="1"/>
      <c r="B1307" s="1"/>
      <c r="C1307" s="1"/>
      <c r="D1307" s="1"/>
      <c r="E1307" s="1"/>
      <c r="F1307" s="1"/>
      <c r="G1307" s="1"/>
      <c r="H1307" s="37"/>
      <c r="I1307" s="37"/>
      <c r="J1307" s="37"/>
    </row>
    <row r="1308" spans="1:10" ht="12.75">
      <c r="A1308" s="1"/>
      <c r="B1308" s="1"/>
      <c r="C1308" s="1"/>
      <c r="D1308" s="1"/>
      <c r="E1308" s="1"/>
      <c r="F1308" s="1"/>
      <c r="G1308" s="1"/>
      <c r="H1308" s="37"/>
      <c r="I1308" s="37"/>
      <c r="J1308" s="37"/>
    </row>
    <row r="1309" spans="1:10" ht="12.75">
      <c r="A1309" s="1"/>
      <c r="B1309" s="1"/>
      <c r="C1309" s="1"/>
      <c r="D1309" s="1"/>
      <c r="E1309" s="1"/>
      <c r="F1309" s="1"/>
      <c r="G1309" s="1"/>
      <c r="H1309" s="37"/>
      <c r="I1309" s="37"/>
      <c r="J1309" s="37"/>
    </row>
    <row r="1310" spans="1:10" ht="12.75">
      <c r="A1310" s="50"/>
      <c r="B1310" s="50"/>
      <c r="C1310" s="50"/>
      <c r="D1310" s="50"/>
      <c r="E1310" s="50"/>
      <c r="F1310" s="50"/>
      <c r="G1310" s="50"/>
      <c r="H1310" s="49"/>
      <c r="I1310" s="49"/>
      <c r="J1310" s="49"/>
    </row>
    <row r="1311" spans="1:10" ht="12.75">
      <c r="A1311" s="1"/>
      <c r="B1311" s="1"/>
      <c r="C1311" s="1"/>
      <c r="D1311" s="1"/>
      <c r="E1311" s="1"/>
      <c r="F1311" s="1"/>
      <c r="G1311" s="1"/>
      <c r="H1311" s="1"/>
      <c r="I1311" s="1"/>
      <c r="J1311" s="1"/>
    </row>
    <row r="1312" spans="1:10" ht="12.75">
      <c r="A1312" s="1"/>
      <c r="B1312" s="1"/>
      <c r="C1312" s="1"/>
      <c r="D1312" s="1"/>
      <c r="E1312" s="1"/>
      <c r="F1312" s="1"/>
      <c r="G1312" s="1"/>
      <c r="H1312" s="1"/>
      <c r="I1312" s="1"/>
      <c r="J1312" s="1"/>
    </row>
    <row r="1313" spans="1:10" ht="12.75">
      <c r="A1313" s="50"/>
      <c r="B1313" s="1"/>
      <c r="C1313" s="1"/>
      <c r="D1313" s="1"/>
      <c r="E1313" s="1"/>
      <c r="F1313" s="1"/>
      <c r="G1313" s="1"/>
      <c r="H1313" s="1"/>
      <c r="I1313" s="1"/>
      <c r="J1313" s="1"/>
    </row>
    <row r="1314" spans="1:10" ht="12.75">
      <c r="A1314" s="72"/>
      <c r="B1314" s="76"/>
      <c r="C1314" s="76"/>
      <c r="D1314" s="76"/>
      <c r="E1314" s="76"/>
      <c r="F1314" s="76"/>
      <c r="G1314" s="76"/>
      <c r="H1314" s="76"/>
      <c r="I1314" s="76"/>
      <c r="J1314" s="76"/>
    </row>
    <row r="1315" spans="1:10" ht="12.75">
      <c r="A1315" s="1"/>
      <c r="B1315" s="1"/>
      <c r="C1315" s="1"/>
      <c r="D1315" s="1"/>
      <c r="E1315" s="1"/>
      <c r="F1315" s="1"/>
      <c r="G1315" s="1"/>
      <c r="H1315" s="1"/>
      <c r="I1315" s="1"/>
      <c r="J1315" s="1"/>
    </row>
    <row r="1316" spans="1:10" ht="12.75">
      <c r="A1316" s="1"/>
      <c r="B1316" s="1"/>
      <c r="C1316" s="1"/>
      <c r="D1316" s="1"/>
      <c r="E1316" s="1"/>
      <c r="F1316" s="1"/>
      <c r="G1316" s="1"/>
      <c r="H1316" s="29"/>
      <c r="I1316" s="29"/>
      <c r="J1316" s="29"/>
    </row>
    <row r="1317" spans="1:10" ht="12.75">
      <c r="A1317" s="1"/>
      <c r="B1317" s="1"/>
      <c r="C1317" s="1"/>
      <c r="D1317" s="1"/>
      <c r="E1317" s="1"/>
      <c r="F1317" s="1"/>
      <c r="G1317" s="1"/>
      <c r="H1317" s="50"/>
      <c r="I1317" s="50"/>
      <c r="J1317" s="50"/>
    </row>
    <row r="1318" spans="1:10" ht="12.75">
      <c r="A1318" s="1"/>
      <c r="B1318" s="1"/>
      <c r="C1318" s="1"/>
      <c r="D1318" s="1"/>
      <c r="E1318" s="1"/>
      <c r="F1318" s="1"/>
      <c r="G1318" s="1"/>
      <c r="H1318" s="1"/>
      <c r="I1318" s="1"/>
      <c r="J1318" s="1"/>
    </row>
    <row r="1319" spans="1:10" ht="12.75">
      <c r="A1319" s="1"/>
      <c r="B1319" s="1"/>
      <c r="C1319" s="1"/>
      <c r="D1319" s="1"/>
      <c r="E1319" s="1"/>
      <c r="F1319" s="1"/>
      <c r="G1319" s="1"/>
      <c r="H1319" s="1"/>
      <c r="I1319" s="1"/>
      <c r="J1319" s="1"/>
    </row>
    <row r="1320" spans="1:10" ht="12.75">
      <c r="A1320" s="50"/>
      <c r="B1320" s="1"/>
      <c r="C1320" s="1"/>
      <c r="D1320" s="1"/>
      <c r="E1320" s="1"/>
      <c r="F1320" s="1"/>
      <c r="G1320" s="1"/>
      <c r="H1320" s="1"/>
      <c r="I1320" s="1"/>
      <c r="J1320" s="1"/>
    </row>
    <row r="1321" spans="1:10" ht="12.75">
      <c r="A1321" s="72"/>
      <c r="B1321" s="72"/>
      <c r="C1321" s="72"/>
      <c r="D1321" s="72"/>
      <c r="E1321" s="72"/>
      <c r="F1321" s="72"/>
      <c r="G1321" s="72"/>
      <c r="H1321" s="72"/>
      <c r="I1321" s="72"/>
      <c r="J1321" s="72"/>
    </row>
    <row r="1322" spans="1:10" ht="12.75">
      <c r="A1322" s="1"/>
      <c r="B1322" s="1"/>
      <c r="C1322" s="1"/>
      <c r="D1322" s="1"/>
      <c r="E1322" s="1"/>
      <c r="F1322" s="1"/>
      <c r="G1322" s="1"/>
      <c r="H1322" s="1"/>
      <c r="I1322" s="1"/>
      <c r="J1322" s="1"/>
    </row>
    <row r="1323" spans="1:10" ht="12.75">
      <c r="A1323" s="1"/>
      <c r="B1323" s="1"/>
      <c r="C1323" s="1"/>
      <c r="D1323" s="1"/>
      <c r="E1323" s="1"/>
      <c r="F1323" s="1"/>
      <c r="G1323" s="1"/>
      <c r="H1323" s="29"/>
      <c r="I1323" s="29"/>
      <c r="J1323" s="29"/>
    </row>
    <row r="1324" spans="1:10" ht="12.75">
      <c r="A1324" s="1"/>
      <c r="B1324" s="50"/>
      <c r="C1324" s="1"/>
      <c r="D1324" s="1"/>
      <c r="E1324" s="1"/>
      <c r="F1324" s="1"/>
      <c r="G1324" s="1"/>
      <c r="H1324" s="29"/>
      <c r="I1324" s="29"/>
      <c r="J1324" s="29"/>
    </row>
    <row r="1325" spans="1:10" ht="12.75">
      <c r="A1325" s="1"/>
      <c r="B1325" s="1"/>
      <c r="C1325" s="1"/>
      <c r="D1325" s="1"/>
      <c r="E1325" s="1"/>
      <c r="F1325" s="1"/>
      <c r="G1325" s="1"/>
      <c r="H1325" s="37"/>
      <c r="I1325" s="37"/>
      <c r="J1325" s="37"/>
    </row>
    <row r="1326" spans="1:10" ht="12.75">
      <c r="A1326" s="1"/>
      <c r="B1326" s="1"/>
      <c r="C1326" s="1"/>
      <c r="D1326" s="1"/>
      <c r="E1326" s="1"/>
      <c r="F1326" s="1"/>
      <c r="G1326" s="1"/>
      <c r="H1326" s="37"/>
      <c r="I1326" s="37"/>
      <c r="J1326" s="37"/>
    </row>
    <row r="1327" spans="1:10" ht="12.75">
      <c r="A1327" s="1"/>
      <c r="B1327" s="1"/>
      <c r="C1327" s="1"/>
      <c r="D1327" s="1"/>
      <c r="E1327" s="1"/>
      <c r="F1327" s="1"/>
      <c r="G1327" s="1"/>
      <c r="H1327" s="37"/>
      <c r="I1327" s="37"/>
      <c r="J1327" s="37"/>
    </row>
    <row r="1328" spans="1:10" ht="12.75">
      <c r="A1328" s="1"/>
      <c r="B1328" s="50"/>
      <c r="C1328" s="1"/>
      <c r="D1328" s="1"/>
      <c r="E1328" s="1"/>
      <c r="F1328" s="1"/>
      <c r="G1328" s="1"/>
      <c r="H1328" s="49"/>
      <c r="I1328" s="49"/>
      <c r="J1328" s="49"/>
    </row>
    <row r="1329" spans="1:10" ht="12.75">
      <c r="A1329" s="1"/>
      <c r="B1329" s="1"/>
      <c r="C1329" s="1"/>
      <c r="D1329" s="1"/>
      <c r="E1329" s="1"/>
      <c r="F1329" s="1"/>
      <c r="G1329" s="1"/>
      <c r="H1329" s="1"/>
      <c r="I1329" s="1"/>
      <c r="J1329" s="1"/>
    </row>
    <row r="1330" spans="1:10" ht="12.75">
      <c r="A1330" s="50"/>
      <c r="B1330" s="1"/>
      <c r="C1330" s="1"/>
      <c r="D1330" s="1"/>
      <c r="E1330" s="1"/>
      <c r="F1330" s="1"/>
      <c r="G1330" s="1"/>
      <c r="H1330" s="1"/>
      <c r="I1330" s="1"/>
      <c r="J1330" s="1"/>
    </row>
    <row r="1331" spans="1:10" ht="12.75">
      <c r="A1331" s="72"/>
      <c r="B1331" s="72"/>
      <c r="C1331" s="72"/>
      <c r="D1331" s="72"/>
      <c r="E1331" s="72"/>
      <c r="F1331" s="72"/>
      <c r="G1331" s="72"/>
      <c r="H1331" s="72"/>
      <c r="I1331" s="72"/>
      <c r="J1331" s="72"/>
    </row>
    <row r="1332" spans="1:10" ht="12.75">
      <c r="A1332" s="1"/>
      <c r="B1332" s="1"/>
      <c r="C1332" s="1"/>
      <c r="D1332" s="1"/>
      <c r="E1332" s="1"/>
      <c r="F1332" s="1"/>
      <c r="G1332" s="1"/>
      <c r="H1332" s="1"/>
      <c r="I1332" s="1"/>
      <c r="J1332" s="1"/>
    </row>
    <row r="1333" spans="1:10" ht="12.75">
      <c r="A1333" s="1"/>
      <c r="B1333" s="1"/>
      <c r="C1333" s="1"/>
      <c r="D1333" s="1"/>
      <c r="E1333" s="1"/>
      <c r="F1333" s="1"/>
      <c r="G1333" s="1"/>
      <c r="H1333" s="29"/>
      <c r="I1333" s="29"/>
      <c r="J1333" s="29"/>
    </row>
    <row r="1334" spans="1:10" ht="12.75">
      <c r="A1334" s="1"/>
      <c r="B1334" s="50"/>
      <c r="C1334" s="1"/>
      <c r="D1334" s="1"/>
      <c r="E1334" s="1"/>
      <c r="F1334" s="1"/>
      <c r="G1334" s="1"/>
      <c r="H1334" s="29"/>
      <c r="I1334" s="29"/>
      <c r="J1334" s="29"/>
    </row>
    <row r="1335" spans="1:10" ht="12.75">
      <c r="A1335" s="1"/>
      <c r="B1335" s="1"/>
      <c r="C1335" s="1"/>
      <c r="D1335" s="1"/>
      <c r="E1335" s="1"/>
      <c r="F1335" s="1"/>
      <c r="G1335" s="1"/>
      <c r="H1335" s="37"/>
      <c r="I1335" s="37"/>
      <c r="J1335" s="37"/>
    </row>
    <row r="1336" spans="1:10" ht="12.75">
      <c r="A1336" s="1"/>
      <c r="B1336" s="1"/>
      <c r="C1336" s="1"/>
      <c r="D1336" s="1"/>
      <c r="E1336" s="1"/>
      <c r="F1336" s="1"/>
      <c r="G1336" s="1"/>
      <c r="H1336" s="37"/>
      <c r="I1336" s="37"/>
      <c r="J1336" s="37"/>
    </row>
    <row r="1337" spans="1:10" ht="12.75">
      <c r="A1337" s="1"/>
      <c r="B1337" s="1"/>
      <c r="C1337" s="1"/>
      <c r="D1337" s="1"/>
      <c r="E1337" s="1"/>
      <c r="F1337" s="1"/>
      <c r="G1337" s="1"/>
      <c r="H1337" s="37"/>
      <c r="I1337" s="37"/>
      <c r="J1337" s="37"/>
    </row>
    <row r="1338" spans="1:10" ht="12.75">
      <c r="A1338" s="1"/>
      <c r="B1338" s="50"/>
      <c r="C1338" s="1"/>
      <c r="D1338" s="1"/>
      <c r="E1338" s="1"/>
      <c r="F1338" s="1"/>
      <c r="G1338" s="1"/>
      <c r="H1338" s="49"/>
      <c r="I1338" s="49"/>
      <c r="J1338" s="49"/>
    </row>
    <row r="1339" spans="1:10" ht="12.75">
      <c r="A1339" s="1"/>
      <c r="B1339" s="1"/>
      <c r="C1339" s="1"/>
      <c r="D1339" s="1"/>
      <c r="E1339" s="1"/>
      <c r="F1339" s="1"/>
      <c r="G1339" s="1"/>
      <c r="H1339" s="1"/>
      <c r="I1339" s="1"/>
      <c r="J1339" s="1"/>
    </row>
    <row r="1340" spans="1:10" ht="12.75">
      <c r="A1340" s="1"/>
      <c r="B1340" s="1"/>
      <c r="C1340" s="1"/>
      <c r="D1340" s="1"/>
      <c r="E1340" s="1"/>
      <c r="F1340" s="1"/>
      <c r="G1340" s="1"/>
      <c r="H1340" s="1"/>
      <c r="I1340" s="1"/>
      <c r="J1340" s="1"/>
    </row>
    <row r="1341" spans="1:10" ht="12.75">
      <c r="A1341" s="50"/>
      <c r="B1341" s="1"/>
      <c r="C1341" s="1"/>
      <c r="D1341" s="1"/>
      <c r="E1341" s="1"/>
      <c r="F1341" s="1"/>
      <c r="G1341" s="1"/>
      <c r="H1341" s="1"/>
      <c r="I1341" s="1"/>
      <c r="J1341" s="1"/>
    </row>
    <row r="1342" spans="1:10" ht="12.75">
      <c r="A1342" s="50"/>
      <c r="B1342" s="1"/>
      <c r="C1342" s="1"/>
      <c r="D1342" s="1"/>
      <c r="E1342" s="1"/>
      <c r="F1342" s="1"/>
      <c r="G1342" s="1"/>
      <c r="H1342" s="1"/>
      <c r="I1342" s="1"/>
      <c r="J1342" s="1"/>
    </row>
    <row r="1343" spans="1:10" ht="12.75">
      <c r="A1343" s="93"/>
      <c r="B1343" s="1"/>
      <c r="C1343" s="1"/>
      <c r="D1343" s="1"/>
      <c r="E1343" s="1"/>
      <c r="F1343" s="1"/>
      <c r="G1343" s="1"/>
      <c r="H1343" s="1"/>
      <c r="I1343" s="1"/>
      <c r="J1343" s="1"/>
    </row>
    <row r="1344" spans="1:10" ht="12.75">
      <c r="A1344" s="93"/>
      <c r="B1344" s="1"/>
      <c r="C1344" s="1"/>
      <c r="D1344" s="1"/>
      <c r="E1344" s="1"/>
      <c r="F1344" s="1"/>
      <c r="G1344" s="1"/>
      <c r="H1344" s="1"/>
      <c r="I1344" s="1"/>
      <c r="J1344" s="1"/>
    </row>
    <row r="1345" spans="1:10" ht="12.75">
      <c r="A1345" s="93"/>
      <c r="B1345" s="1"/>
      <c r="C1345" s="1"/>
      <c r="D1345" s="1"/>
      <c r="E1345" s="1"/>
      <c r="F1345" s="1"/>
      <c r="G1345" s="1"/>
      <c r="H1345" s="1"/>
      <c r="I1345" s="1"/>
      <c r="J1345" s="1"/>
    </row>
    <row r="1346" spans="1:10" ht="12.75">
      <c r="A1346" s="93"/>
      <c r="B1346" s="1"/>
      <c r="C1346" s="1"/>
      <c r="D1346" s="1"/>
      <c r="E1346" s="1"/>
      <c r="F1346" s="1"/>
      <c r="G1346" s="1"/>
      <c r="H1346" s="1"/>
      <c r="I1346" s="1"/>
      <c r="J1346" s="1"/>
    </row>
    <row r="1347" spans="1:10" ht="12.75">
      <c r="A1347" s="93"/>
      <c r="B1347" s="1"/>
      <c r="C1347" s="1"/>
      <c r="D1347" s="1"/>
      <c r="E1347" s="1"/>
      <c r="F1347" s="1"/>
      <c r="G1347" s="1"/>
      <c r="H1347" s="1"/>
      <c r="I1347" s="1"/>
      <c r="J1347" s="1"/>
    </row>
    <row r="1348" spans="1:10" ht="12.75">
      <c r="A1348" s="152"/>
      <c r="B1348" s="152"/>
      <c r="C1348" s="152"/>
      <c r="D1348" s="1"/>
      <c r="E1348" s="1"/>
      <c r="F1348" s="1"/>
      <c r="G1348" s="1"/>
      <c r="H1348" s="1"/>
      <c r="I1348" s="1"/>
      <c r="J1348" s="1"/>
    </row>
    <row r="1349" spans="1:10" ht="12.75">
      <c r="A1349" s="93"/>
      <c r="B1349" s="1"/>
      <c r="C1349" s="1"/>
      <c r="D1349" s="1"/>
      <c r="E1349" s="1"/>
      <c r="F1349" s="1"/>
      <c r="G1349" s="1"/>
      <c r="H1349" s="1"/>
      <c r="I1349" s="1"/>
      <c r="J1349" s="1"/>
    </row>
    <row r="1350" spans="1:10" ht="12.75">
      <c r="A1350" s="93"/>
      <c r="B1350" s="1"/>
      <c r="C1350" s="1"/>
      <c r="D1350" s="1"/>
      <c r="E1350" s="1"/>
      <c r="F1350" s="1"/>
      <c r="G1350" s="1"/>
      <c r="H1350" s="1"/>
      <c r="I1350" s="1"/>
      <c r="J1350" s="1"/>
    </row>
    <row r="1351" spans="1:10" ht="12.75">
      <c r="A1351" s="1"/>
      <c r="B1351" s="1"/>
      <c r="C1351" s="1"/>
      <c r="D1351" s="1"/>
      <c r="E1351" s="1"/>
      <c r="F1351" s="1"/>
      <c r="G1351" s="1"/>
      <c r="H1351" s="1"/>
      <c r="I1351" s="1"/>
      <c r="J1351" s="1"/>
    </row>
    <row r="1352" spans="1:10" ht="12.75">
      <c r="A1352" s="1"/>
      <c r="B1352" s="1"/>
      <c r="C1352" s="1"/>
      <c r="D1352" s="1"/>
      <c r="E1352" s="1"/>
      <c r="F1352" s="1"/>
      <c r="G1352" s="1"/>
      <c r="H1352" s="1"/>
      <c r="I1352" s="1"/>
      <c r="J1352" s="1"/>
    </row>
    <row r="1353" spans="1:10" ht="12.75">
      <c r="A1353" s="1"/>
      <c r="B1353" s="1"/>
      <c r="C1353" s="1"/>
      <c r="D1353" s="1"/>
      <c r="E1353" s="1"/>
      <c r="F1353" s="1"/>
      <c r="G1353" s="1"/>
      <c r="H1353" s="1"/>
      <c r="I1353" s="1"/>
      <c r="J1353" s="1"/>
    </row>
    <row r="1354" spans="1:10" ht="12.75">
      <c r="A1354" s="1"/>
      <c r="B1354" s="1"/>
      <c r="C1354" s="1"/>
      <c r="D1354" s="1"/>
      <c r="E1354" s="1"/>
      <c r="F1354" s="1"/>
      <c r="G1354" s="1"/>
      <c r="H1354" s="1"/>
      <c r="I1354" s="1"/>
      <c r="J1354" s="1"/>
    </row>
    <row r="1355" spans="1:10" ht="12.75">
      <c r="A1355" s="1"/>
      <c r="B1355" s="1"/>
      <c r="C1355" s="1"/>
      <c r="D1355" s="1"/>
      <c r="E1355" s="1"/>
      <c r="F1355" s="1"/>
      <c r="G1355" s="1"/>
      <c r="H1355" s="1"/>
      <c r="I1355" s="1"/>
      <c r="J1355" s="1"/>
    </row>
    <row r="1356" spans="1:10" ht="12.75">
      <c r="A1356" s="1"/>
      <c r="B1356" s="1"/>
      <c r="C1356" s="1"/>
      <c r="D1356" s="1"/>
      <c r="E1356" s="1"/>
      <c r="F1356" s="1"/>
      <c r="G1356" s="1"/>
      <c r="H1356" s="1"/>
      <c r="I1356" s="1"/>
      <c r="J1356" s="1"/>
    </row>
    <row r="1357" spans="1:10" ht="12.75">
      <c r="A1357" s="1"/>
      <c r="B1357" s="1"/>
      <c r="C1357" s="1"/>
      <c r="D1357" s="1"/>
      <c r="E1357" s="1"/>
      <c r="F1357" s="1"/>
      <c r="G1357" s="1"/>
      <c r="H1357" s="1"/>
      <c r="I1357" s="1"/>
      <c r="J1357" s="1"/>
    </row>
    <row r="1358" spans="1:10" ht="12.75">
      <c r="A1358" s="1"/>
      <c r="B1358" s="1"/>
      <c r="C1358" s="1"/>
      <c r="D1358" s="1"/>
      <c r="E1358" s="1"/>
      <c r="F1358" s="1"/>
      <c r="G1358" s="1"/>
      <c r="H1358" s="1"/>
      <c r="I1358" s="1"/>
      <c r="J1358" s="1"/>
    </row>
    <row r="1359" spans="1:10" ht="12.75">
      <c r="A1359" s="1"/>
      <c r="B1359" s="1"/>
      <c r="C1359" s="1"/>
      <c r="D1359" s="1"/>
      <c r="E1359" s="1"/>
      <c r="F1359" s="1"/>
      <c r="G1359" s="1"/>
      <c r="H1359" s="1"/>
      <c r="I1359" s="1"/>
      <c r="J1359" s="1"/>
    </row>
    <row r="1360" spans="1:10" ht="12.75">
      <c r="A1360" s="1"/>
      <c r="B1360" s="1"/>
      <c r="C1360" s="1"/>
      <c r="D1360" s="1"/>
      <c r="E1360" s="1"/>
      <c r="F1360" s="1"/>
      <c r="G1360" s="1"/>
      <c r="H1360" s="1"/>
      <c r="I1360" s="1"/>
      <c r="J1360" s="1"/>
    </row>
    <row r="1361" spans="1:10" ht="12.75">
      <c r="A1361" s="1"/>
      <c r="B1361" s="1"/>
      <c r="C1361" s="1"/>
      <c r="D1361" s="1"/>
      <c r="E1361" s="1"/>
      <c r="F1361" s="1"/>
      <c r="G1361" s="1"/>
      <c r="H1361" s="1"/>
      <c r="I1361" s="1"/>
      <c r="J1361" s="1"/>
    </row>
    <row r="1363" spans="1:6" ht="12.75">
      <c r="A1363" s="120"/>
      <c r="B1363" s="120"/>
      <c r="C1363" s="87"/>
      <c r="D1363" s="87"/>
      <c r="E1363" s="87"/>
      <c r="F1363" s="77"/>
    </row>
    <row r="1364" spans="1:6" ht="12.75">
      <c r="A1364" s="1"/>
      <c r="B1364" s="1"/>
      <c r="C1364" s="195"/>
      <c r="D1364" s="195"/>
      <c r="E1364" s="195"/>
      <c r="F1364" s="1"/>
    </row>
    <row r="1367" spans="8:10" ht="12.75">
      <c r="H1367" s="18"/>
      <c r="I1367" s="16"/>
      <c r="J1367" s="16"/>
    </row>
    <row r="1368" spans="8:10" ht="12.75">
      <c r="H1368" s="18"/>
      <c r="I1368" s="16"/>
      <c r="J1368" s="16"/>
    </row>
    <row r="1369" spans="8:10" ht="12.75">
      <c r="H1369" s="18"/>
      <c r="I1369" s="16"/>
      <c r="J1369" s="16"/>
    </row>
    <row r="1370" spans="8:10" ht="12.75">
      <c r="H1370" s="18"/>
      <c r="I1370" s="16"/>
      <c r="J1370" s="16"/>
    </row>
    <row r="1371" spans="8:10" ht="12.75">
      <c r="H1371" s="18"/>
      <c r="I1371" s="16"/>
      <c r="J1371" s="16"/>
    </row>
  </sheetData>
  <mergeCells count="1">
    <mergeCell ref="D4:G4"/>
  </mergeCells>
  <printOptions/>
  <pageMargins left="0.9448818897637796" right="0.5511811023622047" top="0.984251968503937" bottom="0.984251968503937" header="0.5118110236220472" footer="0.5118110236220472"/>
  <pageSetup firstPageNumber="2"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4.xml><?xml version="1.0" encoding="utf-8"?>
<worksheet xmlns="http://schemas.openxmlformats.org/spreadsheetml/2006/main" xmlns:r="http://schemas.openxmlformats.org/officeDocument/2006/relationships">
  <dimension ref="A3:L1316"/>
  <sheetViews>
    <sheetView zoomScaleSheetLayoutView="100" workbookViewId="0" topLeftCell="A14">
      <selection activeCell="H31" sqref="H31"/>
    </sheetView>
  </sheetViews>
  <sheetFormatPr defaultColWidth="9.140625" defaultRowHeight="12.75"/>
  <cols>
    <col min="1" max="1" width="10.140625" style="318" bestFit="1" customWidth="1"/>
    <col min="2" max="2" width="5.8515625" style="318" customWidth="1"/>
    <col min="3" max="3" width="6.00390625" style="318" customWidth="1"/>
    <col min="4" max="4" width="10.57421875" style="318" customWidth="1"/>
    <col min="5" max="5" width="10.140625" style="318" customWidth="1"/>
    <col min="6" max="6" width="10.140625" style="332" customWidth="1"/>
    <col min="7" max="7" width="10.28125" style="318" customWidth="1"/>
    <col min="8" max="8" width="9.28125" style="318" customWidth="1"/>
    <col min="9" max="9" width="6.8515625" style="318" customWidth="1"/>
    <col min="10" max="16384" width="9.140625" style="318" customWidth="1"/>
  </cols>
  <sheetData>
    <row r="3" spans="3:8" ht="19.5">
      <c r="C3" s="320" t="s">
        <v>627</v>
      </c>
      <c r="E3" s="321"/>
      <c r="F3" s="711"/>
      <c r="G3" s="321"/>
      <c r="H3" s="322"/>
    </row>
    <row r="5" spans="1:9" ht="15.75">
      <c r="A5" s="323" t="s">
        <v>629</v>
      </c>
      <c r="B5" s="324"/>
      <c r="C5" s="324"/>
      <c r="E5" s="325"/>
      <c r="F5" s="326" t="str">
        <f>Sheet1!F2</f>
        <v>JSC "VEF Radiotehnika RRR"</v>
      </c>
      <c r="G5" s="326"/>
      <c r="H5" s="326"/>
      <c r="I5" s="326"/>
    </row>
    <row r="6" spans="1:9" ht="15">
      <c r="A6" s="323"/>
      <c r="B6" s="324"/>
      <c r="C6" s="324"/>
      <c r="E6" s="326"/>
      <c r="F6" s="326"/>
      <c r="G6" s="326"/>
      <c r="H6" s="326"/>
      <c r="I6" s="326"/>
    </row>
    <row r="7" spans="1:9" ht="15">
      <c r="A7" s="323" t="s">
        <v>628</v>
      </c>
      <c r="B7" s="324"/>
      <c r="C7" s="324"/>
      <c r="F7" s="326" t="s">
        <v>630</v>
      </c>
      <c r="G7" s="326"/>
      <c r="H7" s="326"/>
      <c r="I7" s="326"/>
    </row>
    <row r="8" spans="1:9" ht="15">
      <c r="A8" s="323"/>
      <c r="B8" s="324"/>
      <c r="C8" s="324"/>
      <c r="E8" s="326"/>
      <c r="F8" s="326"/>
      <c r="G8" s="326"/>
      <c r="H8" s="326"/>
      <c r="I8" s="326"/>
    </row>
    <row r="9" spans="1:9" ht="15">
      <c r="A9" s="323" t="s">
        <v>631</v>
      </c>
      <c r="B9" s="328"/>
      <c r="C9" s="328"/>
      <c r="E9" s="493"/>
      <c r="F9" s="1001">
        <f>Sheet1!F5</f>
        <v>40003286712</v>
      </c>
      <c r="G9" s="1001"/>
      <c r="H9" s="493"/>
      <c r="I9" s="493"/>
    </row>
    <row r="10" spans="1:9" ht="15">
      <c r="A10" s="323" t="s">
        <v>443</v>
      </c>
      <c r="B10" s="324"/>
      <c r="C10" s="324"/>
      <c r="E10" s="326"/>
      <c r="F10" s="1003">
        <v>36140</v>
      </c>
      <c r="G10" s="1004"/>
      <c r="H10" s="326"/>
      <c r="I10" s="326"/>
    </row>
    <row r="11" spans="1:9" ht="15">
      <c r="A11" s="323"/>
      <c r="B11" s="324"/>
      <c r="C11" s="324"/>
      <c r="E11" s="326"/>
      <c r="F11" s="326"/>
      <c r="G11" s="326"/>
      <c r="H11" s="326"/>
      <c r="I11" s="326"/>
    </row>
    <row r="12" spans="1:9" ht="15">
      <c r="A12" s="323" t="s">
        <v>632</v>
      </c>
      <c r="B12" s="324"/>
      <c r="C12" s="324"/>
      <c r="E12" s="326"/>
      <c r="F12" s="326" t="str">
        <f>Sheet1!F7</f>
        <v>Kurzemes prospekts 3, Riga, LV-1067</v>
      </c>
      <c r="G12" s="326"/>
      <c r="H12" s="326"/>
      <c r="I12" s="326"/>
    </row>
    <row r="13" spans="1:9" ht="15">
      <c r="A13" s="323" t="s">
        <v>585</v>
      </c>
      <c r="B13" s="324"/>
      <c r="C13" s="324"/>
      <c r="E13" s="326"/>
      <c r="F13" s="1002">
        <f>Sheet1!F8</f>
        <v>67418087</v>
      </c>
      <c r="G13" s="1002"/>
      <c r="H13" s="326"/>
      <c r="I13" s="326"/>
    </row>
    <row r="14" spans="1:9" ht="15">
      <c r="A14" s="323" t="s">
        <v>633</v>
      </c>
      <c r="B14" s="324"/>
      <c r="C14" s="324"/>
      <c r="E14" s="326"/>
      <c r="F14" s="1002" t="s">
        <v>591</v>
      </c>
      <c r="G14" s="1002"/>
      <c r="H14" s="1005"/>
      <c r="I14" s="1005"/>
    </row>
    <row r="15" spans="1:9" ht="15">
      <c r="A15" s="323"/>
      <c r="B15" s="324"/>
      <c r="C15" s="324"/>
      <c r="E15" s="326"/>
      <c r="F15" s="326"/>
      <c r="G15" s="326"/>
      <c r="H15" s="326"/>
      <c r="I15" s="326"/>
    </row>
    <row r="16" spans="1:9" ht="15">
      <c r="A16" s="323" t="s">
        <v>634</v>
      </c>
      <c r="B16" s="324"/>
      <c r="C16" s="324"/>
      <c r="E16" s="326"/>
      <c r="F16" s="326" t="s">
        <v>855</v>
      </c>
      <c r="G16" s="326"/>
      <c r="H16" s="326"/>
      <c r="I16" s="326"/>
    </row>
    <row r="17" spans="1:9" ht="15">
      <c r="A17" s="323" t="s">
        <v>635</v>
      </c>
      <c r="B17" s="324"/>
      <c r="C17" s="324"/>
      <c r="E17" s="326"/>
      <c r="F17" s="326" t="s">
        <v>856</v>
      </c>
      <c r="G17" s="326"/>
      <c r="H17" s="326"/>
      <c r="I17" s="326"/>
    </row>
    <row r="18" spans="2:9" ht="15">
      <c r="B18" s="324"/>
      <c r="C18" s="324"/>
      <c r="E18" s="326"/>
      <c r="F18" s="326" t="s">
        <v>857</v>
      </c>
      <c r="G18" s="326"/>
      <c r="H18" s="326"/>
      <c r="I18" s="326"/>
    </row>
    <row r="19" spans="1:9" ht="15">
      <c r="A19" s="323"/>
      <c r="B19" s="324"/>
      <c r="C19" s="324"/>
      <c r="E19" s="326"/>
      <c r="F19" s="326" t="s">
        <v>858</v>
      </c>
      <c r="G19" s="326"/>
      <c r="H19" s="326"/>
      <c r="I19" s="326"/>
    </row>
    <row r="20" spans="8:9" ht="15">
      <c r="H20" s="326"/>
      <c r="I20" s="326"/>
    </row>
    <row r="21" spans="1:10" ht="15">
      <c r="A21" s="323" t="s">
        <v>636</v>
      </c>
      <c r="B21" s="324"/>
      <c r="C21" s="324"/>
      <c r="F21" s="326"/>
      <c r="H21" s="326"/>
      <c r="I21" s="326"/>
      <c r="J21" s="706"/>
    </row>
    <row r="22" spans="1:10" ht="15">
      <c r="A22" s="825" t="s">
        <v>637</v>
      </c>
      <c r="B22" s="324"/>
      <c r="C22" s="324"/>
      <c r="F22" s="326" t="s">
        <v>859</v>
      </c>
      <c r="H22" s="326"/>
      <c r="I22" s="326"/>
      <c r="J22" s="706"/>
    </row>
    <row r="23" spans="1:10" ht="15">
      <c r="A23" s="825" t="s">
        <v>638</v>
      </c>
      <c r="B23" s="324"/>
      <c r="C23" s="324"/>
      <c r="F23" s="326" t="s">
        <v>640</v>
      </c>
      <c r="H23" s="326"/>
      <c r="I23" s="326"/>
      <c r="J23" s="706"/>
    </row>
    <row r="24" spans="1:10" ht="15">
      <c r="A24" s="825" t="s">
        <v>638</v>
      </c>
      <c r="B24" s="324"/>
      <c r="C24" s="324"/>
      <c r="F24" s="326" t="s">
        <v>639</v>
      </c>
      <c r="H24" s="326"/>
      <c r="I24" s="326"/>
      <c r="J24" s="706"/>
    </row>
    <row r="25" spans="1:10" ht="15">
      <c r="A25" s="825" t="s">
        <v>638</v>
      </c>
      <c r="B25" s="324"/>
      <c r="C25" s="324"/>
      <c r="F25" s="326" t="s">
        <v>860</v>
      </c>
      <c r="H25" s="326"/>
      <c r="I25" s="326"/>
      <c r="J25" s="706"/>
    </row>
    <row r="26" spans="1:10" ht="15">
      <c r="A26" s="825" t="s">
        <v>638</v>
      </c>
      <c r="B26" s="324"/>
      <c r="C26" s="324"/>
      <c r="F26" s="326" t="s">
        <v>861</v>
      </c>
      <c r="H26" s="326"/>
      <c r="I26" s="326"/>
      <c r="J26" s="706"/>
    </row>
    <row r="27" spans="1:9" ht="15">
      <c r="A27" s="323"/>
      <c r="B27" s="324"/>
      <c r="C27" s="324"/>
      <c r="E27" s="326"/>
      <c r="F27" s="326"/>
      <c r="G27" s="707"/>
      <c r="H27" s="326"/>
      <c r="I27" s="326"/>
    </row>
    <row r="28" spans="1:9" ht="15">
      <c r="A28" s="323" t="s">
        <v>641</v>
      </c>
      <c r="B28" s="324"/>
      <c r="C28" s="324"/>
      <c r="E28" s="326"/>
      <c r="F28" s="326"/>
      <c r="G28" s="707"/>
      <c r="H28" s="326"/>
      <c r="I28" s="326"/>
    </row>
    <row r="29" spans="1:10" ht="15">
      <c r="A29" s="825" t="str">
        <f>Sheet1!A19</f>
        <v>Chairman of the Board</v>
      </c>
      <c r="B29" s="324"/>
      <c r="C29" s="324"/>
      <c r="E29" s="326"/>
      <c r="F29" s="763" t="str">
        <f>Sheet1!F19</f>
        <v>Eduards Malejevs</v>
      </c>
      <c r="H29" s="326"/>
      <c r="I29" s="326"/>
      <c r="J29" s="706"/>
    </row>
    <row r="30" spans="1:10" ht="15">
      <c r="A30" s="825" t="s">
        <v>642</v>
      </c>
      <c r="B30" s="324"/>
      <c r="C30" s="324"/>
      <c r="E30" s="326"/>
      <c r="F30" s="326" t="str">
        <f>Sheet1!F21</f>
        <v>Jurijs Malejevs</v>
      </c>
      <c r="H30" s="326"/>
      <c r="I30" s="326"/>
      <c r="J30" s="706"/>
    </row>
    <row r="31" spans="1:12" ht="15">
      <c r="A31" s="825" t="s">
        <v>642</v>
      </c>
      <c r="B31" s="324"/>
      <c r="C31" s="324"/>
      <c r="E31" s="326"/>
      <c r="F31" s="326" t="str">
        <f>Sheet1!F23</f>
        <v>Inga Spruga</v>
      </c>
      <c r="H31" s="326"/>
      <c r="I31" s="326"/>
      <c r="J31" s="706"/>
      <c r="L31" s="318" t="s">
        <v>989</v>
      </c>
    </row>
    <row r="32" spans="1:10" ht="15" hidden="1">
      <c r="A32" s="825" t="s">
        <v>642</v>
      </c>
      <c r="B32" s="324"/>
      <c r="C32" s="324"/>
      <c r="E32" s="326"/>
      <c r="F32" s="326" t="s">
        <v>598</v>
      </c>
      <c r="H32" s="326" t="s">
        <v>988</v>
      </c>
      <c r="I32" s="326"/>
      <c r="J32" s="706"/>
    </row>
    <row r="33" spans="1:9" ht="15">
      <c r="A33" s="323" t="s">
        <v>643</v>
      </c>
      <c r="B33" s="324"/>
      <c r="C33" s="324"/>
      <c r="D33" s="329"/>
      <c r="E33" s="330" t="s">
        <v>645</v>
      </c>
      <c r="F33" s="748">
        <f>Sheet1!F29</f>
        <v>39448</v>
      </c>
      <c r="G33" s="330" t="s">
        <v>646</v>
      </c>
      <c r="H33" s="331">
        <f>Sheet1!G29</f>
        <v>39813</v>
      </c>
      <c r="I33" s="326"/>
    </row>
    <row r="34" spans="1:9" ht="15">
      <c r="A34" s="323"/>
      <c r="B34" s="324"/>
      <c r="C34" s="324"/>
      <c r="E34" s="326"/>
      <c r="F34" s="333"/>
      <c r="G34" s="326"/>
      <c r="H34" s="326"/>
      <c r="I34" s="326"/>
    </row>
    <row r="35" spans="1:9" ht="15">
      <c r="A35" s="323" t="s">
        <v>644</v>
      </c>
      <c r="B35" s="324"/>
      <c r="C35" s="324"/>
      <c r="E35" s="330" t="s">
        <v>645</v>
      </c>
      <c r="F35" s="748">
        <f>Sheet1!F31</f>
        <v>39083</v>
      </c>
      <c r="G35" s="330" t="s">
        <v>646</v>
      </c>
      <c r="H35" s="331">
        <f>Sheet1!G31</f>
        <v>39447</v>
      </c>
      <c r="I35" s="326"/>
    </row>
    <row r="36" spans="1:9" ht="15">
      <c r="A36" s="323"/>
      <c r="B36" s="324"/>
      <c r="C36" s="324"/>
      <c r="E36" s="326"/>
      <c r="F36" s="326"/>
      <c r="G36" s="326"/>
      <c r="H36" s="326"/>
      <c r="I36" s="326"/>
    </row>
    <row r="37" spans="1:9" ht="15">
      <c r="A37" s="323" t="s">
        <v>656</v>
      </c>
      <c r="B37" s="324"/>
      <c r="C37" s="324"/>
      <c r="E37" s="326"/>
      <c r="F37" s="326" t="str">
        <f>Sheet1!F25</f>
        <v>Gunars Lacis</v>
      </c>
      <c r="I37" s="493"/>
    </row>
    <row r="38" spans="1:9" ht="15">
      <c r="A38" s="323" t="s">
        <v>648</v>
      </c>
      <c r="B38" s="324"/>
      <c r="C38" s="324"/>
      <c r="E38" s="326"/>
      <c r="F38" s="326"/>
      <c r="G38" s="326"/>
      <c r="H38" s="326"/>
      <c r="I38" s="326"/>
    </row>
    <row r="39" spans="1:9" ht="15">
      <c r="A39" s="323" t="s">
        <v>649</v>
      </c>
      <c r="B39" s="324"/>
      <c r="C39" s="324"/>
      <c r="E39" s="332" t="s">
        <v>650</v>
      </c>
      <c r="F39" s="326"/>
      <c r="G39" s="326"/>
      <c r="H39" s="326"/>
      <c r="I39" s="326"/>
    </row>
    <row r="40" spans="1:9" ht="15">
      <c r="A40" s="323"/>
      <c r="B40" s="324"/>
      <c r="C40" s="324"/>
      <c r="E40" s="332" t="s">
        <v>651</v>
      </c>
      <c r="F40" s="326"/>
      <c r="G40" s="326"/>
      <c r="H40" s="326"/>
      <c r="I40" s="326"/>
    </row>
    <row r="41" spans="5:9" ht="15">
      <c r="E41" s="332" t="s">
        <v>652</v>
      </c>
      <c r="F41" s="326"/>
      <c r="G41" s="333"/>
      <c r="H41" s="333"/>
      <c r="I41" s="333"/>
    </row>
    <row r="43" ht="15">
      <c r="E43" s="332" t="s">
        <v>653</v>
      </c>
    </row>
    <row r="44" ht="15">
      <c r="E44" s="332" t="s">
        <v>654</v>
      </c>
    </row>
    <row r="45" ht="15">
      <c r="E45" s="459" t="s">
        <v>655</v>
      </c>
    </row>
    <row r="46" ht="15">
      <c r="J46" s="318" t="s">
        <v>870</v>
      </c>
    </row>
    <row r="49" spans="10:11" ht="15">
      <c r="J49" s="334"/>
      <c r="K49" s="334"/>
    </row>
    <row r="53" spans="1:9" ht="15.75">
      <c r="A53" s="319"/>
      <c r="B53" s="319"/>
      <c r="C53" s="335"/>
      <c r="D53" s="336"/>
      <c r="E53" s="336"/>
      <c r="F53" s="712"/>
      <c r="G53" s="336"/>
      <c r="H53" s="336"/>
      <c r="I53" s="319"/>
    </row>
    <row r="54" spans="1:9" ht="15">
      <c r="A54" s="319"/>
      <c r="B54" s="319"/>
      <c r="C54" s="319"/>
      <c r="D54" s="319"/>
      <c r="E54" s="319"/>
      <c r="F54" s="368"/>
      <c r="G54" s="319"/>
      <c r="H54" s="319"/>
      <c r="I54" s="319"/>
    </row>
    <row r="55" spans="1:9" ht="15" customHeight="1">
      <c r="A55" s="337"/>
      <c r="B55" s="337"/>
      <c r="C55" s="337"/>
      <c r="D55" s="337"/>
      <c r="E55" s="337"/>
      <c r="F55" s="713"/>
      <c r="G55" s="338"/>
      <c r="H55" s="339"/>
      <c r="I55" s="339"/>
    </row>
    <row r="56" spans="1:9" ht="12.75" customHeight="1">
      <c r="A56" s="337"/>
      <c r="B56" s="337"/>
      <c r="C56" s="337"/>
      <c r="D56" s="337"/>
      <c r="E56" s="337"/>
      <c r="F56" s="713"/>
      <c r="G56" s="338"/>
      <c r="H56" s="340"/>
      <c r="I56" s="340"/>
    </row>
    <row r="57" spans="1:9" ht="15">
      <c r="A57" s="319"/>
      <c r="B57" s="319"/>
      <c r="C57" s="319"/>
      <c r="D57" s="319"/>
      <c r="E57" s="319"/>
      <c r="F57" s="368"/>
      <c r="G57" s="341"/>
      <c r="H57" s="339"/>
      <c r="I57" s="339"/>
    </row>
    <row r="58" spans="1:9" ht="15">
      <c r="A58" s="319"/>
      <c r="B58" s="319"/>
      <c r="C58" s="319"/>
      <c r="D58" s="319"/>
      <c r="E58" s="319"/>
      <c r="F58" s="368"/>
      <c r="G58" s="342"/>
      <c r="H58" s="319"/>
      <c r="I58" s="319"/>
    </row>
    <row r="59" spans="1:9" ht="15">
      <c r="A59" s="343"/>
      <c r="B59" s="319"/>
      <c r="C59" s="319"/>
      <c r="D59" s="319"/>
      <c r="E59" s="319"/>
      <c r="F59" s="368"/>
      <c r="G59" s="342"/>
      <c r="H59" s="319"/>
      <c r="I59" s="319"/>
    </row>
    <row r="60" spans="1:9" ht="15">
      <c r="A60" s="344"/>
      <c r="B60" s="319"/>
      <c r="C60" s="319"/>
      <c r="D60" s="319"/>
      <c r="E60" s="319"/>
      <c r="F60" s="368"/>
      <c r="G60" s="342"/>
      <c r="H60" s="319"/>
      <c r="I60" s="319"/>
    </row>
    <row r="61" spans="1:7" ht="15">
      <c r="A61" s="328"/>
      <c r="B61" s="328"/>
      <c r="G61" s="329"/>
    </row>
    <row r="62" ht="15">
      <c r="G62" s="329"/>
    </row>
    <row r="63" ht="15">
      <c r="G63" s="329"/>
    </row>
    <row r="64" ht="15">
      <c r="G64" s="329"/>
    </row>
    <row r="65" spans="7:9" ht="15">
      <c r="G65" s="345"/>
      <c r="H65" s="346"/>
      <c r="I65" s="346"/>
    </row>
    <row r="66" spans="7:9" ht="15">
      <c r="G66" s="345"/>
      <c r="H66" s="346"/>
      <c r="I66" s="346"/>
    </row>
    <row r="67" spans="7:9" ht="15">
      <c r="G67" s="345"/>
      <c r="H67" s="346"/>
      <c r="I67" s="346"/>
    </row>
    <row r="68" spans="1:7" ht="15">
      <c r="A68" s="328"/>
      <c r="B68" s="328"/>
      <c r="G68" s="329"/>
    </row>
    <row r="69" ht="15">
      <c r="G69" s="329"/>
    </row>
    <row r="70" ht="15">
      <c r="G70" s="329"/>
    </row>
    <row r="71" ht="15">
      <c r="G71" s="347"/>
    </row>
    <row r="72" spans="7:9" ht="15">
      <c r="G72" s="347"/>
      <c r="H72" s="346"/>
      <c r="I72" s="346"/>
    </row>
    <row r="73" spans="7:9" ht="15">
      <c r="G73" s="347"/>
      <c r="H73" s="346"/>
      <c r="I73" s="346"/>
    </row>
    <row r="74" spans="7:9" ht="15">
      <c r="G74" s="347"/>
      <c r="H74" s="346"/>
      <c r="I74" s="346"/>
    </row>
    <row r="75" spans="7:9" ht="15">
      <c r="G75" s="347"/>
      <c r="H75" s="346"/>
      <c r="I75" s="346"/>
    </row>
    <row r="76" spans="7:9" ht="15">
      <c r="G76" s="347"/>
      <c r="H76" s="346"/>
      <c r="I76" s="346"/>
    </row>
    <row r="77" spans="7:9" ht="15">
      <c r="G77" s="345"/>
      <c r="H77" s="346"/>
      <c r="I77" s="346"/>
    </row>
    <row r="78" spans="1:9" ht="15">
      <c r="A78" s="328"/>
      <c r="B78" s="328"/>
      <c r="G78" s="345"/>
      <c r="H78" s="346"/>
      <c r="I78" s="346"/>
    </row>
    <row r="79" spans="7:9" ht="15">
      <c r="G79" s="345"/>
      <c r="H79" s="346"/>
      <c r="I79" s="346"/>
    </row>
    <row r="80" spans="7:9" ht="15">
      <c r="G80" s="345"/>
      <c r="H80" s="346"/>
      <c r="I80" s="346"/>
    </row>
    <row r="81" spans="7:9" ht="15">
      <c r="G81" s="345"/>
      <c r="H81" s="346"/>
      <c r="I81" s="346"/>
    </row>
    <row r="82" spans="7:9" ht="15">
      <c r="G82" s="345"/>
      <c r="H82" s="346"/>
      <c r="I82" s="346"/>
    </row>
    <row r="83" spans="7:9" ht="15">
      <c r="G83" s="345"/>
      <c r="H83" s="346"/>
      <c r="I83" s="346"/>
    </row>
    <row r="84" spans="7:9" ht="15">
      <c r="G84" s="345"/>
      <c r="H84" s="346"/>
      <c r="I84" s="346"/>
    </row>
    <row r="85" spans="7:9" ht="15">
      <c r="G85" s="345"/>
      <c r="H85" s="346"/>
      <c r="I85" s="346"/>
    </row>
    <row r="86" spans="7:9" ht="15">
      <c r="G86" s="345"/>
      <c r="H86" s="346"/>
      <c r="I86" s="346"/>
    </row>
    <row r="87" spans="7:9" ht="15">
      <c r="G87" s="345"/>
      <c r="H87" s="346"/>
      <c r="I87" s="346"/>
    </row>
    <row r="88" spans="7:9" ht="15">
      <c r="G88" s="345"/>
      <c r="H88" s="346"/>
      <c r="I88" s="346"/>
    </row>
    <row r="89" spans="7:9" ht="15">
      <c r="G89" s="345"/>
      <c r="H89" s="348"/>
      <c r="I89" s="348"/>
    </row>
    <row r="90" spans="7:9" ht="15">
      <c r="G90" s="345"/>
      <c r="H90" s="348"/>
      <c r="I90" s="348"/>
    </row>
    <row r="91" spans="1:9" ht="15">
      <c r="A91" s="343"/>
      <c r="B91" s="319"/>
      <c r="C91" s="319"/>
      <c r="D91" s="319"/>
      <c r="E91" s="319"/>
      <c r="F91" s="368"/>
      <c r="G91" s="349"/>
      <c r="H91" s="350"/>
      <c r="I91" s="350"/>
    </row>
    <row r="92" spans="7:9" ht="15">
      <c r="G92" s="345"/>
      <c r="H92" s="348"/>
      <c r="I92" s="348"/>
    </row>
    <row r="93" spans="1:9" ht="14.25">
      <c r="A93" s="323"/>
      <c r="B93" s="328"/>
      <c r="C93" s="328"/>
      <c r="D93" s="328"/>
      <c r="E93" s="328"/>
      <c r="F93" s="323"/>
      <c r="G93" s="345"/>
      <c r="H93" s="350"/>
      <c r="I93" s="350"/>
    </row>
    <row r="94" spans="7:9" ht="15">
      <c r="G94" s="345"/>
      <c r="H94" s="348"/>
      <c r="I94" s="348"/>
    </row>
    <row r="95" spans="1:9" ht="15">
      <c r="A95" s="328"/>
      <c r="B95" s="328"/>
      <c r="G95" s="345"/>
      <c r="H95" s="346"/>
      <c r="I95" s="346"/>
    </row>
    <row r="96" spans="7:9" ht="15">
      <c r="G96" s="345"/>
      <c r="H96" s="346"/>
      <c r="I96" s="346"/>
    </row>
    <row r="97" spans="7:9" ht="15">
      <c r="G97" s="345"/>
      <c r="H97" s="346"/>
      <c r="I97" s="346"/>
    </row>
    <row r="98" spans="7:9" ht="15">
      <c r="G98" s="345"/>
      <c r="H98" s="346"/>
      <c r="I98" s="346"/>
    </row>
    <row r="99" spans="7:9" ht="15">
      <c r="G99" s="345"/>
      <c r="H99" s="346"/>
      <c r="I99" s="346"/>
    </row>
    <row r="100" spans="7:9" ht="15">
      <c r="G100" s="345"/>
      <c r="H100" s="346"/>
      <c r="I100" s="346"/>
    </row>
    <row r="101" spans="7:9" ht="15">
      <c r="G101" s="345"/>
      <c r="H101" s="346"/>
      <c r="I101" s="346"/>
    </row>
    <row r="102" spans="1:9" ht="15">
      <c r="A102" s="351"/>
      <c r="B102" s="351"/>
      <c r="C102" s="351"/>
      <c r="D102" s="351"/>
      <c r="E102" s="351"/>
      <c r="F102" s="714"/>
      <c r="G102" s="351"/>
      <c r="H102" s="351"/>
      <c r="I102" s="351"/>
    </row>
    <row r="103" spans="7:9" ht="15">
      <c r="G103" s="345"/>
      <c r="H103" s="346"/>
      <c r="I103" s="346"/>
    </row>
    <row r="104" spans="1:9" ht="15">
      <c r="A104" s="328"/>
      <c r="B104" s="328"/>
      <c r="G104" s="345"/>
      <c r="H104" s="346"/>
      <c r="I104" s="346"/>
    </row>
    <row r="105" spans="7:9" ht="15">
      <c r="G105" s="352"/>
      <c r="H105" s="346"/>
      <c r="I105" s="346"/>
    </row>
    <row r="106" spans="7:9" ht="15">
      <c r="G106" s="352"/>
      <c r="H106" s="346"/>
      <c r="I106" s="346"/>
    </row>
    <row r="107" spans="7:9" ht="15">
      <c r="G107" s="352"/>
      <c r="H107" s="346"/>
      <c r="I107" s="346"/>
    </row>
    <row r="108" spans="7:9" ht="15">
      <c r="G108" s="352"/>
      <c r="H108" s="346"/>
      <c r="I108" s="346"/>
    </row>
    <row r="109" spans="7:9" ht="15">
      <c r="G109" s="352"/>
      <c r="H109" s="346"/>
      <c r="I109" s="346"/>
    </row>
    <row r="110" spans="7:9" ht="15">
      <c r="G110" s="352"/>
      <c r="H110" s="346"/>
      <c r="I110" s="346"/>
    </row>
    <row r="111" spans="7:9" ht="15">
      <c r="G111" s="352"/>
      <c r="H111" s="346"/>
      <c r="I111" s="346"/>
    </row>
    <row r="112" spans="7:9" ht="15">
      <c r="G112" s="354"/>
      <c r="H112" s="348"/>
      <c r="I112" s="348"/>
    </row>
    <row r="113" spans="7:9" ht="15">
      <c r="G113" s="354"/>
      <c r="H113" s="348"/>
      <c r="I113" s="348"/>
    </row>
    <row r="114" spans="1:9" ht="14.25">
      <c r="A114" s="328"/>
      <c r="B114" s="328"/>
      <c r="C114" s="328"/>
      <c r="D114" s="328"/>
      <c r="E114" s="328"/>
      <c r="F114" s="323"/>
      <c r="G114" s="354"/>
      <c r="H114" s="350"/>
      <c r="I114" s="350"/>
    </row>
    <row r="115" spans="1:9" ht="14.25">
      <c r="A115" s="328"/>
      <c r="B115" s="328"/>
      <c r="C115" s="328"/>
      <c r="D115" s="328"/>
      <c r="E115" s="328"/>
      <c r="F115" s="323"/>
      <c r="G115" s="354"/>
      <c r="H115" s="350"/>
      <c r="I115" s="350"/>
    </row>
    <row r="116" spans="1:9" ht="15">
      <c r="A116" s="328"/>
      <c r="B116" s="328"/>
      <c r="G116" s="354"/>
      <c r="H116" s="348"/>
      <c r="I116" s="348"/>
    </row>
    <row r="117" spans="7:9" ht="15">
      <c r="G117" s="354"/>
      <c r="H117" s="348"/>
      <c r="I117" s="348"/>
    </row>
    <row r="118" spans="7:9" ht="15">
      <c r="G118" s="354"/>
      <c r="H118" s="348"/>
      <c r="I118" s="348"/>
    </row>
    <row r="119" spans="7:9" ht="15">
      <c r="G119" s="352"/>
      <c r="H119" s="346"/>
      <c r="I119" s="346"/>
    </row>
    <row r="120" spans="7:9" ht="15">
      <c r="G120" s="352"/>
      <c r="H120" s="346"/>
      <c r="I120" s="346"/>
    </row>
    <row r="121" spans="2:9" ht="15">
      <c r="B121" s="328"/>
      <c r="G121" s="352"/>
      <c r="H121" s="348"/>
      <c r="I121" s="348"/>
    </row>
    <row r="122" spans="1:9" ht="15">
      <c r="A122" s="319"/>
      <c r="B122" s="344"/>
      <c r="C122" s="319"/>
      <c r="D122" s="319"/>
      <c r="E122" s="319"/>
      <c r="F122" s="368"/>
      <c r="G122" s="354"/>
      <c r="H122" s="348"/>
      <c r="I122" s="348"/>
    </row>
    <row r="123" spans="1:9" ht="14.25">
      <c r="A123" s="344"/>
      <c r="B123" s="344"/>
      <c r="C123" s="344"/>
      <c r="D123" s="344"/>
      <c r="E123" s="344"/>
      <c r="F123" s="343"/>
      <c r="G123" s="354"/>
      <c r="H123" s="350"/>
      <c r="I123" s="350"/>
    </row>
    <row r="124" spans="1:9" ht="15">
      <c r="A124" s="319"/>
      <c r="B124" s="319"/>
      <c r="C124" s="319"/>
      <c r="D124" s="319"/>
      <c r="E124" s="319"/>
      <c r="F124" s="368"/>
      <c r="G124" s="342"/>
      <c r="H124" s="348"/>
      <c r="I124" s="348"/>
    </row>
    <row r="125" spans="1:9" ht="14.25">
      <c r="A125" s="343"/>
      <c r="B125" s="344"/>
      <c r="C125" s="344"/>
      <c r="D125" s="344"/>
      <c r="E125" s="344"/>
      <c r="F125" s="343"/>
      <c r="G125" s="349"/>
      <c r="H125" s="350"/>
      <c r="I125" s="350"/>
    </row>
    <row r="126" spans="1:9" ht="15">
      <c r="A126" s="319"/>
      <c r="B126" s="319"/>
      <c r="C126" s="319"/>
      <c r="D126" s="319"/>
      <c r="E126" s="319"/>
      <c r="F126" s="368"/>
      <c r="G126" s="342"/>
      <c r="H126" s="348"/>
      <c r="I126" s="348"/>
    </row>
    <row r="127" spans="1:9" ht="15.75">
      <c r="A127" s="355"/>
      <c r="B127" s="355"/>
      <c r="C127" s="355"/>
      <c r="D127" s="355"/>
      <c r="E127" s="355"/>
      <c r="F127" s="343"/>
      <c r="G127" s="356"/>
      <c r="H127" s="357"/>
      <c r="I127" s="357"/>
    </row>
    <row r="128" spans="1:9" ht="15">
      <c r="A128" s="319"/>
      <c r="B128" s="319"/>
      <c r="C128" s="319"/>
      <c r="D128" s="319"/>
      <c r="E128" s="319"/>
      <c r="F128" s="368"/>
      <c r="G128" s="342"/>
      <c r="H128" s="348"/>
      <c r="I128" s="348"/>
    </row>
    <row r="129" spans="1:9" ht="15">
      <c r="A129" s="358"/>
      <c r="G129" s="329"/>
      <c r="H129" s="346"/>
      <c r="I129" s="346"/>
    </row>
    <row r="130" spans="1:9" ht="15">
      <c r="A130" s="358"/>
      <c r="G130" s="329"/>
      <c r="H130" s="346"/>
      <c r="I130" s="346"/>
    </row>
    <row r="131" spans="7:9" ht="15">
      <c r="G131" s="329"/>
      <c r="H131" s="346"/>
      <c r="I131" s="346"/>
    </row>
    <row r="132" spans="7:9" ht="15">
      <c r="G132" s="329"/>
      <c r="H132" s="346"/>
      <c r="I132" s="346"/>
    </row>
    <row r="133" spans="7:9" ht="15">
      <c r="G133" s="329"/>
      <c r="H133" s="346"/>
      <c r="I133" s="346"/>
    </row>
    <row r="134" spans="7:9" ht="15">
      <c r="G134" s="329"/>
      <c r="H134" s="346"/>
      <c r="I134" s="346"/>
    </row>
    <row r="135" spans="7:9" ht="15">
      <c r="G135" s="329"/>
      <c r="H135" s="346"/>
      <c r="I135" s="346"/>
    </row>
    <row r="136" spans="7:9" ht="15">
      <c r="G136" s="329"/>
      <c r="H136" s="346"/>
      <c r="I136" s="346"/>
    </row>
    <row r="137" spans="7:9" ht="15">
      <c r="G137" s="329"/>
      <c r="H137" s="346"/>
      <c r="I137" s="346"/>
    </row>
    <row r="138" spans="7:9" ht="15">
      <c r="G138" s="329"/>
      <c r="H138" s="346"/>
      <c r="I138" s="346"/>
    </row>
    <row r="139" spans="7:9" ht="15">
      <c r="G139" s="329"/>
      <c r="H139" s="346"/>
      <c r="I139" s="346"/>
    </row>
    <row r="140" spans="7:9" ht="15">
      <c r="G140" s="329"/>
      <c r="H140" s="346"/>
      <c r="I140" s="346"/>
    </row>
    <row r="141" spans="7:9" ht="15">
      <c r="G141" s="329"/>
      <c r="H141" s="346"/>
      <c r="I141" s="346"/>
    </row>
    <row r="142" spans="7:9" ht="15">
      <c r="G142" s="329"/>
      <c r="H142" s="346"/>
      <c r="I142" s="346"/>
    </row>
    <row r="143" spans="7:9" ht="15">
      <c r="G143" s="329"/>
      <c r="H143" s="346"/>
      <c r="I143" s="346"/>
    </row>
    <row r="144" spans="7:9" ht="15">
      <c r="G144" s="329"/>
      <c r="H144" s="346"/>
      <c r="I144" s="346"/>
    </row>
    <row r="145" spans="7:9" ht="15">
      <c r="G145" s="329"/>
      <c r="H145" s="346"/>
      <c r="I145" s="346"/>
    </row>
    <row r="146" spans="7:9" ht="15">
      <c r="G146" s="329"/>
      <c r="H146" s="346"/>
      <c r="I146" s="346"/>
    </row>
    <row r="147" spans="7:9" ht="15">
      <c r="G147" s="329"/>
      <c r="H147" s="346"/>
      <c r="I147" s="346"/>
    </row>
    <row r="148" spans="7:9" ht="15">
      <c r="G148" s="329"/>
      <c r="H148" s="346"/>
      <c r="I148" s="346"/>
    </row>
    <row r="149" spans="7:9" ht="15">
      <c r="G149" s="329"/>
      <c r="H149" s="346"/>
      <c r="I149" s="346"/>
    </row>
    <row r="150" spans="7:9" ht="15">
      <c r="G150" s="329"/>
      <c r="H150" s="346"/>
      <c r="I150" s="346"/>
    </row>
    <row r="151" spans="7:9" ht="15">
      <c r="G151" s="329"/>
      <c r="H151" s="346"/>
      <c r="I151" s="346"/>
    </row>
    <row r="152" spans="7:9" ht="15">
      <c r="G152" s="329"/>
      <c r="H152" s="346"/>
      <c r="I152" s="346"/>
    </row>
    <row r="153" spans="7:9" ht="15">
      <c r="G153" s="329"/>
      <c r="H153" s="346"/>
      <c r="I153" s="346"/>
    </row>
    <row r="154" spans="7:9" ht="15">
      <c r="G154" s="329"/>
      <c r="H154" s="346"/>
      <c r="I154" s="346"/>
    </row>
    <row r="155" spans="7:9" ht="15">
      <c r="G155" s="329"/>
      <c r="H155" s="346"/>
      <c r="I155" s="346"/>
    </row>
    <row r="156" spans="7:9" ht="15">
      <c r="G156" s="329"/>
      <c r="H156" s="346"/>
      <c r="I156" s="346"/>
    </row>
    <row r="157" spans="7:9" ht="15">
      <c r="G157" s="329"/>
      <c r="H157" s="346"/>
      <c r="I157" s="346"/>
    </row>
    <row r="158" spans="7:9" ht="15">
      <c r="G158" s="329"/>
      <c r="H158" s="346"/>
      <c r="I158" s="346"/>
    </row>
    <row r="159" spans="7:9" ht="15">
      <c r="G159" s="329"/>
      <c r="H159" s="346"/>
      <c r="I159" s="346"/>
    </row>
    <row r="160" spans="7:9" ht="15">
      <c r="G160" s="329"/>
      <c r="H160" s="346"/>
      <c r="I160" s="346"/>
    </row>
    <row r="161" spans="7:9" ht="15">
      <c r="G161" s="329"/>
      <c r="H161" s="346"/>
      <c r="I161" s="346"/>
    </row>
    <row r="162" spans="7:9" ht="15">
      <c r="G162" s="329"/>
      <c r="H162" s="346"/>
      <c r="I162" s="346"/>
    </row>
    <row r="163" spans="1:9" ht="15">
      <c r="A163" s="319"/>
      <c r="B163" s="319"/>
      <c r="C163" s="319"/>
      <c r="D163" s="319"/>
      <c r="E163" s="319"/>
      <c r="F163" s="368"/>
      <c r="G163" s="342"/>
      <c r="H163" s="348"/>
      <c r="I163" s="348"/>
    </row>
    <row r="164" spans="1:9" ht="15.75">
      <c r="A164" s="359"/>
      <c r="B164" s="359"/>
      <c r="C164" s="360"/>
      <c r="D164" s="336"/>
      <c r="E164" s="336"/>
      <c r="F164" s="712"/>
      <c r="G164" s="336"/>
      <c r="H164" s="359"/>
      <c r="I164" s="359"/>
    </row>
    <row r="165" spans="1:9" ht="15">
      <c r="A165" s="319"/>
      <c r="B165" s="319"/>
      <c r="C165" s="319"/>
      <c r="D165" s="319"/>
      <c r="E165" s="319"/>
      <c r="F165" s="368"/>
      <c r="G165" s="342"/>
      <c r="H165" s="319"/>
      <c r="I165" s="319"/>
    </row>
    <row r="166" spans="1:9" ht="15" customHeight="1">
      <c r="A166" s="361"/>
      <c r="B166" s="361"/>
      <c r="C166" s="361"/>
      <c r="D166" s="361"/>
      <c r="E166" s="361"/>
      <c r="F166" s="715"/>
      <c r="G166" s="362"/>
      <c r="H166" s="363"/>
      <c r="I166" s="364"/>
    </row>
    <row r="167" spans="1:9" ht="12.75" customHeight="1">
      <c r="A167" s="361"/>
      <c r="B167" s="361"/>
      <c r="C167" s="361"/>
      <c r="D167" s="361"/>
      <c r="E167" s="361"/>
      <c r="F167" s="715"/>
      <c r="G167" s="362"/>
      <c r="H167" s="365"/>
      <c r="I167" s="365"/>
    </row>
    <row r="168" spans="1:9" ht="15">
      <c r="A168" s="366"/>
      <c r="B168" s="366"/>
      <c r="C168" s="366"/>
      <c r="D168" s="366"/>
      <c r="E168" s="366"/>
      <c r="F168" s="716"/>
      <c r="G168" s="367"/>
      <c r="H168" s="363"/>
      <c r="I168" s="364"/>
    </row>
    <row r="169" spans="1:9" ht="15">
      <c r="A169" s="366"/>
      <c r="B169" s="366"/>
      <c r="C169" s="366"/>
      <c r="D169" s="366"/>
      <c r="E169" s="366"/>
      <c r="F169" s="716"/>
      <c r="G169" s="367"/>
      <c r="H169" s="365"/>
      <c r="I169" s="365"/>
    </row>
    <row r="170" spans="1:9" ht="15">
      <c r="A170" s="343"/>
      <c r="B170" s="368"/>
      <c r="C170" s="319"/>
      <c r="D170" s="319"/>
      <c r="E170" s="319"/>
      <c r="F170" s="368"/>
      <c r="G170" s="342"/>
      <c r="H170" s="319"/>
      <c r="I170" s="319"/>
    </row>
    <row r="171" spans="1:9" ht="15">
      <c r="A171" s="319"/>
      <c r="B171" s="319"/>
      <c r="C171" s="319"/>
      <c r="D171" s="319"/>
      <c r="E171" s="319"/>
      <c r="F171" s="368"/>
      <c r="G171" s="349"/>
      <c r="H171" s="369"/>
      <c r="I171" s="319"/>
    </row>
    <row r="172" spans="1:9" ht="15">
      <c r="A172" s="319"/>
      <c r="B172" s="319"/>
      <c r="C172" s="319"/>
      <c r="D172" s="319"/>
      <c r="E172" s="319"/>
      <c r="F172" s="368"/>
      <c r="G172" s="349"/>
      <c r="H172" s="369"/>
      <c r="I172" s="319"/>
    </row>
    <row r="173" spans="7:8" ht="15">
      <c r="G173" s="345"/>
      <c r="H173" s="334"/>
    </row>
    <row r="174" spans="7:8" ht="15">
      <c r="G174" s="345"/>
      <c r="H174" s="334"/>
    </row>
    <row r="175" spans="3:8" ht="15">
      <c r="C175" s="328"/>
      <c r="G175" s="345"/>
      <c r="H175" s="334"/>
    </row>
    <row r="176" spans="7:9" ht="15">
      <c r="G176" s="345"/>
      <c r="H176" s="369"/>
      <c r="I176" s="319"/>
    </row>
    <row r="177" spans="7:9" ht="15">
      <c r="G177" s="345"/>
      <c r="H177" s="369"/>
      <c r="I177" s="319"/>
    </row>
    <row r="178" spans="7:9" ht="15">
      <c r="G178" s="345"/>
      <c r="H178" s="369"/>
      <c r="I178" s="319"/>
    </row>
    <row r="179" spans="7:9" ht="15">
      <c r="G179" s="345"/>
      <c r="H179" s="369"/>
      <c r="I179" s="319"/>
    </row>
    <row r="180" spans="7:9" ht="15">
      <c r="G180" s="345"/>
      <c r="H180" s="369"/>
      <c r="I180" s="319"/>
    </row>
    <row r="181" spans="3:9" ht="15">
      <c r="C181" s="328"/>
      <c r="G181" s="345"/>
      <c r="H181" s="369"/>
      <c r="I181" s="319"/>
    </row>
    <row r="182" spans="7:9" ht="15">
      <c r="G182" s="345"/>
      <c r="H182" s="369"/>
      <c r="I182" s="319"/>
    </row>
    <row r="183" spans="7:8" ht="15">
      <c r="G183" s="345"/>
      <c r="H183" s="370"/>
    </row>
    <row r="184" spans="7:9" ht="15">
      <c r="G184" s="345"/>
      <c r="H184" s="369"/>
      <c r="I184" s="319"/>
    </row>
    <row r="185" spans="1:9" ht="14.25">
      <c r="A185" s="328"/>
      <c r="B185" s="328"/>
      <c r="C185" s="328"/>
      <c r="D185" s="328"/>
      <c r="E185" s="328"/>
      <c r="F185" s="323"/>
      <c r="G185" s="345"/>
      <c r="H185" s="371"/>
      <c r="I185" s="371"/>
    </row>
    <row r="186" spans="7:9" ht="15">
      <c r="G186" s="345"/>
      <c r="H186" s="369"/>
      <c r="I186" s="319"/>
    </row>
    <row r="187" spans="1:9" ht="15">
      <c r="A187" s="323"/>
      <c r="G187" s="345"/>
      <c r="H187" s="369"/>
      <c r="I187" s="319"/>
    </row>
    <row r="188" spans="7:9" ht="15">
      <c r="G188" s="345"/>
      <c r="H188" s="369"/>
      <c r="I188" s="319"/>
    </row>
    <row r="189" spans="7:9" ht="15">
      <c r="G189" s="345"/>
      <c r="H189" s="369"/>
      <c r="I189" s="319"/>
    </row>
    <row r="190" spans="7:9" ht="15">
      <c r="G190" s="345"/>
      <c r="H190" s="369"/>
      <c r="I190" s="319"/>
    </row>
    <row r="191" spans="1:9" ht="15">
      <c r="A191" s="328"/>
      <c r="G191" s="345"/>
      <c r="H191" s="369"/>
      <c r="I191" s="319"/>
    </row>
    <row r="192" spans="1:9" ht="15">
      <c r="A192" s="328"/>
      <c r="G192" s="345"/>
      <c r="H192" s="369"/>
      <c r="I192" s="319"/>
    </row>
    <row r="193" spans="1:8" ht="15">
      <c r="A193" s="323"/>
      <c r="G193" s="345"/>
      <c r="H193" s="334"/>
    </row>
    <row r="194" spans="1:8" ht="15">
      <c r="A194" s="328"/>
      <c r="B194" s="328"/>
      <c r="G194" s="345"/>
      <c r="H194" s="334"/>
    </row>
    <row r="195" spans="7:8" ht="15">
      <c r="G195" s="345"/>
      <c r="H195" s="334"/>
    </row>
    <row r="196" spans="7:8" ht="15">
      <c r="G196" s="345"/>
      <c r="H196" s="334"/>
    </row>
    <row r="197" spans="7:8" ht="15">
      <c r="G197" s="345"/>
      <c r="H197" s="334"/>
    </row>
    <row r="198" spans="7:8" ht="15">
      <c r="G198" s="345"/>
      <c r="H198" s="334"/>
    </row>
    <row r="199" spans="7:8" ht="15">
      <c r="G199" s="345"/>
      <c r="H199" s="334"/>
    </row>
    <row r="200" spans="7:8" ht="15">
      <c r="G200" s="345"/>
      <c r="H200" s="334"/>
    </row>
    <row r="201" spans="7:8" ht="15">
      <c r="G201" s="345"/>
      <c r="H201" s="334"/>
    </row>
    <row r="202" spans="7:8" ht="15">
      <c r="G202" s="345"/>
      <c r="H202" s="334"/>
    </row>
    <row r="203" spans="7:8" ht="15">
      <c r="G203" s="345"/>
      <c r="H203" s="334"/>
    </row>
    <row r="204" spans="7:8" ht="15">
      <c r="G204" s="345"/>
      <c r="H204" s="334"/>
    </row>
    <row r="205" spans="7:8" ht="15">
      <c r="G205" s="345"/>
      <c r="H205" s="334"/>
    </row>
    <row r="206" spans="7:8" ht="15">
      <c r="G206" s="345"/>
      <c r="H206" s="334"/>
    </row>
    <row r="207" spans="7:8" ht="15">
      <c r="G207" s="345"/>
      <c r="H207" s="334"/>
    </row>
    <row r="208" spans="7:8" ht="15">
      <c r="G208" s="345"/>
      <c r="H208" s="334"/>
    </row>
    <row r="209" spans="7:9" ht="15">
      <c r="G209" s="349"/>
      <c r="H209" s="369"/>
      <c r="I209" s="319"/>
    </row>
    <row r="210" spans="1:9" ht="14.25">
      <c r="A210" s="328"/>
      <c r="B210" s="328"/>
      <c r="C210" s="328"/>
      <c r="D210" s="328"/>
      <c r="E210" s="328"/>
      <c r="F210" s="323"/>
      <c r="G210" s="349"/>
      <c r="H210" s="371"/>
      <c r="I210" s="344"/>
    </row>
    <row r="211" spans="7:9" ht="15">
      <c r="G211" s="349"/>
      <c r="H211" s="369"/>
      <c r="I211" s="319"/>
    </row>
    <row r="212" spans="1:9" ht="15">
      <c r="A212" s="328"/>
      <c r="B212" s="328"/>
      <c r="G212" s="349"/>
      <c r="H212" s="369"/>
      <c r="I212" s="319"/>
    </row>
    <row r="213" spans="7:8" ht="15">
      <c r="G213" s="345"/>
      <c r="H213" s="334"/>
    </row>
    <row r="214" spans="7:8" ht="15">
      <c r="G214" s="345"/>
      <c r="H214" s="334"/>
    </row>
    <row r="215" spans="7:8" ht="15">
      <c r="G215" s="345"/>
      <c r="H215" s="334"/>
    </row>
    <row r="216" spans="7:8" ht="15">
      <c r="G216" s="345"/>
      <c r="H216" s="372"/>
    </row>
    <row r="217" spans="7:8" ht="15">
      <c r="G217" s="345"/>
      <c r="H217" s="372"/>
    </row>
    <row r="218" spans="7:8" ht="15">
      <c r="G218" s="345"/>
      <c r="H218" s="372"/>
    </row>
    <row r="219" spans="7:8" ht="15">
      <c r="G219" s="345"/>
      <c r="H219" s="372"/>
    </row>
    <row r="220" spans="7:8" ht="15">
      <c r="G220" s="345"/>
      <c r="H220" s="372"/>
    </row>
    <row r="221" spans="7:8" ht="15">
      <c r="G221" s="345"/>
      <c r="H221" s="334"/>
    </row>
    <row r="222" spans="7:8" ht="15">
      <c r="G222" s="345"/>
      <c r="H222" s="334"/>
    </row>
    <row r="223" spans="7:8" ht="15">
      <c r="G223" s="345"/>
      <c r="H223" s="334"/>
    </row>
    <row r="224" spans="7:8" ht="15">
      <c r="G224" s="345"/>
      <c r="H224" s="334"/>
    </row>
    <row r="225" spans="7:8" ht="15">
      <c r="G225" s="345"/>
      <c r="H225" s="334"/>
    </row>
    <row r="226" spans="7:8" ht="15">
      <c r="G226" s="345"/>
      <c r="H226" s="334"/>
    </row>
    <row r="227" spans="6:9" ht="15">
      <c r="F227" s="368"/>
      <c r="G227" s="349"/>
      <c r="H227" s="369"/>
      <c r="I227" s="319"/>
    </row>
    <row r="228" spans="1:9" ht="14.25">
      <c r="A228" s="344"/>
      <c r="B228" s="344"/>
      <c r="C228" s="344"/>
      <c r="D228" s="344"/>
      <c r="E228" s="344"/>
      <c r="F228" s="343"/>
      <c r="G228" s="349"/>
      <c r="H228" s="371"/>
      <c r="I228" s="371"/>
    </row>
    <row r="229" spans="1:9" ht="15">
      <c r="A229" s="319"/>
      <c r="B229" s="319"/>
      <c r="C229" s="319"/>
      <c r="D229" s="319"/>
      <c r="E229" s="319"/>
      <c r="F229" s="368"/>
      <c r="G229" s="342"/>
      <c r="H229" s="369"/>
      <c r="I229" s="319"/>
    </row>
    <row r="230" spans="1:9" ht="15">
      <c r="A230" s="344"/>
      <c r="B230" s="319"/>
      <c r="C230" s="319"/>
      <c r="D230" s="319"/>
      <c r="E230" s="319"/>
      <c r="F230" s="368"/>
      <c r="G230" s="342"/>
      <c r="H230" s="371"/>
      <c r="I230" s="371"/>
    </row>
    <row r="231" spans="1:9" ht="15">
      <c r="A231" s="319"/>
      <c r="B231" s="319"/>
      <c r="C231" s="319"/>
      <c r="D231" s="319"/>
      <c r="E231" s="319"/>
      <c r="F231" s="368"/>
      <c r="G231" s="342"/>
      <c r="H231" s="369"/>
      <c r="I231" s="319"/>
    </row>
    <row r="232" spans="1:9" ht="15.75">
      <c r="A232" s="355"/>
      <c r="B232" s="355"/>
      <c r="C232" s="355"/>
      <c r="D232" s="355"/>
      <c r="E232" s="355"/>
      <c r="F232" s="343"/>
      <c r="G232" s="356"/>
      <c r="H232" s="357"/>
      <c r="I232" s="357"/>
    </row>
    <row r="233" spans="1:9" ht="15">
      <c r="A233" s="319"/>
      <c r="B233" s="319"/>
      <c r="C233" s="319"/>
      <c r="D233" s="319"/>
      <c r="E233" s="319"/>
      <c r="F233" s="368"/>
      <c r="G233" s="342"/>
      <c r="H233" s="369"/>
      <c r="I233" s="319"/>
    </row>
    <row r="234" spans="1:9" ht="15">
      <c r="A234" s="373"/>
      <c r="B234" s="319"/>
      <c r="C234" s="319"/>
      <c r="D234" s="319"/>
      <c r="E234" s="319"/>
      <c r="F234" s="368"/>
      <c r="G234" s="342"/>
      <c r="H234" s="369"/>
      <c r="I234" s="319"/>
    </row>
    <row r="235" spans="1:9" ht="15">
      <c r="A235" s="374"/>
      <c r="F235" s="368"/>
      <c r="G235" s="342"/>
      <c r="H235" s="369"/>
      <c r="I235" s="319"/>
    </row>
    <row r="236" spans="7:8" ht="15">
      <c r="G236" s="329"/>
      <c r="H236" s="334"/>
    </row>
    <row r="237" spans="7:8" ht="15">
      <c r="G237" s="329"/>
      <c r="H237" s="334"/>
    </row>
    <row r="238" spans="1:8" ht="15">
      <c r="A238" s="375"/>
      <c r="B238" s="376"/>
      <c r="C238" s="375"/>
      <c r="D238" s="375"/>
      <c r="E238" s="375"/>
      <c r="F238" s="717"/>
      <c r="G238" s="342"/>
      <c r="H238" s="334"/>
    </row>
    <row r="239" spans="1:8" ht="15">
      <c r="A239" s="319"/>
      <c r="B239" s="319"/>
      <c r="C239" s="377"/>
      <c r="D239" s="377"/>
      <c r="E239" s="377"/>
      <c r="F239" s="368"/>
      <c r="G239" s="342"/>
      <c r="H239" s="334"/>
    </row>
    <row r="240" spans="7:8" ht="15">
      <c r="G240" s="329"/>
      <c r="H240" s="334"/>
    </row>
    <row r="241" spans="7:8" ht="15">
      <c r="G241" s="329"/>
      <c r="H241" s="334"/>
    </row>
    <row r="242" spans="7:8" ht="15">
      <c r="G242" s="329"/>
      <c r="H242" s="334"/>
    </row>
    <row r="243" spans="7:8" ht="15">
      <c r="G243" s="329"/>
      <c r="H243" s="334"/>
    </row>
    <row r="244" spans="7:8" ht="15">
      <c r="G244" s="329"/>
      <c r="H244" s="334"/>
    </row>
    <row r="245" spans="7:8" ht="15">
      <c r="G245" s="329"/>
      <c r="H245" s="334"/>
    </row>
    <row r="246" spans="7:8" ht="15">
      <c r="G246" s="329"/>
      <c r="H246" s="334"/>
    </row>
    <row r="247" spans="7:8" ht="15">
      <c r="G247" s="329"/>
      <c r="H247" s="334"/>
    </row>
    <row r="248" spans="7:8" ht="15">
      <c r="G248" s="329"/>
      <c r="H248" s="334"/>
    </row>
    <row r="249" spans="7:8" ht="15">
      <c r="G249" s="329"/>
      <c r="H249" s="334"/>
    </row>
    <row r="250" spans="7:8" ht="15">
      <c r="G250" s="329"/>
      <c r="H250" s="334"/>
    </row>
    <row r="251" spans="7:8" ht="15">
      <c r="G251" s="329"/>
      <c r="H251" s="334"/>
    </row>
    <row r="252" spans="7:8" ht="15">
      <c r="G252" s="329"/>
      <c r="H252" s="334"/>
    </row>
    <row r="253" spans="7:8" ht="15">
      <c r="G253" s="329"/>
      <c r="H253" s="334"/>
    </row>
    <row r="254" spans="7:8" ht="15">
      <c r="G254" s="329"/>
      <c r="H254" s="334"/>
    </row>
    <row r="255" spans="7:8" ht="15">
      <c r="G255" s="329"/>
      <c r="H255" s="334"/>
    </row>
    <row r="256" spans="7:8" ht="15">
      <c r="G256" s="329"/>
      <c r="H256" s="334"/>
    </row>
    <row r="257" spans="7:8" ht="15">
      <c r="G257" s="329"/>
      <c r="H257" s="334"/>
    </row>
    <row r="258" spans="7:8" ht="15">
      <c r="G258" s="329"/>
      <c r="H258" s="334"/>
    </row>
    <row r="259" spans="7:8" ht="15">
      <c r="G259" s="329"/>
      <c r="H259" s="334"/>
    </row>
    <row r="260" spans="7:8" ht="15">
      <c r="G260" s="329"/>
      <c r="H260" s="334"/>
    </row>
    <row r="261" spans="7:8" ht="15">
      <c r="G261" s="329"/>
      <c r="H261" s="334"/>
    </row>
    <row r="262" spans="7:8" ht="15">
      <c r="G262" s="329"/>
      <c r="H262" s="334"/>
    </row>
    <row r="263" spans="7:8" ht="15">
      <c r="G263" s="329"/>
      <c r="H263" s="334"/>
    </row>
    <row r="264" spans="7:8" ht="15">
      <c r="G264" s="329"/>
      <c r="H264" s="334"/>
    </row>
    <row r="265" spans="7:8" ht="15">
      <c r="G265" s="329"/>
      <c r="H265" s="334"/>
    </row>
    <row r="266" spans="7:8" ht="15">
      <c r="G266" s="329"/>
      <c r="H266" s="334"/>
    </row>
    <row r="267" spans="7:8" ht="15">
      <c r="G267" s="329"/>
      <c r="H267" s="334"/>
    </row>
    <row r="268" spans="7:8" ht="15">
      <c r="G268" s="329"/>
      <c r="H268" s="334"/>
    </row>
    <row r="269" spans="7:8" ht="15">
      <c r="G269" s="329"/>
      <c r="H269" s="334"/>
    </row>
    <row r="270" spans="7:8" ht="15">
      <c r="G270" s="329"/>
      <c r="H270" s="334"/>
    </row>
    <row r="271" spans="7:8" ht="15">
      <c r="G271" s="329"/>
      <c r="H271" s="334"/>
    </row>
    <row r="272" spans="7:8" ht="15">
      <c r="G272" s="329"/>
      <c r="H272" s="334"/>
    </row>
    <row r="273" spans="7:8" ht="15">
      <c r="G273" s="329"/>
      <c r="H273" s="334"/>
    </row>
    <row r="274" spans="1:9" ht="15.75" customHeight="1">
      <c r="A274" s="378"/>
      <c r="B274" s="378"/>
      <c r="C274" s="378"/>
      <c r="D274" s="378"/>
      <c r="E274" s="378"/>
      <c r="F274" s="718"/>
      <c r="G274" s="378"/>
      <c r="H274" s="378"/>
      <c r="I274" s="378"/>
    </row>
    <row r="275" spans="1:9" ht="12.75" customHeight="1">
      <c r="A275" s="379"/>
      <c r="B275" s="379"/>
      <c r="C275" s="379"/>
      <c r="D275" s="379"/>
      <c r="E275" s="379"/>
      <c r="F275" s="718"/>
      <c r="G275" s="379"/>
      <c r="H275" s="379"/>
      <c r="I275" s="379"/>
    </row>
    <row r="277" spans="7:9" ht="15">
      <c r="G277" s="380"/>
      <c r="H277" s="381"/>
      <c r="I277" s="381"/>
    </row>
    <row r="278" spans="7:9" ht="15">
      <c r="G278" s="380"/>
      <c r="H278" s="322"/>
      <c r="I278" s="322"/>
    </row>
    <row r="279" spans="7:9" ht="15">
      <c r="G279" s="322"/>
      <c r="H279" s="381"/>
      <c r="I279" s="381"/>
    </row>
    <row r="281" spans="1:4" ht="15">
      <c r="A281" s="382"/>
      <c r="B281" s="322"/>
      <c r="C281" s="322"/>
      <c r="D281" s="322"/>
    </row>
    <row r="282" spans="1:9" ht="15">
      <c r="A282" s="383"/>
      <c r="H282" s="384"/>
      <c r="I282" s="385"/>
    </row>
    <row r="283" spans="1:9" ht="15">
      <c r="A283" s="386"/>
      <c r="B283" s="386"/>
      <c r="H283" s="346"/>
      <c r="I283" s="387"/>
    </row>
    <row r="284" spans="1:9" ht="15">
      <c r="A284" s="388"/>
      <c r="B284" s="389"/>
      <c r="H284" s="390"/>
      <c r="I284" s="387"/>
    </row>
    <row r="285" spans="1:9" ht="15">
      <c r="A285" s="388"/>
      <c r="B285" s="389"/>
      <c r="H285" s="353"/>
      <c r="I285" s="387"/>
    </row>
    <row r="286" spans="1:9" ht="15">
      <c r="A286" s="388"/>
      <c r="B286" s="389"/>
      <c r="H286" s="353"/>
      <c r="I286" s="387"/>
    </row>
    <row r="287" spans="1:9" ht="15">
      <c r="A287" s="388"/>
      <c r="B287" s="389"/>
      <c r="H287" s="353"/>
      <c r="I287" s="391"/>
    </row>
    <row r="288" spans="1:9" ht="15">
      <c r="A288" s="388"/>
      <c r="B288" s="389"/>
      <c r="H288" s="353"/>
      <c r="I288" s="391"/>
    </row>
    <row r="289" spans="1:9" ht="15">
      <c r="A289" s="388"/>
      <c r="B289" s="389"/>
      <c r="H289" s="353"/>
      <c r="I289" s="391"/>
    </row>
    <row r="290" spans="1:9" ht="15">
      <c r="A290" s="388"/>
      <c r="B290" s="389"/>
      <c r="H290" s="353"/>
      <c r="I290" s="391"/>
    </row>
    <row r="291" spans="1:9" ht="15">
      <c r="A291" s="388"/>
      <c r="B291" s="389"/>
      <c r="H291" s="353"/>
      <c r="I291" s="391"/>
    </row>
    <row r="292" spans="1:9" ht="15">
      <c r="A292" s="388"/>
      <c r="B292" s="392"/>
      <c r="C292" s="392"/>
      <c r="D292" s="392"/>
      <c r="E292" s="392"/>
      <c r="F292" s="719"/>
      <c r="G292" s="392"/>
      <c r="H292" s="390"/>
      <c r="I292" s="393"/>
    </row>
    <row r="293" spans="1:9" ht="15">
      <c r="A293" s="394"/>
      <c r="H293" s="348"/>
      <c r="I293" s="395"/>
    </row>
    <row r="294" spans="1:9" ht="15">
      <c r="A294" s="394"/>
      <c r="H294" s="350"/>
      <c r="I294" s="396"/>
    </row>
    <row r="295" spans="1:9" ht="15">
      <c r="A295" s="386"/>
      <c r="H295" s="348"/>
      <c r="I295" s="395"/>
    </row>
    <row r="296" spans="1:9" ht="15">
      <c r="A296" s="389"/>
      <c r="H296" s="348"/>
      <c r="I296" s="395"/>
    </row>
    <row r="297" spans="1:9" ht="15">
      <c r="A297" s="389"/>
      <c r="H297" s="346"/>
      <c r="I297" s="387"/>
    </row>
    <row r="298" spans="1:9" ht="15">
      <c r="A298" s="389"/>
      <c r="H298" s="346"/>
      <c r="I298" s="387"/>
    </row>
    <row r="299" spans="1:9" ht="15">
      <c r="A299" s="389"/>
      <c r="G299" s="319"/>
      <c r="H299" s="348"/>
      <c r="I299" s="395"/>
    </row>
    <row r="300" spans="7:9" ht="15">
      <c r="G300" s="319"/>
      <c r="H300" s="348"/>
      <c r="I300" s="395"/>
    </row>
    <row r="301" spans="1:9" ht="14.25">
      <c r="A301" s="394"/>
      <c r="B301" s="328"/>
      <c r="C301" s="328"/>
      <c r="D301" s="328"/>
      <c r="E301" s="328"/>
      <c r="F301" s="323"/>
      <c r="G301" s="344"/>
      <c r="H301" s="350"/>
      <c r="I301" s="396"/>
    </row>
    <row r="302" spans="1:9" ht="15">
      <c r="A302" s="383"/>
      <c r="B302" s="386"/>
      <c r="C302" s="386"/>
      <c r="G302" s="319"/>
      <c r="H302" s="369"/>
      <c r="I302" s="397"/>
    </row>
    <row r="303" spans="1:9" ht="15">
      <c r="A303" s="383"/>
      <c r="G303" s="319"/>
      <c r="H303" s="369"/>
      <c r="I303" s="397"/>
    </row>
    <row r="304" spans="1:9" ht="15">
      <c r="A304" s="383"/>
      <c r="G304" s="319"/>
      <c r="H304" s="371"/>
      <c r="I304" s="398"/>
    </row>
    <row r="305" spans="1:9" ht="15">
      <c r="A305" s="383"/>
      <c r="G305" s="319"/>
      <c r="H305" s="369"/>
      <c r="I305" s="397"/>
    </row>
    <row r="306" spans="1:9" ht="15">
      <c r="A306" s="383"/>
      <c r="G306" s="319"/>
      <c r="H306" s="371"/>
      <c r="I306" s="398"/>
    </row>
    <row r="307" spans="1:9" ht="15">
      <c r="A307" s="399"/>
      <c r="G307" s="319"/>
      <c r="H307" s="369"/>
      <c r="I307" s="397"/>
    </row>
    <row r="308" spans="1:9" ht="15">
      <c r="A308" s="382"/>
      <c r="G308" s="319"/>
      <c r="H308" s="369"/>
      <c r="I308" s="397"/>
    </row>
    <row r="309" spans="1:9" ht="15">
      <c r="A309" s="389"/>
      <c r="G309" s="319"/>
      <c r="H309" s="369"/>
      <c r="I309" s="397"/>
    </row>
    <row r="310" spans="1:9" ht="15">
      <c r="A310" s="389"/>
      <c r="H310" s="334"/>
      <c r="I310" s="400"/>
    </row>
    <row r="311" spans="1:9" ht="15">
      <c r="A311" s="388"/>
      <c r="B311" s="401"/>
      <c r="H311" s="334"/>
      <c r="I311" s="400"/>
    </row>
    <row r="312" spans="1:9" ht="15">
      <c r="A312" s="388"/>
      <c r="B312" s="401"/>
      <c r="H312" s="334"/>
      <c r="I312" s="400"/>
    </row>
    <row r="313" spans="1:9" ht="15">
      <c r="A313" s="388"/>
      <c r="B313" s="401"/>
      <c r="H313" s="334"/>
      <c r="I313" s="400"/>
    </row>
    <row r="314" spans="1:9" ht="15">
      <c r="A314" s="388"/>
      <c r="B314" s="401"/>
      <c r="H314" s="334"/>
      <c r="I314" s="400"/>
    </row>
    <row r="315" spans="1:9" ht="15">
      <c r="A315" s="388"/>
      <c r="B315" s="401"/>
      <c r="H315" s="334"/>
      <c r="I315" s="400"/>
    </row>
    <row r="316" spans="1:9" ht="15">
      <c r="A316" s="388"/>
      <c r="B316" s="401"/>
      <c r="H316" s="369"/>
      <c r="I316" s="397"/>
    </row>
    <row r="317" spans="1:9" ht="15">
      <c r="A317" s="402"/>
      <c r="B317" s="324"/>
      <c r="C317" s="328"/>
      <c r="D317" s="328"/>
      <c r="E317" s="328"/>
      <c r="H317" s="371"/>
      <c r="I317" s="398"/>
    </row>
    <row r="318" spans="8:9" ht="15">
      <c r="H318" s="369"/>
      <c r="I318" s="397"/>
    </row>
    <row r="319" spans="1:9" ht="15">
      <c r="A319" s="382"/>
      <c r="H319" s="334"/>
      <c r="I319" s="400"/>
    </row>
    <row r="320" spans="1:9" ht="15">
      <c r="A320" s="389"/>
      <c r="H320" s="334"/>
      <c r="I320" s="400"/>
    </row>
    <row r="321" spans="1:9" ht="15">
      <c r="A321" s="388"/>
      <c r="H321" s="334"/>
      <c r="I321" s="400"/>
    </row>
    <row r="322" spans="1:9" ht="15">
      <c r="A322" s="388"/>
      <c r="H322" s="334"/>
      <c r="I322" s="400"/>
    </row>
    <row r="323" spans="1:9" ht="15">
      <c r="A323" s="388"/>
      <c r="H323" s="334"/>
      <c r="I323" s="400"/>
    </row>
    <row r="324" spans="1:9" ht="15">
      <c r="A324" s="388"/>
      <c r="H324" s="334"/>
      <c r="I324" s="400"/>
    </row>
    <row r="325" spans="1:9" ht="15">
      <c r="A325" s="388"/>
      <c r="G325" s="319"/>
      <c r="H325" s="369"/>
      <c r="I325" s="397"/>
    </row>
    <row r="326" spans="1:9" ht="15">
      <c r="A326" s="324"/>
      <c r="G326" s="319"/>
      <c r="H326" s="371"/>
      <c r="I326" s="398"/>
    </row>
    <row r="327" spans="1:9" ht="15">
      <c r="A327" s="402"/>
      <c r="G327" s="319"/>
      <c r="H327" s="371"/>
      <c r="I327" s="398"/>
    </row>
    <row r="328" spans="1:9" ht="15">
      <c r="A328" s="382"/>
      <c r="G328" s="319"/>
      <c r="H328" s="371"/>
      <c r="I328" s="398"/>
    </row>
    <row r="329" spans="1:9" ht="15">
      <c r="A329" s="328"/>
      <c r="G329" s="319"/>
      <c r="H329" s="371"/>
      <c r="I329" s="398"/>
    </row>
    <row r="330" spans="1:9" ht="14.25">
      <c r="A330" s="328"/>
      <c r="B330" s="328"/>
      <c r="C330" s="328"/>
      <c r="D330" s="328"/>
      <c r="E330" s="328"/>
      <c r="F330" s="323"/>
      <c r="G330" s="344"/>
      <c r="H330" s="371"/>
      <c r="I330" s="398"/>
    </row>
    <row r="331" spans="1:9" ht="14.25">
      <c r="A331" s="328"/>
      <c r="B331" s="328"/>
      <c r="C331" s="328"/>
      <c r="D331" s="328"/>
      <c r="E331" s="328"/>
      <c r="F331" s="323"/>
      <c r="G331" s="344"/>
      <c r="H331" s="371"/>
      <c r="I331" s="398"/>
    </row>
    <row r="332" spans="7:9" ht="15">
      <c r="G332" s="319"/>
      <c r="H332" s="319"/>
      <c r="I332" s="319"/>
    </row>
    <row r="334" spans="1:9" ht="15">
      <c r="A334" s="389"/>
      <c r="B334" s="322"/>
      <c r="C334" s="322"/>
      <c r="D334" s="322"/>
      <c r="E334" s="322"/>
      <c r="F334" s="720"/>
      <c r="G334" s="322"/>
      <c r="H334" s="322"/>
      <c r="I334" s="322"/>
    </row>
    <row r="337" spans="1:8" ht="15">
      <c r="A337" s="351"/>
      <c r="B337" s="403"/>
      <c r="C337" s="375"/>
      <c r="D337" s="375"/>
      <c r="E337" s="375"/>
      <c r="F337" s="721"/>
      <c r="G337" s="403"/>
      <c r="H337" s="403"/>
    </row>
    <row r="338" spans="3:5" ht="15">
      <c r="C338" s="377"/>
      <c r="D338" s="377"/>
      <c r="E338" s="377"/>
    </row>
    <row r="339" spans="3:5" ht="15">
      <c r="C339" s="404"/>
      <c r="D339" s="404"/>
      <c r="E339" s="404"/>
    </row>
    <row r="340" spans="3:5" ht="15">
      <c r="C340" s="404"/>
      <c r="D340" s="404"/>
      <c r="E340" s="404"/>
    </row>
    <row r="343" spans="1:9" ht="15.75">
      <c r="A343" s="319"/>
      <c r="B343" s="335"/>
      <c r="C343" s="335"/>
      <c r="D343" s="335"/>
      <c r="E343" s="335"/>
      <c r="F343" s="722"/>
      <c r="G343" s="335"/>
      <c r="H343" s="335"/>
      <c r="I343" s="335"/>
    </row>
    <row r="344" spans="1:9" ht="15.75">
      <c r="A344" s="319"/>
      <c r="B344" s="335"/>
      <c r="C344" s="335"/>
      <c r="D344" s="335"/>
      <c r="E344" s="335"/>
      <c r="F344" s="723"/>
      <c r="G344" s="335"/>
      <c r="H344" s="335"/>
      <c r="I344" s="335"/>
    </row>
    <row r="345" spans="1:9" ht="15.75">
      <c r="A345" s="319"/>
      <c r="B345" s="405"/>
      <c r="C345" s="405"/>
      <c r="D345" s="405"/>
      <c r="E345" s="405"/>
      <c r="F345" s="724"/>
      <c r="G345" s="406"/>
      <c r="H345" s="407"/>
      <c r="I345" s="408"/>
    </row>
    <row r="346" spans="1:9" ht="15.75">
      <c r="A346" s="319"/>
      <c r="B346" s="405"/>
      <c r="C346" s="405"/>
      <c r="D346" s="405"/>
      <c r="E346" s="405"/>
      <c r="F346" s="724"/>
      <c r="G346" s="406"/>
      <c r="H346" s="407"/>
      <c r="I346" s="408"/>
    </row>
    <row r="347" spans="1:9" ht="15">
      <c r="A347" s="319"/>
      <c r="B347" s="319"/>
      <c r="C347" s="319"/>
      <c r="D347" s="319"/>
      <c r="E347" s="319"/>
      <c r="F347" s="368"/>
      <c r="G347" s="342"/>
      <c r="H347" s="369"/>
      <c r="I347" s="319"/>
    </row>
    <row r="348" spans="1:9" ht="14.25">
      <c r="A348" s="319"/>
      <c r="B348" s="319"/>
      <c r="C348" s="319"/>
      <c r="D348" s="409"/>
      <c r="E348" s="409"/>
      <c r="F348" s="500"/>
      <c r="G348" s="342"/>
      <c r="H348" s="410"/>
      <c r="I348" s="409"/>
    </row>
    <row r="349" spans="1:9" ht="14.25">
      <c r="A349" s="319"/>
      <c r="B349" s="319"/>
      <c r="C349" s="319"/>
      <c r="D349" s="409"/>
      <c r="E349" s="409"/>
      <c r="F349" s="500"/>
      <c r="G349" s="409"/>
      <c r="H349" s="410"/>
      <c r="I349" s="409"/>
    </row>
    <row r="350" spans="1:9" ht="14.25">
      <c r="A350" s="319"/>
      <c r="B350" s="319"/>
      <c r="C350" s="319"/>
      <c r="D350" s="411"/>
      <c r="E350" s="411"/>
      <c r="F350" s="343"/>
      <c r="G350" s="409"/>
      <c r="H350" s="410"/>
      <c r="I350" s="409"/>
    </row>
    <row r="351" spans="1:9" ht="14.25">
      <c r="A351" s="319"/>
      <c r="B351" s="319"/>
      <c r="C351" s="319"/>
      <c r="D351" s="411"/>
      <c r="E351" s="411"/>
      <c r="F351" s="343"/>
      <c r="G351" s="409"/>
      <c r="H351" s="410"/>
      <c r="I351" s="409"/>
    </row>
    <row r="352" spans="1:9" ht="14.25">
      <c r="A352" s="319"/>
      <c r="B352" s="319"/>
      <c r="C352" s="319"/>
      <c r="D352" s="349"/>
      <c r="E352" s="349"/>
      <c r="F352" s="500"/>
      <c r="G352" s="349"/>
      <c r="H352" s="412"/>
      <c r="I352" s="349"/>
    </row>
    <row r="353" spans="1:9" ht="15">
      <c r="A353" s="319"/>
      <c r="B353" s="319"/>
      <c r="C353" s="319"/>
      <c r="D353" s="319"/>
      <c r="E353" s="319"/>
      <c r="F353" s="368"/>
      <c r="G353" s="342"/>
      <c r="H353" s="413"/>
      <c r="I353" s="342"/>
    </row>
    <row r="354" spans="1:9" ht="15">
      <c r="A354" s="414"/>
      <c r="B354" s="319"/>
      <c r="C354" s="319"/>
      <c r="D354" s="344"/>
      <c r="E354" s="319"/>
      <c r="F354" s="368"/>
      <c r="G354" s="342"/>
      <c r="H354" s="371"/>
      <c r="I354" s="349"/>
    </row>
    <row r="355" spans="1:9" ht="15">
      <c r="A355" s="319"/>
      <c r="B355" s="319"/>
      <c r="C355" s="319"/>
      <c r="D355" s="319"/>
      <c r="E355" s="319"/>
      <c r="F355" s="368"/>
      <c r="G355" s="342"/>
      <c r="H355" s="369"/>
      <c r="I355" s="415"/>
    </row>
    <row r="356" spans="1:9" ht="15">
      <c r="A356" s="319"/>
      <c r="B356" s="319"/>
      <c r="C356" s="319"/>
      <c r="D356" s="319"/>
      <c r="E356" s="319"/>
      <c r="F356" s="368"/>
      <c r="G356" s="342"/>
      <c r="H356" s="369"/>
      <c r="I356" s="415"/>
    </row>
    <row r="357" spans="1:9" ht="15">
      <c r="A357" s="319"/>
      <c r="B357" s="319"/>
      <c r="C357" s="319"/>
      <c r="D357" s="319"/>
      <c r="E357" s="319"/>
      <c r="F357" s="368"/>
      <c r="G357" s="342"/>
      <c r="H357" s="369"/>
      <c r="I357" s="415"/>
    </row>
    <row r="358" spans="1:9" ht="14.25">
      <c r="A358" s="414"/>
      <c r="B358" s="344"/>
      <c r="C358" s="344"/>
      <c r="D358" s="344"/>
      <c r="E358" s="344"/>
      <c r="F358" s="343"/>
      <c r="G358" s="349"/>
      <c r="H358" s="371"/>
      <c r="I358" s="412"/>
    </row>
    <row r="359" spans="1:9" ht="15">
      <c r="A359" s="319"/>
      <c r="B359" s="319"/>
      <c r="C359" s="319"/>
      <c r="D359" s="319"/>
      <c r="E359" s="319"/>
      <c r="F359" s="368"/>
      <c r="G359" s="342"/>
      <c r="H359" s="369"/>
      <c r="I359" s="415"/>
    </row>
    <row r="360" spans="1:9" ht="15">
      <c r="A360" s="319"/>
      <c r="B360" s="319"/>
      <c r="C360" s="319"/>
      <c r="D360" s="319"/>
      <c r="E360" s="319"/>
      <c r="F360" s="368"/>
      <c r="G360" s="415"/>
      <c r="H360" s="369"/>
      <c r="I360" s="415"/>
    </row>
    <row r="361" spans="1:9" ht="15">
      <c r="A361" s="319"/>
      <c r="B361" s="319"/>
      <c r="C361" s="319"/>
      <c r="D361" s="319"/>
      <c r="E361" s="319"/>
      <c r="F361" s="368"/>
      <c r="G361" s="342"/>
      <c r="H361" s="369"/>
      <c r="I361" s="416"/>
    </row>
    <row r="362" spans="1:9" ht="15">
      <c r="A362" s="319"/>
      <c r="B362" s="319"/>
      <c r="C362" s="319"/>
      <c r="D362" s="319"/>
      <c r="E362" s="319"/>
      <c r="F362" s="368"/>
      <c r="G362" s="342"/>
      <c r="H362" s="369"/>
      <c r="I362" s="415"/>
    </row>
    <row r="363" spans="1:9" ht="15">
      <c r="A363" s="319"/>
      <c r="B363" s="319"/>
      <c r="C363" s="319"/>
      <c r="D363" s="319"/>
      <c r="E363" s="319"/>
      <c r="F363" s="368"/>
      <c r="G363" s="342"/>
      <c r="H363" s="417"/>
      <c r="I363" s="415"/>
    </row>
    <row r="364" spans="1:9" ht="15">
      <c r="A364" s="319"/>
      <c r="B364" s="319"/>
      <c r="C364" s="319"/>
      <c r="D364" s="319"/>
      <c r="E364" s="319"/>
      <c r="F364" s="368"/>
      <c r="G364" s="342"/>
      <c r="H364" s="369"/>
      <c r="I364" s="415"/>
    </row>
    <row r="365" spans="1:9" ht="15">
      <c r="A365" s="418"/>
      <c r="B365" s="319"/>
      <c r="C365" s="319"/>
      <c r="D365" s="319"/>
      <c r="E365" s="319"/>
      <c r="F365" s="368"/>
      <c r="G365" s="342"/>
      <c r="H365" s="369"/>
      <c r="I365" s="415"/>
    </row>
    <row r="376" spans="3:5" ht="15">
      <c r="C376" s="404"/>
      <c r="D376" s="404"/>
      <c r="E376" s="404"/>
    </row>
    <row r="377" spans="3:5" ht="15">
      <c r="C377" s="404"/>
      <c r="D377" s="404"/>
      <c r="E377" s="404"/>
    </row>
    <row r="378" spans="3:5" ht="15">
      <c r="C378" s="404"/>
      <c r="D378" s="404"/>
      <c r="E378" s="404"/>
    </row>
    <row r="380" spans="1:9" ht="15.75">
      <c r="A380" s="319"/>
      <c r="B380" s="336"/>
      <c r="C380" s="336"/>
      <c r="D380" s="336"/>
      <c r="E380" s="336"/>
      <c r="F380" s="712"/>
      <c r="G380" s="336"/>
      <c r="H380" s="336"/>
      <c r="I380" s="336"/>
    </row>
    <row r="381" spans="1:9" ht="15.75">
      <c r="A381" s="319"/>
      <c r="B381" s="336"/>
      <c r="C381" s="336"/>
      <c r="D381" s="336"/>
      <c r="E381" s="336"/>
      <c r="F381" s="725"/>
      <c r="G381" s="336"/>
      <c r="H381" s="336"/>
      <c r="I381" s="336"/>
    </row>
    <row r="382" spans="1:9" ht="15">
      <c r="A382" s="319"/>
      <c r="B382" s="319"/>
      <c r="C382" s="319"/>
      <c r="D382" s="319"/>
      <c r="E382" s="319"/>
      <c r="F382" s="368"/>
      <c r="G382" s="319"/>
      <c r="H382" s="319"/>
      <c r="I382" s="319"/>
    </row>
    <row r="383" spans="1:9" ht="15">
      <c r="A383" s="319"/>
      <c r="B383" s="319"/>
      <c r="C383" s="319"/>
      <c r="D383" s="319"/>
      <c r="E383" s="319"/>
      <c r="F383" s="368"/>
      <c r="G383" s="319"/>
      <c r="H383" s="319"/>
      <c r="I383" s="319"/>
    </row>
    <row r="384" spans="1:9" ht="15">
      <c r="A384" s="319"/>
      <c r="B384" s="319"/>
      <c r="C384" s="319"/>
      <c r="D384" s="319"/>
      <c r="E384" s="319"/>
      <c r="F384" s="368"/>
      <c r="G384" s="319"/>
      <c r="H384" s="319"/>
      <c r="I384" s="319"/>
    </row>
    <row r="385" spans="1:9" ht="15.75">
      <c r="A385" s="319"/>
      <c r="B385" s="319"/>
      <c r="C385" s="319"/>
      <c r="D385" s="336"/>
      <c r="E385" s="336"/>
      <c r="F385" s="712"/>
      <c r="G385" s="336"/>
      <c r="H385" s="319"/>
      <c r="I385" s="319"/>
    </row>
    <row r="386" spans="1:9" ht="15">
      <c r="A386" s="319"/>
      <c r="B386" s="319"/>
      <c r="C386" s="319"/>
      <c r="D386" s="319"/>
      <c r="E386" s="319"/>
      <c r="F386" s="368"/>
      <c r="G386" s="319"/>
      <c r="H386" s="319"/>
      <c r="I386" s="319"/>
    </row>
    <row r="387" spans="1:9" ht="15">
      <c r="A387" s="344"/>
      <c r="B387" s="319"/>
      <c r="C387" s="319"/>
      <c r="D387" s="319"/>
      <c r="E387" s="319"/>
      <c r="F387" s="368"/>
      <c r="G387" s="319"/>
      <c r="H387" s="319"/>
      <c r="I387" s="319"/>
    </row>
    <row r="388" spans="1:9" ht="15">
      <c r="A388" s="319"/>
      <c r="B388" s="319"/>
      <c r="C388" s="319"/>
      <c r="D388" s="319"/>
      <c r="E388" s="319"/>
      <c r="F388" s="368"/>
      <c r="G388" s="319"/>
      <c r="H388" s="319"/>
      <c r="I388" s="319"/>
    </row>
    <row r="389" spans="1:9" ht="15">
      <c r="A389" s="419"/>
      <c r="B389" s="319"/>
      <c r="C389" s="319"/>
      <c r="D389" s="319"/>
      <c r="E389" s="319"/>
      <c r="F389" s="368"/>
      <c r="G389" s="319"/>
      <c r="H389" s="319"/>
      <c r="I389" s="319"/>
    </row>
    <row r="390" spans="1:9" ht="15">
      <c r="A390" s="420"/>
      <c r="B390" s="319"/>
      <c r="C390" s="319"/>
      <c r="D390" s="319"/>
      <c r="E390" s="319"/>
      <c r="F390" s="368"/>
      <c r="G390" s="319"/>
      <c r="H390" s="319"/>
      <c r="I390" s="319"/>
    </row>
    <row r="391" spans="1:9" ht="15">
      <c r="A391" s="420"/>
      <c r="B391" s="319"/>
      <c r="C391" s="319"/>
      <c r="D391" s="319"/>
      <c r="E391" s="319"/>
      <c r="F391" s="368"/>
      <c r="G391" s="319"/>
      <c r="H391" s="319"/>
      <c r="I391" s="319"/>
    </row>
    <row r="392" spans="1:9" ht="15">
      <c r="A392" s="420"/>
      <c r="B392" s="319"/>
      <c r="C392" s="319"/>
      <c r="D392" s="319"/>
      <c r="E392" s="319"/>
      <c r="F392" s="368"/>
      <c r="G392" s="319"/>
      <c r="H392" s="319"/>
      <c r="I392" s="319"/>
    </row>
    <row r="393" spans="1:9" ht="15">
      <c r="A393" s="420"/>
      <c r="B393" s="319"/>
      <c r="C393" s="319"/>
      <c r="D393" s="319"/>
      <c r="E393" s="319"/>
      <c r="F393" s="368"/>
      <c r="G393" s="319"/>
      <c r="H393" s="319"/>
      <c r="I393" s="319"/>
    </row>
    <row r="394" spans="1:9" ht="15">
      <c r="A394" s="420"/>
      <c r="B394" s="319"/>
      <c r="C394" s="319"/>
      <c r="D394" s="319"/>
      <c r="E394" s="319"/>
      <c r="F394" s="368"/>
      <c r="G394" s="319"/>
      <c r="H394" s="319"/>
      <c r="I394" s="319"/>
    </row>
    <row r="395" spans="1:9" ht="15">
      <c r="A395" s="420"/>
      <c r="B395" s="319"/>
      <c r="C395" s="319"/>
      <c r="D395" s="319"/>
      <c r="E395" s="319"/>
      <c r="F395" s="368"/>
      <c r="G395" s="319"/>
      <c r="H395" s="319"/>
      <c r="I395" s="319"/>
    </row>
    <row r="396" spans="1:9" ht="15">
      <c r="A396" s="420"/>
      <c r="B396" s="319"/>
      <c r="C396" s="319"/>
      <c r="D396" s="319"/>
      <c r="E396" s="319"/>
      <c r="F396" s="368"/>
      <c r="G396" s="319"/>
      <c r="H396" s="319"/>
      <c r="I396" s="319"/>
    </row>
    <row r="397" spans="1:9" ht="15">
      <c r="A397" s="420"/>
      <c r="B397" s="319"/>
      <c r="C397" s="319"/>
      <c r="D397" s="319"/>
      <c r="E397" s="319"/>
      <c r="F397" s="368"/>
      <c r="G397" s="319"/>
      <c r="H397" s="319"/>
      <c r="I397" s="319"/>
    </row>
    <row r="398" spans="1:9" ht="15">
      <c r="A398" s="420"/>
      <c r="B398" s="319"/>
      <c r="C398" s="319"/>
      <c r="D398" s="319"/>
      <c r="E398" s="319"/>
      <c r="F398" s="368"/>
      <c r="G398" s="319"/>
      <c r="H398" s="319"/>
      <c r="I398" s="319"/>
    </row>
    <row r="399" spans="1:9" ht="15">
      <c r="A399" s="420"/>
      <c r="B399" s="319"/>
      <c r="C399" s="319"/>
      <c r="D399" s="319"/>
      <c r="E399" s="319"/>
      <c r="F399" s="368"/>
      <c r="G399" s="319"/>
      <c r="H399" s="319"/>
      <c r="I399" s="319"/>
    </row>
    <row r="400" spans="1:9" ht="15">
      <c r="A400" s="420"/>
      <c r="B400" s="319"/>
      <c r="C400" s="319"/>
      <c r="D400" s="319"/>
      <c r="E400" s="319"/>
      <c r="F400" s="368"/>
      <c r="G400" s="319"/>
      <c r="H400" s="319"/>
      <c r="I400" s="319"/>
    </row>
    <row r="401" spans="1:9" ht="15">
      <c r="A401" s="319"/>
      <c r="B401" s="319"/>
      <c r="C401" s="319"/>
      <c r="D401" s="319"/>
      <c r="E401" s="319"/>
      <c r="F401" s="368"/>
      <c r="G401" s="319"/>
      <c r="H401" s="319"/>
      <c r="I401" s="319"/>
    </row>
    <row r="402" spans="1:9" ht="15">
      <c r="A402" s="419"/>
      <c r="B402" s="319"/>
      <c r="C402" s="319"/>
      <c r="D402" s="319"/>
      <c r="E402" s="319"/>
      <c r="F402" s="368"/>
      <c r="G402" s="319"/>
      <c r="H402" s="319"/>
      <c r="I402" s="319"/>
    </row>
    <row r="403" spans="1:9" ht="15">
      <c r="A403" s="420"/>
      <c r="B403" s="319"/>
      <c r="C403" s="319"/>
      <c r="D403" s="319"/>
      <c r="E403" s="319"/>
      <c r="F403" s="368"/>
      <c r="G403" s="319"/>
      <c r="H403" s="319"/>
      <c r="I403" s="319"/>
    </row>
    <row r="404" spans="1:9" ht="15">
      <c r="A404" s="420"/>
      <c r="B404" s="319"/>
      <c r="C404" s="319"/>
      <c r="D404" s="319"/>
      <c r="E404" s="319"/>
      <c r="F404" s="368"/>
      <c r="G404" s="319"/>
      <c r="H404" s="319"/>
      <c r="I404" s="319"/>
    </row>
    <row r="405" spans="1:9" ht="15">
      <c r="A405" s="420"/>
      <c r="B405" s="319"/>
      <c r="C405" s="319"/>
      <c r="D405" s="319"/>
      <c r="E405" s="319"/>
      <c r="F405" s="368"/>
      <c r="G405" s="319"/>
      <c r="H405" s="319"/>
      <c r="I405" s="319"/>
    </row>
    <row r="406" spans="1:9" ht="15">
      <c r="A406" s="420"/>
      <c r="B406" s="319"/>
      <c r="C406" s="319"/>
      <c r="D406" s="319"/>
      <c r="E406" s="319"/>
      <c r="F406" s="368"/>
      <c r="G406" s="319"/>
      <c r="H406" s="319"/>
      <c r="I406" s="319"/>
    </row>
    <row r="407" spans="1:9" ht="15">
      <c r="A407" s="420"/>
      <c r="B407" s="421"/>
      <c r="C407" s="319"/>
      <c r="D407" s="319"/>
      <c r="E407" s="319"/>
      <c r="F407" s="368"/>
      <c r="G407" s="319"/>
      <c r="H407" s="319"/>
      <c r="I407" s="319"/>
    </row>
    <row r="408" spans="1:9" ht="15">
      <c r="A408" s="420"/>
      <c r="B408" s="421"/>
      <c r="C408" s="319"/>
      <c r="D408" s="319"/>
      <c r="E408" s="319"/>
      <c r="F408" s="368"/>
      <c r="G408" s="319"/>
      <c r="H408" s="319"/>
      <c r="I408" s="319"/>
    </row>
    <row r="409" spans="1:9" ht="15">
      <c r="A409" s="420"/>
      <c r="B409" s="421"/>
      <c r="C409" s="319"/>
      <c r="D409" s="319"/>
      <c r="E409" s="319"/>
      <c r="F409" s="368"/>
      <c r="G409" s="319"/>
      <c r="H409" s="319"/>
      <c r="I409" s="319"/>
    </row>
    <row r="410" spans="1:9" ht="15">
      <c r="A410" s="420"/>
      <c r="B410" s="421"/>
      <c r="C410" s="319"/>
      <c r="D410" s="319"/>
      <c r="E410" s="319"/>
      <c r="F410" s="368"/>
      <c r="G410" s="319"/>
      <c r="H410" s="319"/>
      <c r="I410" s="319"/>
    </row>
    <row r="411" spans="1:9" ht="15">
      <c r="A411" s="420"/>
      <c r="B411" s="421"/>
      <c r="C411" s="319"/>
      <c r="D411" s="319"/>
      <c r="E411" s="319"/>
      <c r="F411" s="368"/>
      <c r="G411" s="319"/>
      <c r="H411" s="319"/>
      <c r="I411" s="319"/>
    </row>
    <row r="412" spans="1:9" ht="15">
      <c r="A412" s="420"/>
      <c r="B412" s="421"/>
      <c r="C412" s="319"/>
      <c r="D412" s="319"/>
      <c r="E412" s="319"/>
      <c r="F412" s="368"/>
      <c r="G412" s="319"/>
      <c r="H412" s="319"/>
      <c r="I412" s="319"/>
    </row>
    <row r="413" spans="1:9" ht="15">
      <c r="A413" s="420"/>
      <c r="B413" s="319"/>
      <c r="C413" s="319"/>
      <c r="D413" s="319"/>
      <c r="E413" s="319"/>
      <c r="F413" s="368"/>
      <c r="G413" s="319"/>
      <c r="H413" s="319"/>
      <c r="I413" s="319"/>
    </row>
    <row r="414" spans="1:9" ht="15">
      <c r="A414" s="420"/>
      <c r="B414" s="319"/>
      <c r="C414" s="319"/>
      <c r="D414" s="319"/>
      <c r="E414" s="319"/>
      <c r="F414" s="368"/>
      <c r="G414" s="319"/>
      <c r="H414" s="319"/>
      <c r="I414" s="319"/>
    </row>
    <row r="415" spans="1:9" ht="15">
      <c r="A415" s="420"/>
      <c r="B415" s="319"/>
      <c r="C415" s="319"/>
      <c r="D415" s="319"/>
      <c r="E415" s="319"/>
      <c r="F415" s="368"/>
      <c r="G415" s="319"/>
      <c r="H415" s="319"/>
      <c r="I415" s="319"/>
    </row>
    <row r="416" spans="1:9" ht="15">
      <c r="A416" s="420"/>
      <c r="B416" s="319"/>
      <c r="C416" s="319"/>
      <c r="D416" s="319"/>
      <c r="E416" s="319"/>
      <c r="F416" s="368"/>
      <c r="G416" s="319"/>
      <c r="H416" s="319"/>
      <c r="I416" s="319"/>
    </row>
    <row r="417" spans="1:9" ht="15">
      <c r="A417" s="420"/>
      <c r="B417" s="422"/>
      <c r="C417" s="422"/>
      <c r="D417" s="422"/>
      <c r="E417" s="422"/>
      <c r="F417" s="726"/>
      <c r="G417" s="422"/>
      <c r="H417" s="422"/>
      <c r="I417" s="422"/>
    </row>
    <row r="418" spans="1:9" ht="15">
      <c r="A418" s="420"/>
      <c r="B418" s="319"/>
      <c r="C418" s="319"/>
      <c r="D418" s="319"/>
      <c r="E418" s="319"/>
      <c r="F418" s="368"/>
      <c r="G418" s="319"/>
      <c r="H418" s="319"/>
      <c r="I418" s="319"/>
    </row>
    <row r="419" spans="1:9" ht="15">
      <c r="A419" s="420"/>
      <c r="B419" s="319"/>
      <c r="C419" s="319"/>
      <c r="D419" s="319"/>
      <c r="E419" s="319"/>
      <c r="F419" s="368"/>
      <c r="G419" s="319"/>
      <c r="H419" s="319"/>
      <c r="I419" s="319"/>
    </row>
    <row r="420" spans="1:9" ht="15">
      <c r="A420" s="420"/>
      <c r="B420" s="319"/>
      <c r="C420" s="319"/>
      <c r="D420" s="319"/>
      <c r="E420" s="319"/>
      <c r="F420" s="368"/>
      <c r="G420" s="319"/>
      <c r="H420" s="319"/>
      <c r="I420" s="319"/>
    </row>
    <row r="421" spans="1:9" ht="15">
      <c r="A421" s="319"/>
      <c r="B421" s="319"/>
      <c r="C421" s="319"/>
      <c r="D421" s="319"/>
      <c r="E421" s="319"/>
      <c r="F421" s="368"/>
      <c r="G421" s="319"/>
      <c r="H421" s="319"/>
      <c r="I421" s="319"/>
    </row>
    <row r="422" spans="1:9" ht="15">
      <c r="A422" s="419"/>
      <c r="B422" s="319"/>
      <c r="C422" s="319"/>
      <c r="D422" s="319"/>
      <c r="E422" s="319"/>
      <c r="F422" s="368"/>
      <c r="G422" s="319"/>
      <c r="H422" s="319"/>
      <c r="I422" s="319"/>
    </row>
    <row r="423" spans="1:9" ht="15">
      <c r="A423" s="319"/>
      <c r="B423" s="319"/>
      <c r="C423" s="319"/>
      <c r="D423" s="319"/>
      <c r="E423" s="319"/>
      <c r="F423" s="368"/>
      <c r="G423" s="319"/>
      <c r="H423" s="319"/>
      <c r="I423" s="319"/>
    </row>
    <row r="424" spans="1:9" ht="15">
      <c r="A424" s="420"/>
      <c r="B424" s="420"/>
      <c r="C424" s="420"/>
      <c r="D424" s="420"/>
      <c r="E424" s="420"/>
      <c r="F424" s="368"/>
      <c r="G424" s="420"/>
      <c r="H424" s="420"/>
      <c r="I424" s="420"/>
    </row>
    <row r="425" spans="1:9" ht="15">
      <c r="A425" s="420"/>
      <c r="B425" s="420"/>
      <c r="C425" s="420"/>
      <c r="D425" s="420"/>
      <c r="E425" s="420"/>
      <c r="F425" s="368"/>
      <c r="G425" s="420"/>
      <c r="H425" s="420"/>
      <c r="I425" s="420"/>
    </row>
    <row r="426" spans="1:9" ht="15">
      <c r="A426" s="420"/>
      <c r="B426" s="420"/>
      <c r="C426" s="420"/>
      <c r="D426" s="420"/>
      <c r="E426" s="420"/>
      <c r="F426" s="368"/>
      <c r="G426" s="420"/>
      <c r="H426" s="420"/>
      <c r="I426" s="420"/>
    </row>
    <row r="427" spans="1:9" ht="15">
      <c r="A427" s="319"/>
      <c r="B427" s="319"/>
      <c r="C427" s="319"/>
      <c r="D427" s="319"/>
      <c r="E427" s="319"/>
      <c r="F427" s="368"/>
      <c r="G427" s="319"/>
      <c r="H427" s="319"/>
      <c r="I427" s="319"/>
    </row>
    <row r="428" spans="1:9" ht="15">
      <c r="A428" s="419"/>
      <c r="B428" s="319"/>
      <c r="C428" s="319"/>
      <c r="D428" s="319"/>
      <c r="E428" s="319"/>
      <c r="F428" s="368"/>
      <c r="G428" s="319"/>
      <c r="H428" s="319"/>
      <c r="I428" s="319"/>
    </row>
    <row r="429" spans="1:9" ht="15">
      <c r="A429" s="420"/>
      <c r="B429" s="319"/>
      <c r="C429" s="319"/>
      <c r="D429" s="319"/>
      <c r="E429" s="319"/>
      <c r="F429" s="368"/>
      <c r="G429" s="319"/>
      <c r="H429" s="319"/>
      <c r="I429" s="319"/>
    </row>
    <row r="430" spans="1:9" ht="15">
      <c r="A430" s="420"/>
      <c r="B430" s="319"/>
      <c r="C430" s="319"/>
      <c r="D430" s="319"/>
      <c r="E430" s="319"/>
      <c r="F430" s="368"/>
      <c r="G430" s="319"/>
      <c r="H430" s="319"/>
      <c r="I430" s="319"/>
    </row>
    <row r="431" spans="1:9" ht="15">
      <c r="A431" s="420"/>
      <c r="B431" s="319"/>
      <c r="C431" s="319"/>
      <c r="D431" s="319"/>
      <c r="E431" s="319"/>
      <c r="F431" s="368"/>
      <c r="G431" s="319"/>
      <c r="H431" s="319"/>
      <c r="I431" s="319"/>
    </row>
    <row r="432" spans="1:9" ht="14.25">
      <c r="A432" s="420"/>
      <c r="B432" s="319"/>
      <c r="C432" s="319"/>
      <c r="D432" s="423"/>
      <c r="E432" s="424"/>
      <c r="F432" s="727"/>
      <c r="G432" s="424"/>
      <c r="H432" s="319"/>
      <c r="I432" s="319"/>
    </row>
    <row r="433" spans="1:9" ht="15">
      <c r="A433" s="319"/>
      <c r="B433" s="319"/>
      <c r="C433" s="319"/>
      <c r="D433" s="319"/>
      <c r="E433" s="425"/>
      <c r="F433" s="368"/>
      <c r="G433" s="425"/>
      <c r="H433" s="319"/>
      <c r="I433" s="319"/>
    </row>
    <row r="434" spans="1:9" ht="15">
      <c r="A434" s="319"/>
      <c r="B434" s="319"/>
      <c r="C434" s="319"/>
      <c r="D434" s="319"/>
      <c r="E434" s="425"/>
      <c r="F434" s="368"/>
      <c r="G434" s="425"/>
      <c r="H434" s="319"/>
      <c r="I434" s="319"/>
    </row>
    <row r="435" spans="1:9" ht="15">
      <c r="A435" s="319"/>
      <c r="B435" s="319"/>
      <c r="C435" s="319"/>
      <c r="D435" s="319"/>
      <c r="E435" s="426"/>
      <c r="F435" s="368"/>
      <c r="G435" s="319"/>
      <c r="H435" s="319"/>
      <c r="I435" s="319"/>
    </row>
    <row r="436" spans="1:9" ht="15">
      <c r="A436" s="319"/>
      <c r="B436" s="319"/>
      <c r="C436" s="319"/>
      <c r="D436" s="319"/>
      <c r="E436" s="319"/>
      <c r="F436" s="368"/>
      <c r="G436" s="319"/>
      <c r="H436" s="319"/>
      <c r="I436" s="319"/>
    </row>
    <row r="437" spans="1:9" ht="15">
      <c r="A437" s="420"/>
      <c r="B437" s="319"/>
      <c r="C437" s="319"/>
      <c r="D437" s="319"/>
      <c r="E437" s="319"/>
      <c r="F437" s="368"/>
      <c r="G437" s="319"/>
      <c r="H437" s="319"/>
      <c r="I437" s="319"/>
    </row>
    <row r="438" spans="1:9" ht="15">
      <c r="A438" s="420"/>
      <c r="B438" s="319"/>
      <c r="C438" s="319"/>
      <c r="D438" s="319"/>
      <c r="E438" s="319"/>
      <c r="F438" s="368"/>
      <c r="G438" s="319"/>
      <c r="H438" s="319"/>
      <c r="I438" s="319"/>
    </row>
    <row r="439" spans="1:9" ht="15">
      <c r="A439" s="319"/>
      <c r="B439" s="319"/>
      <c r="C439" s="319"/>
      <c r="D439" s="319"/>
      <c r="E439" s="319"/>
      <c r="F439" s="368"/>
      <c r="G439" s="319"/>
      <c r="H439" s="319"/>
      <c r="I439" s="319"/>
    </row>
    <row r="440" spans="1:9" ht="15">
      <c r="A440" s="419"/>
      <c r="B440" s="319"/>
      <c r="C440" s="319"/>
      <c r="D440" s="319"/>
      <c r="E440" s="319"/>
      <c r="F440" s="368"/>
      <c r="G440" s="319"/>
      <c r="H440" s="319"/>
      <c r="I440" s="319"/>
    </row>
    <row r="441" spans="1:9" ht="15">
      <c r="A441" s="420"/>
      <c r="B441" s="319"/>
      <c r="C441" s="319"/>
      <c r="D441" s="319"/>
      <c r="E441" s="319"/>
      <c r="F441" s="368"/>
      <c r="G441" s="319"/>
      <c r="H441" s="319"/>
      <c r="I441" s="319"/>
    </row>
    <row r="442" spans="1:9" ht="15">
      <c r="A442" s="420"/>
      <c r="B442" s="319"/>
      <c r="C442" s="319"/>
      <c r="D442" s="319"/>
      <c r="E442" s="319"/>
      <c r="F442" s="368"/>
      <c r="G442" s="319"/>
      <c r="H442" s="319"/>
      <c r="I442" s="319"/>
    </row>
    <row r="443" spans="1:9" ht="15">
      <c r="A443" s="420"/>
      <c r="B443" s="319"/>
      <c r="C443" s="319"/>
      <c r="D443" s="319"/>
      <c r="E443" s="319"/>
      <c r="F443" s="368"/>
      <c r="G443" s="319"/>
      <c r="H443" s="319"/>
      <c r="I443" s="319"/>
    </row>
    <row r="444" spans="1:9" ht="15">
      <c r="A444" s="420"/>
      <c r="B444" s="319"/>
      <c r="C444" s="319"/>
      <c r="D444" s="319"/>
      <c r="E444" s="319"/>
      <c r="F444" s="368"/>
      <c r="G444" s="319"/>
      <c r="H444" s="319"/>
      <c r="I444" s="319"/>
    </row>
    <row r="445" spans="1:9" ht="15">
      <c r="A445" s="420"/>
      <c r="B445" s="319"/>
      <c r="C445" s="319"/>
      <c r="D445" s="319"/>
      <c r="E445" s="319"/>
      <c r="F445" s="368"/>
      <c r="G445" s="319"/>
      <c r="H445" s="319"/>
      <c r="I445" s="319"/>
    </row>
    <row r="446" spans="1:9" ht="15">
      <c r="A446" s="420"/>
      <c r="B446" s="319"/>
      <c r="C446" s="319"/>
      <c r="D446" s="319"/>
      <c r="E446" s="319"/>
      <c r="F446" s="368"/>
      <c r="G446" s="319"/>
      <c r="H446" s="319"/>
      <c r="I446" s="319"/>
    </row>
    <row r="447" spans="1:9" ht="15">
      <c r="A447" s="420"/>
      <c r="B447" s="319"/>
      <c r="C447" s="319"/>
      <c r="D447" s="319"/>
      <c r="E447" s="319"/>
      <c r="F447" s="368"/>
      <c r="G447" s="319"/>
      <c r="H447" s="319"/>
      <c r="I447" s="319"/>
    </row>
    <row r="448" spans="1:9" ht="15">
      <c r="A448" s="420"/>
      <c r="B448" s="319"/>
      <c r="C448" s="319"/>
      <c r="D448" s="319"/>
      <c r="E448" s="319"/>
      <c r="F448" s="368"/>
      <c r="G448" s="319"/>
      <c r="H448" s="319"/>
      <c r="I448" s="319"/>
    </row>
    <row r="449" spans="1:9" ht="15">
      <c r="A449" s="420"/>
      <c r="B449" s="319"/>
      <c r="C449" s="319"/>
      <c r="D449" s="319"/>
      <c r="E449" s="319"/>
      <c r="F449" s="368"/>
      <c r="G449" s="319"/>
      <c r="H449" s="319"/>
      <c r="I449" s="319"/>
    </row>
    <row r="450" spans="1:9" ht="15">
      <c r="A450" s="420"/>
      <c r="B450" s="319"/>
      <c r="C450" s="319"/>
      <c r="D450" s="319"/>
      <c r="E450" s="319"/>
      <c r="F450" s="368"/>
      <c r="G450" s="319"/>
      <c r="H450" s="319"/>
      <c r="I450" s="319"/>
    </row>
    <row r="451" spans="1:9" ht="15">
      <c r="A451" s="420"/>
      <c r="B451" s="319"/>
      <c r="C451" s="319"/>
      <c r="D451" s="319"/>
      <c r="E451" s="319"/>
      <c r="F451" s="368"/>
      <c r="G451" s="319"/>
      <c r="H451" s="319"/>
      <c r="I451" s="319"/>
    </row>
    <row r="452" spans="1:9" ht="15">
      <c r="A452" s="420"/>
      <c r="B452" s="319"/>
      <c r="C452" s="319"/>
      <c r="D452" s="319"/>
      <c r="E452" s="319"/>
      <c r="F452" s="368"/>
      <c r="G452" s="319"/>
      <c r="H452" s="319"/>
      <c r="I452" s="319"/>
    </row>
    <row r="453" spans="1:9" ht="15">
      <c r="A453" s="420"/>
      <c r="B453" s="319"/>
      <c r="C453" s="319"/>
      <c r="D453" s="319"/>
      <c r="E453" s="319"/>
      <c r="F453" s="368"/>
      <c r="G453" s="319"/>
      <c r="H453" s="319"/>
      <c r="I453" s="319"/>
    </row>
    <row r="454" spans="1:9" ht="15">
      <c r="A454" s="420"/>
      <c r="B454" s="319"/>
      <c r="C454" s="319"/>
      <c r="D454" s="319"/>
      <c r="E454" s="319"/>
      <c r="F454" s="368"/>
      <c r="G454" s="319"/>
      <c r="H454" s="319"/>
      <c r="I454" s="319"/>
    </row>
    <row r="455" spans="1:9" ht="15">
      <c r="A455" s="420"/>
      <c r="B455" s="319"/>
      <c r="C455" s="319"/>
      <c r="D455" s="319"/>
      <c r="E455" s="319"/>
      <c r="F455" s="368"/>
      <c r="G455" s="319"/>
      <c r="H455" s="319"/>
      <c r="I455" s="319"/>
    </row>
    <row r="456" spans="1:9" ht="15">
      <c r="A456" s="420"/>
      <c r="B456" s="319"/>
      <c r="C456" s="319"/>
      <c r="D456" s="319"/>
      <c r="E456" s="319"/>
      <c r="F456" s="368"/>
      <c r="G456" s="319"/>
      <c r="H456" s="319"/>
      <c r="I456" s="319"/>
    </row>
    <row r="457" spans="1:9" ht="15">
      <c r="A457" s="419"/>
      <c r="B457" s="319"/>
      <c r="C457" s="319"/>
      <c r="D457" s="319"/>
      <c r="E457" s="319"/>
      <c r="F457" s="368"/>
      <c r="G457" s="319"/>
      <c r="H457" s="319"/>
      <c r="I457" s="319"/>
    </row>
    <row r="458" spans="1:9" ht="15">
      <c r="A458" s="420"/>
      <c r="B458" s="319"/>
      <c r="C458" s="319"/>
      <c r="D458" s="319"/>
      <c r="E458" s="319"/>
      <c r="F458" s="368"/>
      <c r="G458" s="319"/>
      <c r="H458" s="319"/>
      <c r="I458" s="319"/>
    </row>
    <row r="459" spans="1:9" ht="15">
      <c r="A459" s="420"/>
      <c r="B459" s="319"/>
      <c r="C459" s="319"/>
      <c r="D459" s="319"/>
      <c r="E459" s="319"/>
      <c r="F459" s="368"/>
      <c r="G459" s="319"/>
      <c r="H459" s="319"/>
      <c r="I459" s="319"/>
    </row>
    <row r="460" spans="1:9" ht="15">
      <c r="A460" s="319"/>
      <c r="B460" s="319"/>
      <c r="C460" s="319"/>
      <c r="D460" s="319"/>
      <c r="E460" s="319"/>
      <c r="F460" s="368"/>
      <c r="G460" s="319"/>
      <c r="H460" s="319"/>
      <c r="I460" s="319"/>
    </row>
    <row r="461" spans="1:9" ht="15">
      <c r="A461" s="427"/>
      <c r="B461" s="319"/>
      <c r="C461" s="319"/>
      <c r="D461" s="319"/>
      <c r="E461" s="319"/>
      <c r="F461" s="368"/>
      <c r="G461" s="319"/>
      <c r="H461" s="319"/>
      <c r="I461" s="319"/>
    </row>
    <row r="462" spans="1:9" ht="15">
      <c r="A462" s="319"/>
      <c r="B462" s="319"/>
      <c r="C462" s="319"/>
      <c r="D462" s="319"/>
      <c r="E462" s="319"/>
      <c r="F462" s="728"/>
      <c r="G462" s="428"/>
      <c r="H462" s="342"/>
      <c r="I462" s="319"/>
    </row>
    <row r="463" spans="1:9" ht="15">
      <c r="A463" s="319"/>
      <c r="B463" s="319"/>
      <c r="C463" s="319"/>
      <c r="D463" s="319"/>
      <c r="E463" s="319"/>
      <c r="F463" s="368"/>
      <c r="G463" s="429"/>
      <c r="H463" s="342"/>
      <c r="I463" s="319"/>
    </row>
    <row r="464" spans="1:9" ht="15">
      <c r="A464" s="427"/>
      <c r="B464" s="319"/>
      <c r="C464" s="319"/>
      <c r="D464" s="319"/>
      <c r="E464" s="319"/>
      <c r="F464" s="368"/>
      <c r="G464" s="342"/>
      <c r="H464" s="319"/>
      <c r="I464" s="319"/>
    </row>
    <row r="465" spans="1:9" ht="15">
      <c r="A465" s="427"/>
      <c r="B465" s="319"/>
      <c r="C465" s="319"/>
      <c r="D465" s="319"/>
      <c r="E465" s="319"/>
      <c r="F465" s="368"/>
      <c r="G465" s="342"/>
      <c r="H465" s="319"/>
      <c r="I465" s="319"/>
    </row>
    <row r="466" spans="1:9" ht="15">
      <c r="A466" s="319"/>
      <c r="B466" s="319"/>
      <c r="C466" s="319"/>
      <c r="D466" s="319"/>
      <c r="E466" s="319"/>
      <c r="F466" s="368"/>
      <c r="G466" s="430"/>
      <c r="H466" s="342"/>
      <c r="I466" s="319"/>
    </row>
    <row r="467" spans="1:9" ht="15">
      <c r="A467" s="319"/>
      <c r="B467" s="319"/>
      <c r="C467" s="319"/>
      <c r="D467" s="319"/>
      <c r="E467" s="319"/>
      <c r="F467" s="368"/>
      <c r="G467" s="430"/>
      <c r="H467" s="342"/>
      <c r="I467" s="319"/>
    </row>
    <row r="468" spans="1:9" ht="15">
      <c r="A468" s="319"/>
      <c r="B468" s="319"/>
      <c r="C468" s="319"/>
      <c r="D468" s="319"/>
      <c r="E468" s="319"/>
      <c r="F468" s="368"/>
      <c r="G468" s="430"/>
      <c r="H468" s="342"/>
      <c r="I468" s="319"/>
    </row>
    <row r="469" spans="1:9" ht="15">
      <c r="A469" s="319"/>
      <c r="B469" s="319"/>
      <c r="C469" s="319"/>
      <c r="D469" s="319"/>
      <c r="E469" s="319"/>
      <c r="F469" s="728"/>
      <c r="G469" s="428"/>
      <c r="H469" s="342"/>
      <c r="I469" s="319"/>
    </row>
    <row r="470" spans="1:9" ht="15">
      <c r="A470" s="319"/>
      <c r="B470" s="319"/>
      <c r="C470" s="319"/>
      <c r="D470" s="319"/>
      <c r="E470" s="319"/>
      <c r="F470" s="368"/>
      <c r="G470" s="319"/>
      <c r="H470" s="319"/>
      <c r="I470" s="319"/>
    </row>
    <row r="471" spans="1:9" ht="15">
      <c r="A471" s="419"/>
      <c r="B471" s="319"/>
      <c r="C471" s="319"/>
      <c r="D471" s="319"/>
      <c r="E471" s="319"/>
      <c r="F471" s="368"/>
      <c r="G471" s="319"/>
      <c r="H471" s="319"/>
      <c r="I471" s="319"/>
    </row>
    <row r="472" spans="1:9" ht="15">
      <c r="A472" s="420"/>
      <c r="B472" s="319"/>
      <c r="C472" s="319"/>
      <c r="D472" s="319"/>
      <c r="E472" s="319"/>
      <c r="F472" s="368"/>
      <c r="G472" s="319"/>
      <c r="H472" s="319"/>
      <c r="I472" s="319"/>
    </row>
    <row r="473" spans="1:9" ht="15">
      <c r="A473" s="420"/>
      <c r="B473" s="319"/>
      <c r="C473" s="319"/>
      <c r="D473" s="319"/>
      <c r="E473" s="319"/>
      <c r="F473" s="368"/>
      <c r="G473" s="319"/>
      <c r="H473" s="319"/>
      <c r="I473" s="319"/>
    </row>
    <row r="474" spans="1:9" ht="15">
      <c r="A474" s="420"/>
      <c r="B474" s="319"/>
      <c r="C474" s="319"/>
      <c r="D474" s="319"/>
      <c r="E474" s="319"/>
      <c r="F474" s="368"/>
      <c r="G474" s="319"/>
      <c r="H474" s="319"/>
      <c r="I474" s="319"/>
    </row>
    <row r="475" spans="1:9" ht="15">
      <c r="A475" s="420"/>
      <c r="B475" s="319"/>
      <c r="C475" s="319"/>
      <c r="D475" s="319"/>
      <c r="E475" s="319"/>
      <c r="F475" s="368"/>
      <c r="G475" s="319"/>
      <c r="H475" s="319"/>
      <c r="I475" s="319"/>
    </row>
    <row r="476" spans="1:9" ht="15">
      <c r="A476" s="419"/>
      <c r="B476" s="319"/>
      <c r="C476" s="319"/>
      <c r="D476" s="319"/>
      <c r="E476" s="319"/>
      <c r="F476" s="368"/>
      <c r="G476" s="319"/>
      <c r="H476" s="319"/>
      <c r="I476" s="319"/>
    </row>
    <row r="477" spans="1:9" ht="15">
      <c r="A477" s="420"/>
      <c r="B477" s="319"/>
      <c r="C477" s="319"/>
      <c r="D477" s="319"/>
      <c r="E477" s="319"/>
      <c r="F477" s="368"/>
      <c r="G477" s="319"/>
      <c r="H477" s="319"/>
      <c r="I477" s="319"/>
    </row>
    <row r="478" spans="1:9" ht="15">
      <c r="A478" s="420"/>
      <c r="B478" s="319"/>
      <c r="C478" s="319"/>
      <c r="D478" s="319"/>
      <c r="E478" s="319"/>
      <c r="F478" s="368"/>
      <c r="G478" s="319"/>
      <c r="H478" s="319"/>
      <c r="I478" s="319"/>
    </row>
    <row r="479" spans="1:9" ht="15">
      <c r="A479" s="420"/>
      <c r="B479" s="319"/>
      <c r="C479" s="319"/>
      <c r="D479" s="319"/>
      <c r="E479" s="319"/>
      <c r="F479" s="368"/>
      <c r="G479" s="319"/>
      <c r="H479" s="319"/>
      <c r="I479" s="319"/>
    </row>
    <row r="480" spans="1:9" ht="15">
      <c r="A480" s="420"/>
      <c r="B480" s="319"/>
      <c r="C480" s="319"/>
      <c r="D480" s="319"/>
      <c r="E480" s="319"/>
      <c r="F480" s="368"/>
      <c r="G480" s="319"/>
      <c r="H480" s="319"/>
      <c r="I480" s="319"/>
    </row>
    <row r="481" spans="1:9" ht="15">
      <c r="A481" s="419"/>
      <c r="B481" s="319"/>
      <c r="C481" s="319"/>
      <c r="D481" s="319"/>
      <c r="E481" s="319"/>
      <c r="F481" s="368"/>
      <c r="G481" s="319"/>
      <c r="H481" s="319"/>
      <c r="I481" s="319"/>
    </row>
    <row r="482" spans="1:9" ht="15">
      <c r="A482" s="420"/>
      <c r="B482" s="319"/>
      <c r="C482" s="319"/>
      <c r="D482" s="319"/>
      <c r="E482" s="319"/>
      <c r="F482" s="368"/>
      <c r="G482" s="319"/>
      <c r="H482" s="319"/>
      <c r="I482" s="319"/>
    </row>
    <row r="483" spans="1:9" ht="15">
      <c r="A483" s="420"/>
      <c r="B483" s="319"/>
      <c r="C483" s="319"/>
      <c r="D483" s="319"/>
      <c r="E483" s="319"/>
      <c r="F483" s="368"/>
      <c r="G483" s="319"/>
      <c r="H483" s="319"/>
      <c r="I483" s="319"/>
    </row>
    <row r="484" spans="1:9" ht="15">
      <c r="A484" s="420"/>
      <c r="B484" s="319"/>
      <c r="C484" s="319"/>
      <c r="D484" s="319"/>
      <c r="E484" s="319"/>
      <c r="F484" s="368"/>
      <c r="G484" s="319"/>
      <c r="H484" s="319"/>
      <c r="I484" s="319"/>
    </row>
    <row r="485" spans="1:9" ht="15">
      <c r="A485" s="319"/>
      <c r="B485" s="319"/>
      <c r="C485" s="319"/>
      <c r="D485" s="319"/>
      <c r="E485" s="319"/>
      <c r="F485" s="368"/>
      <c r="G485" s="319"/>
      <c r="H485" s="319"/>
      <c r="I485" s="319"/>
    </row>
    <row r="486" spans="1:9" ht="15">
      <c r="A486" s="419"/>
      <c r="B486" s="319"/>
      <c r="C486" s="319"/>
      <c r="D486" s="319"/>
      <c r="E486" s="319"/>
      <c r="F486" s="368"/>
      <c r="G486" s="319"/>
      <c r="H486" s="319"/>
      <c r="I486" s="319"/>
    </row>
    <row r="487" spans="1:9" ht="15">
      <c r="A487" s="420"/>
      <c r="B487" s="319"/>
      <c r="C487" s="319"/>
      <c r="D487" s="319"/>
      <c r="E487" s="319"/>
      <c r="F487" s="368"/>
      <c r="G487" s="319"/>
      <c r="H487" s="319"/>
      <c r="I487" s="319"/>
    </row>
    <row r="488" spans="1:9" ht="15">
      <c r="A488" s="420"/>
      <c r="B488" s="319"/>
      <c r="C488" s="319"/>
      <c r="D488" s="319"/>
      <c r="E488" s="319"/>
      <c r="F488" s="368"/>
      <c r="G488" s="319"/>
      <c r="H488" s="319"/>
      <c r="I488" s="319"/>
    </row>
    <row r="489" spans="1:9" ht="15">
      <c r="A489" s="420"/>
      <c r="B489" s="319"/>
      <c r="C489" s="319"/>
      <c r="D489" s="319"/>
      <c r="E489" s="319"/>
      <c r="F489" s="368"/>
      <c r="G489" s="319"/>
      <c r="H489" s="319"/>
      <c r="I489" s="319"/>
    </row>
    <row r="490" spans="1:9" ht="15">
      <c r="A490" s="420"/>
      <c r="B490" s="319"/>
      <c r="C490" s="319"/>
      <c r="D490" s="319"/>
      <c r="E490" s="319"/>
      <c r="F490" s="368"/>
      <c r="G490" s="319"/>
      <c r="H490" s="319"/>
      <c r="I490" s="319"/>
    </row>
    <row r="491" spans="1:9" ht="15">
      <c r="A491" s="319"/>
      <c r="B491" s="319"/>
      <c r="C491" s="319"/>
      <c r="D491" s="319"/>
      <c r="E491" s="319"/>
      <c r="F491" s="368"/>
      <c r="G491" s="319"/>
      <c r="H491" s="319"/>
      <c r="I491" s="319"/>
    </row>
    <row r="492" spans="1:9" ht="15">
      <c r="A492" s="419"/>
      <c r="B492" s="319"/>
      <c r="C492" s="319"/>
      <c r="D492" s="319"/>
      <c r="E492" s="319"/>
      <c r="F492" s="368"/>
      <c r="G492" s="319"/>
      <c r="H492" s="319"/>
      <c r="I492" s="319"/>
    </row>
    <row r="493" spans="1:9" ht="15">
      <c r="A493" s="420"/>
      <c r="B493" s="319"/>
      <c r="C493" s="319"/>
      <c r="D493" s="319"/>
      <c r="E493" s="319"/>
      <c r="F493" s="368"/>
      <c r="G493" s="319"/>
      <c r="H493" s="319"/>
      <c r="I493" s="319"/>
    </row>
    <row r="494" spans="1:9" ht="15">
      <c r="A494" s="420"/>
      <c r="B494" s="319"/>
      <c r="C494" s="319"/>
      <c r="D494" s="319"/>
      <c r="E494" s="319"/>
      <c r="F494" s="368"/>
      <c r="G494" s="319"/>
      <c r="H494" s="319"/>
      <c r="I494" s="319"/>
    </row>
    <row r="495" spans="1:9" ht="15">
      <c r="A495" s="319"/>
      <c r="B495" s="319"/>
      <c r="C495" s="319"/>
      <c r="D495" s="319"/>
      <c r="E495" s="319"/>
      <c r="F495" s="368"/>
      <c r="G495" s="319"/>
      <c r="H495" s="319"/>
      <c r="I495" s="319"/>
    </row>
    <row r="496" spans="1:9" ht="15">
      <c r="A496" s="431"/>
      <c r="B496" s="432"/>
      <c r="C496" s="432"/>
      <c r="D496" s="432"/>
      <c r="E496" s="432"/>
      <c r="F496" s="729"/>
      <c r="G496" s="432"/>
      <c r="H496" s="432"/>
      <c r="I496" s="319"/>
    </row>
    <row r="497" spans="1:9" ht="15">
      <c r="A497" s="319"/>
      <c r="B497" s="319"/>
      <c r="C497" s="319"/>
      <c r="D497" s="319"/>
      <c r="E497" s="319"/>
      <c r="F497" s="368"/>
      <c r="G497" s="319"/>
      <c r="H497" s="319"/>
      <c r="I497" s="319"/>
    </row>
    <row r="498" spans="1:9" ht="15">
      <c r="A498" s="433"/>
      <c r="B498" s="434"/>
      <c r="C498" s="319"/>
      <c r="D498" s="319"/>
      <c r="E498" s="319"/>
      <c r="F498" s="368"/>
      <c r="G498" s="319"/>
      <c r="H498" s="319"/>
      <c r="I498" s="319"/>
    </row>
    <row r="499" spans="1:9" ht="15">
      <c r="A499" s="433"/>
      <c r="B499" s="434"/>
      <c r="C499" s="319"/>
      <c r="D499" s="319"/>
      <c r="E499" s="319"/>
      <c r="F499" s="368"/>
      <c r="G499" s="319"/>
      <c r="H499" s="319"/>
      <c r="I499" s="319"/>
    </row>
    <row r="500" spans="1:9" ht="15">
      <c r="A500" s="319"/>
      <c r="B500" s="319"/>
      <c r="C500" s="319"/>
      <c r="D500" s="319"/>
      <c r="E500" s="319"/>
      <c r="F500" s="368"/>
      <c r="G500" s="319"/>
      <c r="H500" s="319"/>
      <c r="I500" s="319"/>
    </row>
    <row r="501" spans="1:9" ht="15">
      <c r="A501" s="319"/>
      <c r="B501" s="319"/>
      <c r="C501" s="319"/>
      <c r="D501" s="319"/>
      <c r="E501" s="319"/>
      <c r="F501" s="368"/>
      <c r="G501" s="319"/>
      <c r="H501" s="319"/>
      <c r="I501" s="319"/>
    </row>
    <row r="502" spans="1:9" ht="15">
      <c r="A502" s="319"/>
      <c r="B502" s="319"/>
      <c r="C502" s="319"/>
      <c r="D502" s="319"/>
      <c r="E502" s="319"/>
      <c r="F502" s="368"/>
      <c r="G502" s="319"/>
      <c r="H502" s="319"/>
      <c r="I502" s="319"/>
    </row>
    <row r="503" spans="1:9" ht="15">
      <c r="A503" s="344"/>
      <c r="B503" s="319"/>
      <c r="C503" s="319"/>
      <c r="D503" s="319"/>
      <c r="E503" s="319"/>
      <c r="F503" s="368"/>
      <c r="G503" s="319"/>
      <c r="H503" s="319"/>
      <c r="I503" s="319"/>
    </row>
    <row r="504" spans="1:9" ht="15">
      <c r="A504" s="344"/>
      <c r="B504" s="344"/>
      <c r="C504" s="319"/>
      <c r="D504" s="319"/>
      <c r="E504" s="319"/>
      <c r="F504" s="368"/>
      <c r="G504" s="319"/>
      <c r="H504" s="349"/>
      <c r="I504" s="349"/>
    </row>
    <row r="505" spans="1:9" ht="15">
      <c r="A505" s="319"/>
      <c r="B505" s="319"/>
      <c r="C505" s="319"/>
      <c r="D505" s="319"/>
      <c r="E505" s="319"/>
      <c r="F505" s="368"/>
      <c r="G505" s="319"/>
      <c r="H505" s="349"/>
      <c r="I505" s="349"/>
    </row>
    <row r="506" spans="1:9" ht="15">
      <c r="A506" s="319"/>
      <c r="B506" s="319"/>
      <c r="C506" s="319"/>
      <c r="D506" s="319"/>
      <c r="E506" s="319"/>
      <c r="F506" s="368"/>
      <c r="G506" s="319"/>
      <c r="H506" s="390"/>
      <c r="I506" s="435"/>
    </row>
    <row r="507" spans="1:9" ht="15">
      <c r="A507" s="319"/>
      <c r="B507" s="319"/>
      <c r="C507" s="319"/>
      <c r="D507" s="319"/>
      <c r="E507" s="319"/>
      <c r="F507" s="368"/>
      <c r="G507" s="319"/>
      <c r="H507" s="390"/>
      <c r="I507" s="435"/>
    </row>
    <row r="508" spans="1:9" ht="15">
      <c r="A508" s="319"/>
      <c r="B508" s="319"/>
      <c r="C508" s="319"/>
      <c r="D508" s="319"/>
      <c r="E508" s="319"/>
      <c r="F508" s="368"/>
      <c r="G508" s="319"/>
      <c r="H508" s="390"/>
      <c r="I508" s="435"/>
    </row>
    <row r="509" spans="1:9" ht="15">
      <c r="A509" s="319"/>
      <c r="B509" s="319"/>
      <c r="C509" s="319"/>
      <c r="D509" s="319"/>
      <c r="E509" s="319"/>
      <c r="F509" s="368"/>
      <c r="G509" s="319"/>
      <c r="H509" s="436"/>
      <c r="I509" s="435"/>
    </row>
    <row r="510" spans="1:9" ht="14.25">
      <c r="A510" s="344"/>
      <c r="B510" s="344"/>
      <c r="C510" s="344"/>
      <c r="D510" s="344"/>
      <c r="E510" s="344"/>
      <c r="F510" s="343"/>
      <c r="G510" s="344"/>
      <c r="H510" s="437"/>
      <c r="I510" s="438"/>
    </row>
    <row r="511" spans="1:9" ht="15">
      <c r="A511" s="319"/>
      <c r="B511" s="319"/>
      <c r="C511" s="319"/>
      <c r="D511" s="319"/>
      <c r="E511" s="319"/>
      <c r="F511" s="368"/>
      <c r="G511" s="319"/>
      <c r="H511" s="436"/>
      <c r="I511" s="435"/>
    </row>
    <row r="512" spans="1:9" ht="14.25">
      <c r="A512" s="344"/>
      <c r="B512" s="344"/>
      <c r="C512" s="344"/>
      <c r="D512" s="344"/>
      <c r="E512" s="344"/>
      <c r="F512" s="343"/>
      <c r="G512" s="344"/>
      <c r="H512" s="436"/>
      <c r="I512" s="435"/>
    </row>
    <row r="513" spans="1:9" ht="15">
      <c r="A513" s="319"/>
      <c r="B513" s="319"/>
      <c r="C513" s="319"/>
      <c r="D513" s="319"/>
      <c r="E513" s="319"/>
      <c r="F513" s="368"/>
      <c r="G513" s="319"/>
      <c r="H513" s="436"/>
      <c r="I513" s="435"/>
    </row>
    <row r="514" spans="1:9" ht="15">
      <c r="A514" s="319"/>
      <c r="B514" s="319"/>
      <c r="C514" s="319"/>
      <c r="D514" s="319"/>
      <c r="E514" s="319"/>
      <c r="F514" s="368"/>
      <c r="G514" s="319"/>
      <c r="H514" s="354"/>
      <c r="I514" s="349"/>
    </row>
    <row r="515" spans="1:9" ht="15">
      <c r="A515" s="319"/>
      <c r="B515" s="319"/>
      <c r="C515" s="319"/>
      <c r="D515" s="319"/>
      <c r="E515" s="319"/>
      <c r="F515" s="368"/>
      <c r="G515" s="319"/>
      <c r="H515" s="354"/>
      <c r="I515" s="349"/>
    </row>
    <row r="516" spans="1:9" ht="15">
      <c r="A516" s="319"/>
      <c r="B516" s="319"/>
      <c r="C516" s="319"/>
      <c r="D516" s="319"/>
      <c r="E516" s="319"/>
      <c r="F516" s="368"/>
      <c r="G516" s="319"/>
      <c r="H516" s="390"/>
      <c r="I516" s="435"/>
    </row>
    <row r="517" spans="1:9" ht="15">
      <c r="A517" s="319"/>
      <c r="B517" s="319"/>
      <c r="C517" s="319"/>
      <c r="D517" s="319"/>
      <c r="E517" s="319"/>
      <c r="F517" s="368"/>
      <c r="G517" s="319"/>
      <c r="H517" s="390"/>
      <c r="I517" s="435"/>
    </row>
    <row r="518" spans="1:9" ht="15">
      <c r="A518" s="319"/>
      <c r="B518" s="319"/>
      <c r="C518" s="319"/>
      <c r="D518" s="319"/>
      <c r="E518" s="319"/>
      <c r="F518" s="368"/>
      <c r="G518" s="319"/>
      <c r="H518" s="390"/>
      <c r="I518" s="435"/>
    </row>
    <row r="519" spans="1:9" ht="15">
      <c r="A519" s="319"/>
      <c r="B519" s="319"/>
      <c r="C519" s="319"/>
      <c r="D519" s="319"/>
      <c r="E519" s="319"/>
      <c r="F519" s="368"/>
      <c r="G519" s="319"/>
      <c r="H519" s="436"/>
      <c r="I519" s="435"/>
    </row>
    <row r="520" spans="1:9" ht="14.25">
      <c r="A520" s="344"/>
      <c r="B520" s="344"/>
      <c r="C520" s="344"/>
      <c r="D520" s="344"/>
      <c r="E520" s="344"/>
      <c r="F520" s="343"/>
      <c r="G520" s="344"/>
      <c r="H520" s="437"/>
      <c r="I520" s="350"/>
    </row>
    <row r="521" spans="1:9" ht="14.25">
      <c r="A521" s="373"/>
      <c r="B521" s="344"/>
      <c r="C521" s="344"/>
      <c r="D521" s="344"/>
      <c r="E521" s="344"/>
      <c r="F521" s="343"/>
      <c r="G521" s="344"/>
      <c r="H521" s="437"/>
      <c r="I521" s="350"/>
    </row>
    <row r="522" spans="1:9" ht="15">
      <c r="A522" s="433"/>
      <c r="B522" s="434"/>
      <c r="C522" s="434"/>
      <c r="D522" s="319"/>
      <c r="E522" s="319"/>
      <c r="F522" s="368"/>
      <c r="G522" s="319"/>
      <c r="H522" s="436"/>
      <c r="I522" s="435"/>
    </row>
    <row r="523" spans="1:9" ht="15">
      <c r="A523" s="433"/>
      <c r="B523" s="434"/>
      <c r="C523" s="434"/>
      <c r="D523" s="319"/>
      <c r="E523" s="319"/>
      <c r="F523" s="368"/>
      <c r="G523" s="319"/>
      <c r="H523" s="436"/>
      <c r="I523" s="435"/>
    </row>
    <row r="524" spans="1:9" ht="15">
      <c r="A524" s="319"/>
      <c r="B524" s="319"/>
      <c r="C524" s="319"/>
      <c r="D524" s="319"/>
      <c r="E524" s="319"/>
      <c r="F524" s="368"/>
      <c r="G524" s="319"/>
      <c r="H524" s="436"/>
      <c r="I524" s="435"/>
    </row>
    <row r="525" spans="1:9" ht="15">
      <c r="A525" s="319"/>
      <c r="B525" s="319"/>
      <c r="C525" s="319"/>
      <c r="D525" s="319"/>
      <c r="E525" s="319"/>
      <c r="F525" s="368"/>
      <c r="G525" s="319"/>
      <c r="H525" s="436"/>
      <c r="I525" s="435"/>
    </row>
    <row r="526" spans="1:9" ht="15">
      <c r="A526" s="319"/>
      <c r="B526" s="319"/>
      <c r="C526" s="319"/>
      <c r="D526" s="319"/>
      <c r="E526" s="319"/>
      <c r="F526" s="368"/>
      <c r="G526" s="319"/>
      <c r="H526" s="354"/>
      <c r="I526" s="349"/>
    </row>
    <row r="527" spans="1:9" ht="15">
      <c r="A527" s="319"/>
      <c r="B527" s="344"/>
      <c r="C527" s="344"/>
      <c r="D527" s="344"/>
      <c r="E527" s="319"/>
      <c r="F527" s="368"/>
      <c r="G527" s="319"/>
      <c r="H527" s="354"/>
      <c r="I527" s="349"/>
    </row>
    <row r="528" spans="1:9" ht="15">
      <c r="A528" s="319"/>
      <c r="B528" s="319"/>
      <c r="C528" s="319"/>
      <c r="D528" s="319"/>
      <c r="E528" s="319"/>
      <c r="F528" s="368"/>
      <c r="G528" s="319"/>
      <c r="H528" s="390"/>
      <c r="I528" s="435"/>
    </row>
    <row r="529" spans="1:9" ht="15">
      <c r="A529" s="319"/>
      <c r="B529" s="319"/>
      <c r="C529" s="319"/>
      <c r="D529" s="319"/>
      <c r="E529" s="319"/>
      <c r="F529" s="368"/>
      <c r="G529" s="319"/>
      <c r="H529" s="390"/>
      <c r="I529" s="435"/>
    </row>
    <row r="530" spans="1:9" ht="15">
      <c r="A530" s="319"/>
      <c r="B530" s="319"/>
      <c r="C530" s="319"/>
      <c r="D530" s="319"/>
      <c r="E530" s="319"/>
      <c r="F530" s="368"/>
      <c r="G530" s="319"/>
      <c r="H530" s="390"/>
      <c r="I530" s="435"/>
    </row>
    <row r="531" spans="1:9" ht="15">
      <c r="A531" s="319"/>
      <c r="B531" s="319"/>
      <c r="C531" s="319"/>
      <c r="D531" s="319"/>
      <c r="E531" s="319"/>
      <c r="F531" s="368"/>
      <c r="G531" s="319"/>
      <c r="H531" s="390"/>
      <c r="I531" s="435"/>
    </row>
    <row r="532" spans="1:9" ht="15">
      <c r="A532" s="319"/>
      <c r="B532" s="319"/>
      <c r="C532" s="319"/>
      <c r="D532" s="319"/>
      <c r="E532" s="319"/>
      <c r="F532" s="368"/>
      <c r="G532" s="319"/>
      <c r="H532" s="390"/>
      <c r="I532" s="435"/>
    </row>
    <row r="533" spans="1:9" ht="14.25">
      <c r="A533" s="344"/>
      <c r="B533" s="344"/>
      <c r="C533" s="344"/>
      <c r="D533" s="344"/>
      <c r="E533" s="344"/>
      <c r="F533" s="343"/>
      <c r="G533" s="344"/>
      <c r="H533" s="437"/>
      <c r="I533" s="438"/>
    </row>
    <row r="534" spans="1:9" ht="15">
      <c r="A534" s="420"/>
      <c r="B534" s="439"/>
      <c r="C534" s="439"/>
      <c r="D534" s="439"/>
      <c r="E534" s="439"/>
      <c r="F534" s="730"/>
      <c r="G534" s="439"/>
      <c r="H534" s="439"/>
      <c r="I534" s="439"/>
    </row>
    <row r="535" spans="1:9" ht="15">
      <c r="A535" s="420"/>
      <c r="B535" s="439"/>
      <c r="C535" s="439"/>
      <c r="D535" s="439"/>
      <c r="E535" s="439"/>
      <c r="F535" s="730"/>
      <c r="G535" s="439"/>
      <c r="H535" s="439"/>
      <c r="I535" s="439"/>
    </row>
    <row r="536" spans="1:9" ht="15">
      <c r="A536" s="433"/>
      <c r="B536" s="434"/>
      <c r="C536" s="319"/>
      <c r="D536" s="319"/>
      <c r="E536" s="319"/>
      <c r="F536" s="368"/>
      <c r="G536" s="319"/>
      <c r="H536" s="436"/>
      <c r="I536" s="435"/>
    </row>
    <row r="537" spans="1:9" ht="15">
      <c r="A537" s="433"/>
      <c r="B537" s="434"/>
      <c r="C537" s="319"/>
      <c r="D537" s="319"/>
      <c r="E537" s="319"/>
      <c r="F537" s="368"/>
      <c r="G537" s="319"/>
      <c r="H537" s="436"/>
      <c r="I537" s="435"/>
    </row>
    <row r="538" spans="1:9" ht="15">
      <c r="A538" s="319"/>
      <c r="B538" s="319"/>
      <c r="C538" s="319"/>
      <c r="D538" s="319"/>
      <c r="E538" s="319"/>
      <c r="F538" s="368"/>
      <c r="G538" s="319"/>
      <c r="H538" s="354"/>
      <c r="I538" s="349"/>
    </row>
    <row r="539" spans="1:9" ht="15">
      <c r="A539" s="319"/>
      <c r="B539" s="344"/>
      <c r="C539" s="344"/>
      <c r="D539" s="344"/>
      <c r="E539" s="319"/>
      <c r="F539" s="368"/>
      <c r="G539" s="319"/>
      <c r="H539" s="354"/>
      <c r="I539" s="349"/>
    </row>
    <row r="540" spans="1:9" ht="15">
      <c r="A540" s="319"/>
      <c r="B540" s="319"/>
      <c r="C540" s="319"/>
      <c r="D540" s="319"/>
      <c r="E540" s="319"/>
      <c r="F540" s="368"/>
      <c r="G540" s="319"/>
      <c r="H540" s="390"/>
      <c r="I540" s="348"/>
    </row>
    <row r="541" spans="1:9" ht="15">
      <c r="A541" s="319"/>
      <c r="B541" s="440"/>
      <c r="C541" s="319"/>
      <c r="D541" s="319"/>
      <c r="E541" s="319"/>
      <c r="F541" s="368"/>
      <c r="G541" s="319"/>
      <c r="H541" s="390"/>
      <c r="I541" s="348"/>
    </row>
    <row r="542" spans="1:9" ht="15">
      <c r="A542" s="319"/>
      <c r="B542" s="319"/>
      <c r="C542" s="319"/>
      <c r="D542" s="319"/>
      <c r="E542" s="319"/>
      <c r="F542" s="368"/>
      <c r="G542" s="319"/>
      <c r="H542" s="390"/>
      <c r="I542" s="348"/>
    </row>
    <row r="543" spans="1:9" ht="15">
      <c r="A543" s="319"/>
      <c r="B543" s="319"/>
      <c r="C543" s="319"/>
      <c r="D543" s="319"/>
      <c r="E543" s="319"/>
      <c r="F543" s="368"/>
      <c r="G543" s="319"/>
      <c r="H543" s="390"/>
      <c r="I543" s="435"/>
    </row>
    <row r="544" spans="1:9" ht="15">
      <c r="A544" s="319"/>
      <c r="B544" s="319"/>
      <c r="C544" s="319"/>
      <c r="D544" s="319"/>
      <c r="E544" s="319"/>
      <c r="F544" s="368"/>
      <c r="G544" s="319"/>
      <c r="H544" s="390"/>
      <c r="I544" s="435"/>
    </row>
    <row r="545" spans="1:9" ht="15">
      <c r="A545" s="319"/>
      <c r="B545" s="319"/>
      <c r="C545" s="319"/>
      <c r="D545" s="319"/>
      <c r="E545" s="319"/>
      <c r="F545" s="368"/>
      <c r="G545" s="319"/>
      <c r="H545" s="390"/>
      <c r="I545" s="435"/>
    </row>
    <row r="546" spans="1:9" ht="15">
      <c r="A546" s="319"/>
      <c r="B546" s="319"/>
      <c r="C546" s="319"/>
      <c r="D546" s="319"/>
      <c r="E546" s="319"/>
      <c r="F546" s="368"/>
      <c r="G546" s="319"/>
      <c r="H546" s="390"/>
      <c r="I546" s="435"/>
    </row>
    <row r="547" spans="1:9" ht="15">
      <c r="A547" s="319"/>
      <c r="B547" s="319"/>
      <c r="C547" s="319"/>
      <c r="D547" s="319"/>
      <c r="E547" s="319"/>
      <c r="F547" s="368"/>
      <c r="G547" s="319"/>
      <c r="H547" s="390"/>
      <c r="I547" s="435"/>
    </row>
    <row r="548" spans="1:9" ht="15">
      <c r="A548" s="319"/>
      <c r="B548" s="319"/>
      <c r="C548" s="319"/>
      <c r="D548" s="319"/>
      <c r="E548" s="319"/>
      <c r="F548" s="368"/>
      <c r="G548" s="319"/>
      <c r="H548" s="390"/>
      <c r="I548" s="435"/>
    </row>
    <row r="549" spans="1:9" ht="15">
      <c r="A549" s="319"/>
      <c r="B549" s="319"/>
      <c r="C549" s="319"/>
      <c r="D549" s="319"/>
      <c r="E549" s="319"/>
      <c r="F549" s="368"/>
      <c r="G549" s="319"/>
      <c r="H549" s="390"/>
      <c r="I549" s="435"/>
    </row>
    <row r="550" spans="1:9" ht="15">
      <c r="A550" s="319"/>
      <c r="B550" s="319"/>
      <c r="C550" s="319"/>
      <c r="D550" s="319"/>
      <c r="E550" s="319"/>
      <c r="F550" s="368"/>
      <c r="G550" s="319"/>
      <c r="H550" s="390"/>
      <c r="I550" s="435"/>
    </row>
    <row r="551" spans="1:9" ht="15">
      <c r="A551" s="319"/>
      <c r="B551" s="319"/>
      <c r="C551" s="319"/>
      <c r="D551" s="319"/>
      <c r="E551" s="319"/>
      <c r="F551" s="368"/>
      <c r="G551" s="319"/>
      <c r="H551" s="390"/>
      <c r="I551" s="435"/>
    </row>
    <row r="552" spans="1:9" ht="15">
      <c r="A552" s="319"/>
      <c r="B552" s="319"/>
      <c r="C552" s="319"/>
      <c r="D552" s="319"/>
      <c r="E552" s="319"/>
      <c r="F552" s="368"/>
      <c r="G552" s="319"/>
      <c r="H552" s="390"/>
      <c r="I552" s="435"/>
    </row>
    <row r="553" spans="1:9" ht="15">
      <c r="A553" s="319"/>
      <c r="B553" s="319"/>
      <c r="C553" s="319"/>
      <c r="D553" s="319"/>
      <c r="E553" s="319"/>
      <c r="F553" s="368"/>
      <c r="G553" s="319"/>
      <c r="H553" s="436"/>
      <c r="I553" s="435"/>
    </row>
    <row r="554" spans="1:9" ht="14.25">
      <c r="A554" s="344"/>
      <c r="B554" s="344"/>
      <c r="C554" s="344"/>
      <c r="D554" s="344"/>
      <c r="E554" s="344"/>
      <c r="F554" s="343"/>
      <c r="G554" s="344"/>
      <c r="H554" s="437"/>
      <c r="I554" s="441"/>
    </row>
    <row r="555" spans="1:9" ht="15">
      <c r="A555" s="373"/>
      <c r="B555" s="439"/>
      <c r="C555" s="439"/>
      <c r="D555" s="439"/>
      <c r="E555" s="439"/>
      <c r="F555" s="730"/>
      <c r="G555" s="439"/>
      <c r="H555" s="442"/>
      <c r="I555" s="443"/>
    </row>
    <row r="556" spans="1:9" ht="15">
      <c r="A556" s="433"/>
      <c r="B556" s="439"/>
      <c r="C556" s="439"/>
      <c r="D556" s="439"/>
      <c r="E556" s="439"/>
      <c r="F556" s="730"/>
      <c r="G556" s="439"/>
      <c r="H556" s="442"/>
      <c r="I556" s="443"/>
    </row>
    <row r="557" spans="1:9" ht="15">
      <c r="A557" s="433"/>
      <c r="B557" s="319"/>
      <c r="C557" s="319"/>
      <c r="D557" s="319"/>
      <c r="E557" s="319"/>
      <c r="F557" s="368"/>
      <c r="G557" s="319"/>
      <c r="H557" s="436"/>
      <c r="I557" s="435"/>
    </row>
    <row r="558" spans="1:9" ht="15">
      <c r="A558" s="319"/>
      <c r="B558" s="319"/>
      <c r="C558" s="319"/>
      <c r="D558" s="319"/>
      <c r="E558" s="319"/>
      <c r="F558" s="368"/>
      <c r="G558" s="319"/>
      <c r="H558" s="354"/>
      <c r="I558" s="349"/>
    </row>
    <row r="559" spans="1:9" ht="15">
      <c r="A559" s="319"/>
      <c r="B559" s="344"/>
      <c r="C559" s="344"/>
      <c r="D559" s="319"/>
      <c r="E559" s="319"/>
      <c r="F559" s="368"/>
      <c r="G559" s="319"/>
      <c r="H559" s="354"/>
      <c r="I559" s="349"/>
    </row>
    <row r="560" spans="1:9" ht="15">
      <c r="A560" s="319"/>
      <c r="B560" s="319"/>
      <c r="C560" s="319"/>
      <c r="D560" s="319"/>
      <c r="E560" s="319"/>
      <c r="F560" s="368"/>
      <c r="G560" s="319"/>
      <c r="H560" s="390"/>
      <c r="I560" s="348"/>
    </row>
    <row r="561" spans="1:9" ht="15">
      <c r="A561" s="319"/>
      <c r="B561" s="319"/>
      <c r="C561" s="319"/>
      <c r="D561" s="319"/>
      <c r="E561" s="319"/>
      <c r="F561" s="368"/>
      <c r="G561" s="319"/>
      <c r="H561" s="390"/>
      <c r="I561" s="348"/>
    </row>
    <row r="562" spans="1:9" ht="15">
      <c r="A562" s="319"/>
      <c r="B562" s="319"/>
      <c r="C562" s="319"/>
      <c r="D562" s="319"/>
      <c r="E562" s="319"/>
      <c r="F562" s="368"/>
      <c r="G562" s="319"/>
      <c r="H562" s="390"/>
      <c r="I562" s="348"/>
    </row>
    <row r="563" spans="1:9" ht="15">
      <c r="A563" s="319"/>
      <c r="B563" s="319"/>
      <c r="C563" s="319"/>
      <c r="D563" s="319"/>
      <c r="E563" s="319"/>
      <c r="F563" s="368"/>
      <c r="G563" s="319"/>
      <c r="H563" s="390"/>
      <c r="I563" s="348"/>
    </row>
    <row r="564" spans="1:9" ht="15">
      <c r="A564" s="319"/>
      <c r="B564" s="319"/>
      <c r="C564" s="319"/>
      <c r="D564" s="319"/>
      <c r="E564" s="319"/>
      <c r="F564" s="368"/>
      <c r="G564" s="319"/>
      <c r="H564" s="390"/>
      <c r="I564" s="348"/>
    </row>
    <row r="565" spans="1:9" ht="15">
      <c r="A565" s="319"/>
      <c r="B565" s="319"/>
      <c r="C565" s="319"/>
      <c r="D565" s="319"/>
      <c r="E565" s="319"/>
      <c r="F565" s="368"/>
      <c r="G565" s="319"/>
      <c r="H565" s="390"/>
      <c r="I565" s="348"/>
    </row>
    <row r="566" spans="1:9" ht="15">
      <c r="A566" s="319"/>
      <c r="B566" s="319"/>
      <c r="C566" s="319"/>
      <c r="D566" s="319"/>
      <c r="E566" s="319"/>
      <c r="F566" s="368"/>
      <c r="G566" s="319"/>
      <c r="H566" s="390"/>
      <c r="I566" s="348"/>
    </row>
    <row r="567" spans="1:9" ht="15">
      <c r="A567" s="319"/>
      <c r="B567" s="319"/>
      <c r="C567" s="319"/>
      <c r="D567" s="319"/>
      <c r="E567" s="319"/>
      <c r="F567" s="368"/>
      <c r="G567" s="319"/>
      <c r="H567" s="390"/>
      <c r="I567" s="348"/>
    </row>
    <row r="568" spans="1:9" ht="15">
      <c r="A568" s="319"/>
      <c r="B568" s="319"/>
      <c r="C568" s="319"/>
      <c r="D568" s="319"/>
      <c r="E568" s="319"/>
      <c r="F568" s="368"/>
      <c r="G568" s="319"/>
      <c r="H568" s="390"/>
      <c r="I568" s="348"/>
    </row>
    <row r="569" spans="1:9" ht="15">
      <c r="A569" s="319"/>
      <c r="B569" s="319"/>
      <c r="C569" s="319"/>
      <c r="D569" s="319"/>
      <c r="E569" s="319"/>
      <c r="F569" s="368"/>
      <c r="G569" s="319"/>
      <c r="H569" s="390"/>
      <c r="I569" s="348"/>
    </row>
    <row r="570" spans="1:9" ht="14.25">
      <c r="A570" s="344"/>
      <c r="B570" s="344"/>
      <c r="C570" s="344"/>
      <c r="D570" s="344"/>
      <c r="E570" s="344"/>
      <c r="F570" s="343"/>
      <c r="G570" s="344"/>
      <c r="H570" s="437"/>
      <c r="I570" s="437"/>
    </row>
    <row r="571" spans="1:9" ht="14.25">
      <c r="A571" s="373"/>
      <c r="B571" s="344"/>
      <c r="C571" s="344"/>
      <c r="D571" s="344"/>
      <c r="E571" s="344"/>
      <c r="F571" s="343"/>
      <c r="G571" s="344"/>
      <c r="H571" s="437"/>
      <c r="I571" s="437"/>
    </row>
    <row r="572" spans="1:9" ht="14.25">
      <c r="A572" s="373"/>
      <c r="B572" s="344"/>
      <c r="C572" s="344"/>
      <c r="D572" s="344"/>
      <c r="E572" s="344"/>
      <c r="F572" s="343"/>
      <c r="G572" s="344"/>
      <c r="H572" s="437"/>
      <c r="I572" s="437"/>
    </row>
    <row r="573" spans="1:9" ht="14.25">
      <c r="A573" s="433"/>
      <c r="B573" s="344"/>
      <c r="C573" s="344"/>
      <c r="D573" s="344"/>
      <c r="E573" s="344"/>
      <c r="F573" s="343"/>
      <c r="G573" s="344"/>
      <c r="H573" s="437"/>
      <c r="I573" s="350"/>
    </row>
    <row r="574" spans="1:9" ht="15">
      <c r="A574" s="433"/>
      <c r="B574" s="319"/>
      <c r="C574" s="319"/>
      <c r="D574" s="319"/>
      <c r="E574" s="319"/>
      <c r="F574" s="368"/>
      <c r="G574" s="319"/>
      <c r="H574" s="436"/>
      <c r="I574" s="435"/>
    </row>
    <row r="575" spans="1:9" s="389" customFormat="1" ht="15">
      <c r="A575" s="420"/>
      <c r="B575" s="420"/>
      <c r="C575" s="420"/>
      <c r="D575" s="420"/>
      <c r="E575" s="420"/>
      <c r="F575" s="368"/>
      <c r="G575" s="420"/>
      <c r="H575" s="444"/>
      <c r="I575" s="445"/>
    </row>
    <row r="576" spans="1:9" s="389" customFormat="1" ht="15">
      <c r="A576" s="420"/>
      <c r="B576" s="420"/>
      <c r="C576" s="420"/>
      <c r="D576" s="420"/>
      <c r="E576" s="420"/>
      <c r="F576" s="368"/>
      <c r="G576" s="420"/>
      <c r="H576" s="444"/>
      <c r="I576" s="445"/>
    </row>
    <row r="577" spans="1:9" s="389" customFormat="1" ht="15">
      <c r="A577" s="420"/>
      <c r="B577" s="420"/>
      <c r="C577" s="420"/>
      <c r="D577" s="420"/>
      <c r="E577" s="420"/>
      <c r="F577" s="368"/>
      <c r="G577" s="420"/>
      <c r="H577" s="444"/>
      <c r="I577" s="445"/>
    </row>
    <row r="578" spans="1:9" s="389" customFormat="1" ht="15">
      <c r="A578" s="420"/>
      <c r="B578" s="420"/>
      <c r="C578" s="420"/>
      <c r="D578" s="420"/>
      <c r="E578" s="420"/>
      <c r="F578" s="368"/>
      <c r="G578" s="420"/>
      <c r="H578" s="444"/>
      <c r="I578" s="445"/>
    </row>
    <row r="579" spans="1:9" s="389" customFormat="1" ht="15">
      <c r="A579" s="420"/>
      <c r="B579" s="420"/>
      <c r="C579" s="420"/>
      <c r="D579" s="420"/>
      <c r="E579" s="420"/>
      <c r="F579" s="368"/>
      <c r="G579" s="420"/>
      <c r="H579" s="444"/>
      <c r="I579" s="445"/>
    </row>
    <row r="580" spans="1:9" ht="14.25">
      <c r="A580" s="446"/>
      <c r="B580" s="446"/>
      <c r="C580" s="446"/>
      <c r="D580" s="446"/>
      <c r="E580" s="446"/>
      <c r="F580" s="343"/>
      <c r="G580" s="446"/>
      <c r="H580" s="446"/>
      <c r="I580" s="446"/>
    </row>
    <row r="581" spans="1:9" ht="15">
      <c r="A581" s="319"/>
      <c r="B581" s="319"/>
      <c r="C581" s="319"/>
      <c r="D581" s="319"/>
      <c r="E581" s="319"/>
      <c r="F581" s="368"/>
      <c r="G581" s="319"/>
      <c r="H581" s="319"/>
      <c r="I581" s="436"/>
    </row>
    <row r="582" spans="1:9" ht="15">
      <c r="A582" s="319"/>
      <c r="B582" s="319"/>
      <c r="C582" s="319"/>
      <c r="D582" s="319"/>
      <c r="E582" s="319"/>
      <c r="F582" s="368"/>
      <c r="G582" s="369"/>
      <c r="H582" s="369"/>
      <c r="I582" s="390"/>
    </row>
    <row r="583" spans="1:9" ht="15">
      <c r="A583" s="319"/>
      <c r="B583" s="319"/>
      <c r="C583" s="319"/>
      <c r="D583" s="319"/>
      <c r="E583" s="319"/>
      <c r="F583" s="368"/>
      <c r="G583" s="319"/>
      <c r="H583" s="369"/>
      <c r="I583" s="390"/>
    </row>
    <row r="584" spans="1:9" ht="15">
      <c r="A584" s="319"/>
      <c r="B584" s="319"/>
      <c r="C584" s="319"/>
      <c r="D584" s="319"/>
      <c r="E584" s="319"/>
      <c r="F584" s="368"/>
      <c r="G584" s="319"/>
      <c r="H584" s="390"/>
      <c r="I584" s="435"/>
    </row>
    <row r="585" spans="1:9" ht="15">
      <c r="A585" s="319"/>
      <c r="B585" s="319"/>
      <c r="C585" s="319"/>
      <c r="D585" s="319"/>
      <c r="E585" s="319"/>
      <c r="F585" s="368"/>
      <c r="G585" s="319"/>
      <c r="H585" s="369"/>
      <c r="I585" s="390"/>
    </row>
    <row r="586" spans="1:9" ht="15">
      <c r="A586" s="319"/>
      <c r="B586" s="319"/>
      <c r="C586" s="319"/>
      <c r="D586" s="319"/>
      <c r="E586" s="319"/>
      <c r="F586" s="368"/>
      <c r="G586" s="319"/>
      <c r="H586" s="369"/>
      <c r="I586" s="390"/>
    </row>
    <row r="587" spans="1:9" ht="14.25">
      <c r="A587" s="344"/>
      <c r="B587" s="344"/>
      <c r="C587" s="344"/>
      <c r="D587" s="344"/>
      <c r="E587" s="344"/>
      <c r="F587" s="343"/>
      <c r="G587" s="344"/>
      <c r="H587" s="398"/>
      <c r="I587" s="371"/>
    </row>
    <row r="588" spans="1:9" ht="15">
      <c r="A588" s="319"/>
      <c r="B588" s="319"/>
      <c r="C588" s="319"/>
      <c r="D588" s="319"/>
      <c r="E588" s="319"/>
      <c r="F588" s="368"/>
      <c r="G588" s="319"/>
      <c r="H588" s="436"/>
      <c r="I588" s="435"/>
    </row>
    <row r="589" spans="1:9" ht="15">
      <c r="A589" s="433"/>
      <c r="B589" s="319"/>
      <c r="C589" s="319"/>
      <c r="D589" s="319"/>
      <c r="E589" s="319"/>
      <c r="F589" s="368"/>
      <c r="G589" s="319"/>
      <c r="H589" s="436"/>
      <c r="I589" s="435"/>
    </row>
    <row r="590" spans="1:9" ht="15">
      <c r="A590" s="433"/>
      <c r="B590" s="319"/>
      <c r="C590" s="319"/>
      <c r="D590" s="319"/>
      <c r="E590" s="319"/>
      <c r="F590" s="368"/>
      <c r="G590" s="319"/>
      <c r="H590" s="436"/>
      <c r="I590" s="435"/>
    </row>
    <row r="591" spans="1:9" ht="15">
      <c r="A591" s="319"/>
      <c r="B591" s="319"/>
      <c r="C591" s="319"/>
      <c r="D591" s="319"/>
      <c r="E591" s="319"/>
      <c r="F591" s="368"/>
      <c r="G591" s="319"/>
      <c r="H591" s="436"/>
      <c r="I591" s="435"/>
    </row>
    <row r="592" spans="1:9" ht="14.25">
      <c r="A592" s="446"/>
      <c r="B592" s="446"/>
      <c r="C592" s="446"/>
      <c r="D592" s="446"/>
      <c r="E592" s="446"/>
      <c r="F592" s="343"/>
      <c r="G592" s="446"/>
      <c r="H592" s="446"/>
      <c r="I592" s="446"/>
    </row>
    <row r="593" spans="1:9" ht="15">
      <c r="A593" s="319"/>
      <c r="B593" s="319"/>
      <c r="C593" s="319"/>
      <c r="D593" s="319"/>
      <c r="E593" s="319"/>
      <c r="F593" s="368"/>
      <c r="G593" s="319"/>
      <c r="H593" s="319"/>
      <c r="I593" s="436"/>
    </row>
    <row r="594" spans="1:9" ht="15">
      <c r="A594" s="319"/>
      <c r="B594" s="319"/>
      <c r="C594" s="319"/>
      <c r="D594" s="319"/>
      <c r="E594" s="319"/>
      <c r="F594" s="368"/>
      <c r="G594" s="319"/>
      <c r="H594" s="369"/>
      <c r="I594" s="390"/>
    </row>
    <row r="595" spans="1:9" ht="15">
      <c r="A595" s="319"/>
      <c r="B595" s="319"/>
      <c r="C595" s="319"/>
      <c r="D595" s="319"/>
      <c r="E595" s="319"/>
      <c r="F595" s="368"/>
      <c r="G595" s="319"/>
      <c r="H595" s="369"/>
      <c r="I595" s="390"/>
    </row>
    <row r="596" spans="1:9" ht="15">
      <c r="A596" s="319"/>
      <c r="B596" s="319"/>
      <c r="C596" s="319"/>
      <c r="D596" s="319"/>
      <c r="E596" s="319"/>
      <c r="F596" s="368"/>
      <c r="G596" s="319"/>
      <c r="H596" s="369"/>
      <c r="I596" s="390"/>
    </row>
    <row r="597" spans="1:9" ht="15">
      <c r="A597" s="319"/>
      <c r="B597" s="319"/>
      <c r="C597" s="319"/>
      <c r="D597" s="319"/>
      <c r="E597" s="319"/>
      <c r="F597" s="368"/>
      <c r="G597" s="319"/>
      <c r="H597" s="369"/>
      <c r="I597" s="390"/>
    </row>
    <row r="598" spans="1:9" ht="14.25">
      <c r="A598" s="344"/>
      <c r="B598" s="344"/>
      <c r="C598" s="344"/>
      <c r="D598" s="344"/>
      <c r="E598" s="344"/>
      <c r="F598" s="343"/>
      <c r="G598" s="344"/>
      <c r="H598" s="398"/>
      <c r="I598" s="371"/>
    </row>
    <row r="599" spans="1:9" ht="14.25">
      <c r="A599" s="344"/>
      <c r="B599" s="344"/>
      <c r="C599" s="344"/>
      <c r="D599" s="344"/>
      <c r="E599" s="344"/>
      <c r="F599" s="343"/>
      <c r="G599" s="344"/>
      <c r="H599" s="398"/>
      <c r="I599" s="371"/>
    </row>
    <row r="600" spans="1:9" ht="14.25">
      <c r="A600" s="433"/>
      <c r="B600" s="344"/>
      <c r="C600" s="344"/>
      <c r="D600" s="344"/>
      <c r="E600" s="344"/>
      <c r="F600" s="343"/>
      <c r="G600" s="344"/>
      <c r="H600" s="398"/>
      <c r="I600" s="371"/>
    </row>
    <row r="601" spans="1:9" ht="14.25">
      <c r="A601" s="433"/>
      <c r="B601" s="344"/>
      <c r="C601" s="344"/>
      <c r="D601" s="344"/>
      <c r="E601" s="344"/>
      <c r="F601" s="343"/>
      <c r="G601" s="344"/>
      <c r="H601" s="398"/>
      <c r="I601" s="371"/>
    </row>
    <row r="602" spans="1:9" ht="14.25">
      <c r="A602" s="319"/>
      <c r="B602" s="344"/>
      <c r="C602" s="344"/>
      <c r="D602" s="344"/>
      <c r="E602" s="344"/>
      <c r="F602" s="343"/>
      <c r="G602" s="344"/>
      <c r="H602" s="398"/>
      <c r="I602" s="371"/>
    </row>
    <row r="603" spans="1:9" ht="14.25">
      <c r="A603" s="433"/>
      <c r="B603" s="344"/>
      <c r="C603" s="344"/>
      <c r="D603" s="344"/>
      <c r="E603" s="344"/>
      <c r="F603" s="343"/>
      <c r="G603" s="344"/>
      <c r="H603" s="398"/>
      <c r="I603" s="371"/>
    </row>
    <row r="604" spans="1:9" ht="14.25">
      <c r="A604" s="433"/>
      <c r="B604" s="344"/>
      <c r="C604" s="344"/>
      <c r="D604" s="344"/>
      <c r="E604" s="344"/>
      <c r="F604" s="343"/>
      <c r="G604" s="344"/>
      <c r="H604" s="398"/>
      <c r="I604" s="371"/>
    </row>
    <row r="605" spans="1:9" ht="14.25">
      <c r="A605" s="433"/>
      <c r="B605" s="344"/>
      <c r="C605" s="344"/>
      <c r="D605" s="344"/>
      <c r="E605" s="344"/>
      <c r="F605" s="343"/>
      <c r="G605" s="344"/>
      <c r="H605" s="398"/>
      <c r="I605" s="371"/>
    </row>
    <row r="606" spans="1:9" ht="14.25">
      <c r="A606" s="319"/>
      <c r="B606" s="344"/>
      <c r="C606" s="344"/>
      <c r="D606" s="344"/>
      <c r="E606" s="344"/>
      <c r="F606" s="343"/>
      <c r="G606" s="344"/>
      <c r="H606" s="398"/>
      <c r="I606" s="371"/>
    </row>
    <row r="607" spans="1:9" ht="14.25">
      <c r="A607" s="344"/>
      <c r="B607" s="344"/>
      <c r="C607" s="344"/>
      <c r="D607" s="344"/>
      <c r="E607" s="344"/>
      <c r="F607" s="343"/>
      <c r="G607" s="344"/>
      <c r="H607" s="398"/>
      <c r="I607" s="371"/>
    </row>
    <row r="608" spans="1:9" ht="14.25">
      <c r="A608" s="433"/>
      <c r="B608" s="344"/>
      <c r="C608" s="344"/>
      <c r="D608" s="344"/>
      <c r="E608" s="344"/>
      <c r="F608" s="343"/>
      <c r="G608" s="344"/>
      <c r="H608" s="398"/>
      <c r="I608" s="371"/>
    </row>
    <row r="609" spans="1:9" ht="14.25">
      <c r="A609" s="433"/>
      <c r="B609" s="344"/>
      <c r="C609" s="344"/>
      <c r="D609" s="344"/>
      <c r="E609" s="344"/>
      <c r="F609" s="343"/>
      <c r="G609" s="344"/>
      <c r="H609" s="398"/>
      <c r="I609" s="371"/>
    </row>
    <row r="610" spans="1:9" ht="14.25">
      <c r="A610" s="319"/>
      <c r="B610" s="344"/>
      <c r="C610" s="344"/>
      <c r="D610" s="344"/>
      <c r="E610" s="344"/>
      <c r="F610" s="343"/>
      <c r="G610" s="344"/>
      <c r="H610" s="398"/>
      <c r="I610" s="371"/>
    </row>
    <row r="611" spans="1:9" ht="14.25">
      <c r="A611" s="344"/>
      <c r="B611" s="344"/>
      <c r="C611" s="344"/>
      <c r="D611" s="344"/>
      <c r="E611" s="344"/>
      <c r="F611" s="343"/>
      <c r="G611" s="344"/>
      <c r="H611" s="398"/>
      <c r="I611" s="371"/>
    </row>
    <row r="612" spans="1:9" ht="14.25">
      <c r="A612" s="433"/>
      <c r="B612" s="344"/>
      <c r="C612" s="344"/>
      <c r="D612" s="344"/>
      <c r="E612" s="344"/>
      <c r="F612" s="343"/>
      <c r="G612" s="344"/>
      <c r="H612" s="398"/>
      <c r="I612" s="371"/>
    </row>
    <row r="613" spans="1:9" ht="14.25">
      <c r="A613" s="433"/>
      <c r="B613" s="344"/>
      <c r="C613" s="344"/>
      <c r="D613" s="344"/>
      <c r="E613" s="344"/>
      <c r="F613" s="343"/>
      <c r="G613" s="344"/>
      <c r="H613" s="398"/>
      <c r="I613" s="371"/>
    </row>
    <row r="614" spans="1:9" ht="14.25">
      <c r="A614" s="344"/>
      <c r="B614" s="344"/>
      <c r="C614" s="344"/>
      <c r="D614" s="344"/>
      <c r="E614" s="344"/>
      <c r="F614" s="343"/>
      <c r="G614" s="344"/>
      <c r="H614" s="398"/>
      <c r="I614" s="371"/>
    </row>
    <row r="615" spans="1:9" ht="14.25">
      <c r="A615" s="424"/>
      <c r="B615" s="424"/>
      <c r="C615" s="424"/>
      <c r="D615" s="424"/>
      <c r="E615" s="424"/>
      <c r="F615" s="713"/>
      <c r="G615" s="424"/>
      <c r="H615" s="424"/>
      <c r="I615" s="447"/>
    </row>
    <row r="616" spans="1:9" ht="14.25">
      <c r="A616" s="433"/>
      <c r="B616" s="344"/>
      <c r="C616" s="344"/>
      <c r="D616" s="344"/>
      <c r="E616" s="344"/>
      <c r="F616" s="343"/>
      <c r="G616" s="344"/>
      <c r="H616" s="398"/>
      <c r="I616" s="371"/>
    </row>
    <row r="617" spans="1:9" ht="14.25">
      <c r="A617" s="433"/>
      <c r="B617" s="344"/>
      <c r="C617" s="344"/>
      <c r="D617" s="344"/>
      <c r="E617" s="344"/>
      <c r="F617" s="343"/>
      <c r="G617" s="344"/>
      <c r="H617" s="398"/>
      <c r="I617" s="371"/>
    </row>
    <row r="618" spans="1:9" ht="14.25">
      <c r="A618" s="344"/>
      <c r="B618" s="344"/>
      <c r="C618" s="344"/>
      <c r="D618" s="344"/>
      <c r="E618" s="344"/>
      <c r="F618" s="343"/>
      <c r="G618" s="344"/>
      <c r="H618" s="398"/>
      <c r="I618" s="371"/>
    </row>
    <row r="619" spans="1:9" ht="14.25">
      <c r="A619" s="424"/>
      <c r="B619" s="424"/>
      <c r="C619" s="424"/>
      <c r="D619" s="424"/>
      <c r="E619" s="424"/>
      <c r="F619" s="343"/>
      <c r="G619" s="448"/>
      <c r="H619" s="448"/>
      <c r="I619" s="447"/>
    </row>
    <row r="620" spans="1:9" ht="14.25">
      <c r="A620" s="375"/>
      <c r="B620" s="375"/>
      <c r="C620" s="375"/>
      <c r="D620" s="375"/>
      <c r="E620" s="375"/>
      <c r="F620" s="343"/>
      <c r="G620" s="424"/>
      <c r="H620" s="424"/>
      <c r="I620" s="447"/>
    </row>
    <row r="621" spans="1:9" ht="14.25">
      <c r="A621" s="375"/>
      <c r="B621" s="375"/>
      <c r="C621" s="375"/>
      <c r="D621" s="375"/>
      <c r="E621" s="375"/>
      <c r="F621" s="343"/>
      <c r="G621" s="424"/>
      <c r="H621" s="424"/>
      <c r="I621" s="447"/>
    </row>
    <row r="622" spans="1:9" ht="14.25">
      <c r="A622" s="375"/>
      <c r="B622" s="375"/>
      <c r="C622" s="375"/>
      <c r="D622" s="375"/>
      <c r="E622" s="375"/>
      <c r="F622" s="343"/>
      <c r="G622" s="424"/>
      <c r="H622" s="424"/>
      <c r="I622" s="447"/>
    </row>
    <row r="623" spans="1:9" ht="14.25">
      <c r="A623" s="424"/>
      <c r="B623" s="424"/>
      <c r="C623" s="424"/>
      <c r="D623" s="424"/>
      <c r="E623" s="424"/>
      <c r="F623" s="343"/>
      <c r="G623" s="424"/>
      <c r="H623" s="424"/>
      <c r="I623" s="447"/>
    </row>
    <row r="624" spans="1:9" ht="14.25">
      <c r="A624" s="349"/>
      <c r="B624" s="349"/>
      <c r="C624" s="349"/>
      <c r="D624" s="349"/>
      <c r="E624" s="349"/>
      <c r="F624" s="343"/>
      <c r="G624" s="349"/>
      <c r="H624" s="349"/>
      <c r="I624" s="412"/>
    </row>
    <row r="625" spans="1:9" ht="14.25">
      <c r="A625" s="449"/>
      <c r="B625" s="449"/>
      <c r="C625" s="349"/>
      <c r="D625" s="349"/>
      <c r="E625" s="349"/>
      <c r="F625" s="343"/>
      <c r="G625" s="349"/>
      <c r="H625" s="349"/>
      <c r="I625" s="412"/>
    </row>
    <row r="626" spans="1:9" ht="14.25">
      <c r="A626" s="449"/>
      <c r="B626" s="449"/>
      <c r="C626" s="424"/>
      <c r="D626" s="424"/>
      <c r="E626" s="349"/>
      <c r="F626" s="343"/>
      <c r="G626" s="349"/>
      <c r="H626" s="349"/>
      <c r="I626" s="412"/>
    </row>
    <row r="627" spans="1:9" ht="14.25">
      <c r="A627" s="349"/>
      <c r="B627" s="349"/>
      <c r="C627" s="349"/>
      <c r="D627" s="349"/>
      <c r="E627" s="349"/>
      <c r="F627" s="343"/>
      <c r="G627" s="349"/>
      <c r="H627" s="349"/>
      <c r="I627" s="412"/>
    </row>
    <row r="628" spans="1:9" ht="14.25">
      <c r="A628" s="349"/>
      <c r="B628" s="349"/>
      <c r="C628" s="349"/>
      <c r="D628" s="349"/>
      <c r="E628" s="349"/>
      <c r="F628" s="343"/>
      <c r="G628" s="349"/>
      <c r="H628" s="349"/>
      <c r="I628" s="412"/>
    </row>
    <row r="629" spans="1:9" ht="14.25">
      <c r="A629" s="344"/>
      <c r="B629" s="344"/>
      <c r="C629" s="344"/>
      <c r="D629" s="344"/>
      <c r="E629" s="344"/>
      <c r="F629" s="343"/>
      <c r="G629" s="344"/>
      <c r="H629" s="398"/>
      <c r="I629" s="371"/>
    </row>
    <row r="630" spans="1:9" ht="14.25">
      <c r="A630" s="433"/>
      <c r="B630" s="344"/>
      <c r="C630" s="344"/>
      <c r="D630" s="344"/>
      <c r="E630" s="344"/>
      <c r="F630" s="343"/>
      <c r="G630" s="344"/>
      <c r="H630" s="398"/>
      <c r="I630" s="371"/>
    </row>
    <row r="631" spans="1:9" ht="14.25">
      <c r="A631" s="433"/>
      <c r="B631" s="344"/>
      <c r="C631" s="344"/>
      <c r="D631" s="344"/>
      <c r="E631" s="344"/>
      <c r="F631" s="343"/>
      <c r="G631" s="344"/>
      <c r="H631" s="398"/>
      <c r="I631" s="371"/>
    </row>
    <row r="632" spans="1:9" ht="14.25">
      <c r="A632" s="424"/>
      <c r="B632" s="424"/>
      <c r="C632" s="424"/>
      <c r="D632" s="424"/>
      <c r="E632" s="424"/>
      <c r="F632" s="713"/>
      <c r="G632" s="424"/>
      <c r="H632" s="424"/>
      <c r="I632" s="447"/>
    </row>
    <row r="633" spans="1:9" ht="15">
      <c r="A633" s="375"/>
      <c r="B633" s="375"/>
      <c r="C633" s="375"/>
      <c r="D633" s="375"/>
      <c r="E633" s="375"/>
      <c r="F633" s="731"/>
      <c r="G633" s="424"/>
      <c r="H633" s="424"/>
      <c r="I633" s="447"/>
    </row>
    <row r="634" spans="1:9" ht="14.25">
      <c r="A634" s="424"/>
      <c r="B634" s="424"/>
      <c r="C634" s="424"/>
      <c r="D634" s="424"/>
      <c r="E634" s="424"/>
      <c r="F634" s="713"/>
      <c r="G634" s="424"/>
      <c r="H634" s="424"/>
      <c r="I634" s="447"/>
    </row>
    <row r="635" spans="1:9" ht="14.25">
      <c r="A635" s="424"/>
      <c r="B635" s="424"/>
      <c r="C635" s="424"/>
      <c r="D635" s="424"/>
      <c r="E635" s="424"/>
      <c r="F635" s="713"/>
      <c r="G635" s="424"/>
      <c r="H635" s="424"/>
      <c r="I635" s="447"/>
    </row>
    <row r="636" spans="1:9" s="389" customFormat="1" ht="15">
      <c r="A636" s="420"/>
      <c r="B636" s="420"/>
      <c r="C636" s="420"/>
      <c r="D636" s="420"/>
      <c r="E636" s="420"/>
      <c r="F636" s="368"/>
      <c r="G636" s="420"/>
      <c r="H636" s="450"/>
      <c r="I636" s="451"/>
    </row>
    <row r="637" spans="1:9" s="389" customFormat="1" ht="15">
      <c r="A637" s="420"/>
      <c r="B637" s="420"/>
      <c r="C637" s="420"/>
      <c r="D637" s="420"/>
      <c r="E637" s="420"/>
      <c r="F637" s="368"/>
      <c r="G637" s="420"/>
      <c r="H637" s="450"/>
      <c r="I637" s="451"/>
    </row>
    <row r="638" spans="1:9" s="389" customFormat="1" ht="15">
      <c r="A638" s="420"/>
      <c r="B638" s="420"/>
      <c r="C638" s="420"/>
      <c r="D638" s="420"/>
      <c r="E638" s="420"/>
      <c r="F638" s="368"/>
      <c r="G638" s="420"/>
      <c r="H638" s="450"/>
      <c r="I638" s="451"/>
    </row>
    <row r="639" spans="1:9" s="389" customFormat="1" ht="15">
      <c r="A639" s="420"/>
      <c r="B639" s="420"/>
      <c r="C639" s="420"/>
      <c r="D639" s="420"/>
      <c r="E639" s="420"/>
      <c r="F639" s="368"/>
      <c r="G639" s="420"/>
      <c r="H639" s="450"/>
      <c r="I639" s="451"/>
    </row>
    <row r="640" spans="1:9" s="389" customFormat="1" ht="15">
      <c r="A640" s="420"/>
      <c r="B640" s="420"/>
      <c r="C640" s="420"/>
      <c r="D640" s="420"/>
      <c r="E640" s="420"/>
      <c r="F640" s="368"/>
      <c r="G640" s="420"/>
      <c r="H640" s="450"/>
      <c r="I640" s="451"/>
    </row>
    <row r="641" spans="1:9" s="389" customFormat="1" ht="15">
      <c r="A641" s="420"/>
      <c r="B641" s="420"/>
      <c r="C641" s="420"/>
      <c r="D641" s="420"/>
      <c r="E641" s="420"/>
      <c r="F641" s="368"/>
      <c r="G641" s="420"/>
      <c r="H641" s="450"/>
      <c r="I641" s="451"/>
    </row>
    <row r="642" spans="1:9" ht="14.25">
      <c r="A642" s="420"/>
      <c r="B642" s="344"/>
      <c r="C642" s="344"/>
      <c r="D642" s="344"/>
      <c r="E642" s="344"/>
      <c r="F642" s="343"/>
      <c r="G642" s="344"/>
      <c r="H642" s="398"/>
      <c r="I642" s="371"/>
    </row>
    <row r="643" spans="1:9" ht="14.25">
      <c r="A643" s="344"/>
      <c r="B643" s="344"/>
      <c r="C643" s="344"/>
      <c r="D643" s="344"/>
      <c r="E643" s="344"/>
      <c r="F643" s="343"/>
      <c r="G643" s="344"/>
      <c r="H643" s="398"/>
      <c r="I643" s="371"/>
    </row>
    <row r="644" spans="1:9" ht="14.25">
      <c r="A644" s="344"/>
      <c r="B644" s="344"/>
      <c r="C644" s="344"/>
      <c r="D644" s="344"/>
      <c r="E644" s="344"/>
      <c r="F644" s="343"/>
      <c r="G644" s="344"/>
      <c r="H644" s="398"/>
      <c r="I644" s="371"/>
    </row>
    <row r="645" spans="1:9" ht="14.25">
      <c r="A645" s="431"/>
      <c r="B645" s="343"/>
      <c r="C645" s="343"/>
      <c r="D645" s="343"/>
      <c r="E645" s="343"/>
      <c r="F645" s="343"/>
      <c r="G645" s="344"/>
      <c r="H645" s="398"/>
      <c r="I645" s="371"/>
    </row>
    <row r="646" spans="1:9" ht="14.25">
      <c r="A646" s="344"/>
      <c r="B646" s="344"/>
      <c r="C646" s="344"/>
      <c r="D646" s="344"/>
      <c r="E646" s="344"/>
      <c r="F646" s="343"/>
      <c r="G646" s="344"/>
      <c r="H646" s="398"/>
      <c r="I646" s="371"/>
    </row>
    <row r="647" spans="1:9" ht="14.25">
      <c r="A647" s="344"/>
      <c r="B647" s="344"/>
      <c r="C647" s="344"/>
      <c r="D647" s="344"/>
      <c r="E647" s="344"/>
      <c r="F647" s="343"/>
      <c r="G647" s="344"/>
      <c r="H647" s="398"/>
      <c r="I647" s="371"/>
    </row>
    <row r="648" spans="1:9" ht="14.25">
      <c r="A648" s="344"/>
      <c r="B648" s="344"/>
      <c r="C648" s="344"/>
      <c r="D648" s="344"/>
      <c r="E648" s="344"/>
      <c r="F648" s="343"/>
      <c r="G648" s="344"/>
      <c r="H648" s="398"/>
      <c r="I648" s="371"/>
    </row>
    <row r="649" spans="1:9" ht="14.25">
      <c r="A649" s="319"/>
      <c r="B649" s="344"/>
      <c r="C649" s="344"/>
      <c r="D649" s="344"/>
      <c r="E649" s="344"/>
      <c r="F649" s="343"/>
      <c r="G649" s="344"/>
      <c r="H649" s="398"/>
      <c r="I649" s="371"/>
    </row>
    <row r="650" spans="1:9" ht="14.25">
      <c r="A650" s="319"/>
      <c r="B650" s="344"/>
      <c r="C650" s="344"/>
      <c r="D650" s="344"/>
      <c r="E650" s="344"/>
      <c r="F650" s="343"/>
      <c r="G650" s="344"/>
      <c r="H650" s="398"/>
      <c r="I650" s="371"/>
    </row>
    <row r="651" spans="1:9" ht="14.25">
      <c r="A651" s="319"/>
      <c r="B651" s="344"/>
      <c r="C651" s="344"/>
      <c r="D651" s="344"/>
      <c r="E651" s="344"/>
      <c r="F651" s="343"/>
      <c r="G651" s="344"/>
      <c r="H651" s="398"/>
      <c r="I651" s="371"/>
    </row>
    <row r="652" spans="1:9" ht="14.25">
      <c r="A652" s="319"/>
      <c r="B652" s="344"/>
      <c r="C652" s="344"/>
      <c r="D652" s="344"/>
      <c r="E652" s="344"/>
      <c r="F652" s="343"/>
      <c r="G652" s="344"/>
      <c r="H652" s="398"/>
      <c r="I652" s="371"/>
    </row>
    <row r="653" spans="1:9" ht="14.25">
      <c r="A653" s="344"/>
      <c r="B653" s="344"/>
      <c r="C653" s="344"/>
      <c r="D653" s="344"/>
      <c r="E653" s="344"/>
      <c r="F653" s="343"/>
      <c r="G653" s="344"/>
      <c r="H653" s="398"/>
      <c r="I653" s="371"/>
    </row>
    <row r="654" spans="1:9" ht="14.25">
      <c r="A654" s="344"/>
      <c r="B654" s="344"/>
      <c r="C654" s="344"/>
      <c r="D654" s="344"/>
      <c r="E654" s="344"/>
      <c r="F654" s="343"/>
      <c r="G654" s="344"/>
      <c r="H654" s="398"/>
      <c r="I654" s="371"/>
    </row>
    <row r="655" spans="1:9" ht="14.25">
      <c r="A655" s="344"/>
      <c r="B655" s="344"/>
      <c r="C655" s="344"/>
      <c r="D655" s="344"/>
      <c r="E655" s="344"/>
      <c r="F655" s="343"/>
      <c r="G655" s="344"/>
      <c r="H655" s="398"/>
      <c r="I655" s="371"/>
    </row>
    <row r="656" spans="1:9" ht="14.25">
      <c r="A656" s="344"/>
      <c r="B656" s="344"/>
      <c r="C656" s="344"/>
      <c r="D656" s="344"/>
      <c r="E656" s="344"/>
      <c r="F656" s="343"/>
      <c r="G656" s="344"/>
      <c r="H656" s="398"/>
      <c r="I656" s="371"/>
    </row>
    <row r="657" spans="1:9" ht="15">
      <c r="A657" s="319"/>
      <c r="B657" s="319"/>
      <c r="C657" s="319"/>
      <c r="D657" s="319"/>
      <c r="E657" s="319"/>
      <c r="F657" s="368"/>
      <c r="G657" s="319"/>
      <c r="H657" s="397"/>
      <c r="I657" s="369"/>
    </row>
    <row r="658" spans="1:9" ht="15">
      <c r="A658" s="319"/>
      <c r="B658" s="319"/>
      <c r="C658" s="319"/>
      <c r="D658" s="319"/>
      <c r="E658" s="319"/>
      <c r="F658" s="368"/>
      <c r="G658" s="319"/>
      <c r="H658" s="397"/>
      <c r="I658" s="369"/>
    </row>
    <row r="659" spans="1:9" ht="22.5" customHeight="1">
      <c r="A659" s="366"/>
      <c r="B659" s="366"/>
      <c r="C659" s="366"/>
      <c r="D659" s="366"/>
      <c r="E659" s="452"/>
      <c r="F659" s="732"/>
      <c r="G659" s="452"/>
      <c r="H659" s="452"/>
      <c r="I659" s="453"/>
    </row>
    <row r="660" spans="1:9" ht="15">
      <c r="A660" s="454"/>
      <c r="B660" s="454"/>
      <c r="C660" s="454"/>
      <c r="D660" s="454"/>
      <c r="E660" s="366"/>
      <c r="F660" s="716"/>
      <c r="G660" s="366"/>
      <c r="H660" s="366"/>
      <c r="I660" s="455"/>
    </row>
    <row r="661" spans="1:9" ht="15">
      <c r="A661" s="366"/>
      <c r="B661" s="366"/>
      <c r="C661" s="366"/>
      <c r="D661" s="366"/>
      <c r="E661" s="366"/>
      <c r="F661" s="716"/>
      <c r="G661" s="366"/>
      <c r="H661" s="366"/>
      <c r="I661" s="455"/>
    </row>
    <row r="662" spans="1:9" ht="15">
      <c r="A662" s="366"/>
      <c r="B662" s="366"/>
      <c r="C662" s="366"/>
      <c r="D662" s="366"/>
      <c r="E662" s="366"/>
      <c r="F662" s="716"/>
      <c r="G662" s="366"/>
      <c r="H662" s="366"/>
      <c r="I662" s="455"/>
    </row>
    <row r="663" spans="1:9" ht="15">
      <c r="A663" s="366"/>
      <c r="B663" s="366"/>
      <c r="C663" s="366"/>
      <c r="D663" s="366"/>
      <c r="E663" s="366"/>
      <c r="F663" s="716"/>
      <c r="G663" s="366"/>
      <c r="H663" s="366"/>
      <c r="I663" s="455"/>
    </row>
    <row r="664" spans="1:9" ht="15">
      <c r="A664" s="366"/>
      <c r="B664" s="366"/>
      <c r="C664" s="366"/>
      <c r="D664" s="366"/>
      <c r="E664" s="366"/>
      <c r="F664" s="716"/>
      <c r="G664" s="366"/>
      <c r="H664" s="366"/>
      <c r="I664" s="455"/>
    </row>
    <row r="665" spans="1:9" ht="15">
      <c r="A665" s="454"/>
      <c r="B665" s="454"/>
      <c r="C665" s="454"/>
      <c r="D665" s="454"/>
      <c r="E665" s="366"/>
      <c r="F665" s="716"/>
      <c r="G665" s="366"/>
      <c r="H665" s="366"/>
      <c r="I665" s="455"/>
    </row>
    <row r="666" spans="1:9" ht="15">
      <c r="A666" s="366"/>
      <c r="B666" s="366"/>
      <c r="C666" s="366"/>
      <c r="D666" s="366"/>
      <c r="E666" s="366"/>
      <c r="F666" s="716"/>
      <c r="G666" s="366"/>
      <c r="H666" s="366"/>
      <c r="I666" s="455"/>
    </row>
    <row r="667" spans="1:9" ht="15">
      <c r="A667" s="366"/>
      <c r="B667" s="366"/>
      <c r="C667" s="366"/>
      <c r="D667" s="366"/>
      <c r="E667" s="366"/>
      <c r="F667" s="716"/>
      <c r="G667" s="366"/>
      <c r="H667" s="366"/>
      <c r="I667" s="455"/>
    </row>
    <row r="668" spans="1:9" ht="15">
      <c r="A668" s="366"/>
      <c r="B668" s="366"/>
      <c r="C668" s="366"/>
      <c r="D668" s="366"/>
      <c r="E668" s="366"/>
      <c r="F668" s="716"/>
      <c r="G668" s="366"/>
      <c r="H668" s="366"/>
      <c r="I668" s="455"/>
    </row>
    <row r="669" spans="1:9" ht="15">
      <c r="A669" s="366"/>
      <c r="B669" s="366"/>
      <c r="C669" s="366"/>
      <c r="D669" s="366"/>
      <c r="E669" s="366"/>
      <c r="F669" s="716"/>
      <c r="G669" s="366"/>
      <c r="H669" s="366"/>
      <c r="I669" s="455"/>
    </row>
    <row r="670" spans="1:9" ht="15">
      <c r="A670" s="454"/>
      <c r="B670" s="454"/>
      <c r="C670" s="454"/>
      <c r="D670" s="454"/>
      <c r="E670" s="366"/>
      <c r="F670" s="716"/>
      <c r="G670" s="366"/>
      <c r="H670" s="366"/>
      <c r="I670" s="455"/>
    </row>
    <row r="671" spans="1:9" ht="15">
      <c r="A671" s="454"/>
      <c r="B671" s="454"/>
      <c r="C671" s="454"/>
      <c r="D671" s="454"/>
      <c r="E671" s="366"/>
      <c r="F671" s="716"/>
      <c r="G671" s="366"/>
      <c r="H671" s="366"/>
      <c r="I671" s="455"/>
    </row>
    <row r="672" spans="1:9" ht="15">
      <c r="A672" s="319"/>
      <c r="B672" s="319"/>
      <c r="C672" s="319"/>
      <c r="D672" s="319"/>
      <c r="E672" s="319"/>
      <c r="F672" s="368"/>
      <c r="G672" s="319"/>
      <c r="H672" s="397"/>
      <c r="I672" s="369"/>
    </row>
    <row r="673" spans="1:9" ht="15">
      <c r="A673" s="344"/>
      <c r="B673" s="344"/>
      <c r="C673" s="319"/>
      <c r="D673" s="319"/>
      <c r="E673" s="319"/>
      <c r="F673" s="368"/>
      <c r="G673" s="319"/>
      <c r="H673" s="397"/>
      <c r="I673" s="369"/>
    </row>
    <row r="674" spans="1:9" ht="15">
      <c r="A674" s="344"/>
      <c r="B674" s="344"/>
      <c r="C674" s="319"/>
      <c r="D674" s="319"/>
      <c r="E674" s="319"/>
      <c r="F674" s="368"/>
      <c r="G674" s="319"/>
      <c r="H674" s="397"/>
      <c r="I674" s="369"/>
    </row>
    <row r="675" spans="1:9" ht="15">
      <c r="A675" s="319"/>
      <c r="B675" s="319"/>
      <c r="C675" s="319"/>
      <c r="D675" s="319"/>
      <c r="E675" s="319"/>
      <c r="F675" s="368"/>
      <c r="G675" s="319"/>
      <c r="H675" s="397"/>
      <c r="I675" s="369"/>
    </row>
    <row r="676" spans="1:9" ht="15">
      <c r="A676" s="456"/>
      <c r="B676" s="319"/>
      <c r="C676" s="319"/>
      <c r="D676" s="319"/>
      <c r="E676" s="319"/>
      <c r="F676" s="368"/>
      <c r="G676" s="319"/>
      <c r="H676" s="397"/>
      <c r="I676" s="369"/>
    </row>
    <row r="677" spans="1:9" ht="15">
      <c r="A677" s="456"/>
      <c r="B677" s="319"/>
      <c r="C677" s="319"/>
      <c r="D677" s="319"/>
      <c r="E677" s="319"/>
      <c r="F677" s="368"/>
      <c r="G677" s="319"/>
      <c r="H677" s="397"/>
      <c r="I677" s="369"/>
    </row>
    <row r="678" spans="1:9" ht="15">
      <c r="A678" s="456"/>
      <c r="B678" s="319"/>
      <c r="C678" s="319"/>
      <c r="D678" s="319"/>
      <c r="E678" s="319"/>
      <c r="F678" s="368"/>
      <c r="G678" s="319"/>
      <c r="H678" s="397"/>
      <c r="I678" s="369"/>
    </row>
    <row r="679" spans="1:9" ht="15">
      <c r="A679" s="319"/>
      <c r="B679" s="319"/>
      <c r="C679" s="319"/>
      <c r="D679" s="319"/>
      <c r="E679" s="319"/>
      <c r="F679" s="368"/>
      <c r="G679" s="319"/>
      <c r="H679" s="397"/>
      <c r="I679" s="369"/>
    </row>
    <row r="680" spans="1:9" ht="15">
      <c r="A680" s="319"/>
      <c r="B680" s="319"/>
      <c r="C680" s="319"/>
      <c r="D680" s="319"/>
      <c r="E680" s="319"/>
      <c r="F680" s="368"/>
      <c r="G680" s="319"/>
      <c r="H680" s="397"/>
      <c r="I680" s="369"/>
    </row>
    <row r="681" spans="1:9" ht="15">
      <c r="A681" s="319"/>
      <c r="B681" s="319"/>
      <c r="C681" s="319"/>
      <c r="D681" s="319"/>
      <c r="E681" s="319"/>
      <c r="F681" s="368"/>
      <c r="G681" s="319"/>
      <c r="H681" s="397"/>
      <c r="I681" s="369"/>
    </row>
    <row r="682" spans="1:9" ht="15">
      <c r="A682" s="319"/>
      <c r="B682" s="319"/>
      <c r="C682" s="319"/>
      <c r="D682" s="319"/>
      <c r="E682" s="319"/>
      <c r="F682" s="368"/>
      <c r="G682" s="319"/>
      <c r="H682" s="397"/>
      <c r="I682" s="369"/>
    </row>
    <row r="683" spans="1:9" ht="15">
      <c r="A683" s="319"/>
      <c r="B683" s="319"/>
      <c r="C683" s="319"/>
      <c r="D683" s="319"/>
      <c r="E683" s="319"/>
      <c r="F683" s="368"/>
      <c r="G683" s="319"/>
      <c r="H683" s="397"/>
      <c r="I683" s="369"/>
    </row>
    <row r="684" spans="1:9" ht="15">
      <c r="A684" s="319"/>
      <c r="B684" s="319"/>
      <c r="C684" s="319"/>
      <c r="D684" s="319"/>
      <c r="E684" s="319"/>
      <c r="F684" s="368"/>
      <c r="G684" s="319"/>
      <c r="H684" s="397"/>
      <c r="I684" s="369"/>
    </row>
    <row r="685" spans="1:9" ht="15">
      <c r="A685" s="319"/>
      <c r="B685" s="319"/>
      <c r="C685" s="319"/>
      <c r="D685" s="319"/>
      <c r="E685" s="319"/>
      <c r="F685" s="368"/>
      <c r="G685" s="319"/>
      <c r="H685" s="397"/>
      <c r="I685" s="369"/>
    </row>
    <row r="686" spans="1:9" ht="15">
      <c r="A686" s="319"/>
      <c r="B686" s="319"/>
      <c r="C686" s="319"/>
      <c r="D686" s="319"/>
      <c r="E686" s="319"/>
      <c r="F686" s="368"/>
      <c r="G686" s="319"/>
      <c r="H686" s="397"/>
      <c r="I686" s="369"/>
    </row>
    <row r="687" spans="1:9" ht="13.5" customHeight="1">
      <c r="A687" s="319"/>
      <c r="B687" s="319"/>
      <c r="C687" s="319"/>
      <c r="D687" s="319"/>
      <c r="E687" s="319"/>
      <c r="F687" s="368"/>
      <c r="G687" s="319"/>
      <c r="H687" s="397"/>
      <c r="I687" s="369"/>
    </row>
    <row r="688" spans="1:9" s="459" customFormat="1" ht="15">
      <c r="A688" s="456"/>
      <c r="B688" s="456"/>
      <c r="C688" s="456"/>
      <c r="D688" s="456"/>
      <c r="E688" s="456"/>
      <c r="F688" s="368"/>
      <c r="G688" s="456"/>
      <c r="H688" s="457"/>
      <c r="I688" s="458"/>
    </row>
    <row r="689" spans="1:9" s="459" customFormat="1" ht="15">
      <c r="A689" s="456"/>
      <c r="B689" s="456"/>
      <c r="C689" s="456"/>
      <c r="D689" s="456"/>
      <c r="E689" s="456"/>
      <c r="F689" s="368"/>
      <c r="G689" s="456"/>
      <c r="H689" s="457"/>
      <c r="I689" s="458"/>
    </row>
    <row r="690" spans="1:9" s="459" customFormat="1" ht="15">
      <c r="A690" s="456"/>
      <c r="B690" s="456"/>
      <c r="C690" s="456"/>
      <c r="D690" s="456"/>
      <c r="E690" s="456"/>
      <c r="F690" s="368"/>
      <c r="G690" s="456"/>
      <c r="H690" s="457"/>
      <c r="I690" s="458"/>
    </row>
    <row r="691" spans="1:9" s="459" customFormat="1" ht="15">
      <c r="A691" s="456"/>
      <c r="B691" s="456"/>
      <c r="C691" s="456"/>
      <c r="D691" s="456"/>
      <c r="E691" s="456"/>
      <c r="F691" s="368"/>
      <c r="G691" s="456"/>
      <c r="H691" s="457"/>
      <c r="I691" s="458"/>
    </row>
    <row r="692" spans="1:9" s="459" customFormat="1" ht="15">
      <c r="A692" s="456"/>
      <c r="B692" s="456"/>
      <c r="C692" s="456"/>
      <c r="D692" s="456"/>
      <c r="E692" s="456"/>
      <c r="F692" s="368"/>
      <c r="G692" s="456"/>
      <c r="H692" s="457"/>
      <c r="I692" s="458"/>
    </row>
    <row r="693" spans="1:9" s="459" customFormat="1" ht="15">
      <c r="A693" s="456"/>
      <c r="B693" s="456"/>
      <c r="C693" s="456"/>
      <c r="D693" s="456"/>
      <c r="E693" s="456"/>
      <c r="F693" s="368"/>
      <c r="G693" s="456"/>
      <c r="H693" s="457"/>
      <c r="I693" s="458"/>
    </row>
    <row r="694" spans="1:9" s="459" customFormat="1" ht="15">
      <c r="A694" s="456"/>
      <c r="B694" s="456"/>
      <c r="C694" s="456"/>
      <c r="D694" s="456"/>
      <c r="E694" s="456"/>
      <c r="F694" s="368"/>
      <c r="G694" s="456"/>
      <c r="H694" s="457"/>
      <c r="I694" s="458"/>
    </row>
    <row r="695" spans="1:9" ht="15">
      <c r="A695" s="319"/>
      <c r="B695" s="319"/>
      <c r="C695" s="319"/>
      <c r="D695" s="319"/>
      <c r="E695" s="319"/>
      <c r="F695" s="368"/>
      <c r="G695" s="319"/>
      <c r="H695" s="397"/>
      <c r="I695" s="369"/>
    </row>
    <row r="696" spans="1:9" ht="15">
      <c r="A696" s="319"/>
      <c r="B696" s="319"/>
      <c r="C696" s="319"/>
      <c r="D696" s="319"/>
      <c r="E696" s="319"/>
      <c r="F696" s="368"/>
      <c r="G696" s="319"/>
      <c r="H696" s="397"/>
      <c r="I696" s="369"/>
    </row>
    <row r="697" spans="1:9" ht="15">
      <c r="A697" s="319"/>
      <c r="B697" s="319"/>
      <c r="C697" s="344"/>
      <c r="D697" s="319"/>
      <c r="E697" s="319"/>
      <c r="F697" s="368"/>
      <c r="G697" s="319"/>
      <c r="H697" s="397"/>
      <c r="I697" s="369"/>
    </row>
    <row r="698" spans="1:9" ht="15">
      <c r="A698" s="319"/>
      <c r="B698" s="319"/>
      <c r="C698" s="319"/>
      <c r="D698" s="319"/>
      <c r="E698" s="319"/>
      <c r="F698" s="368"/>
      <c r="G698" s="319"/>
      <c r="H698" s="397"/>
      <c r="I698" s="369"/>
    </row>
    <row r="699" spans="1:9" ht="15">
      <c r="A699" s="319"/>
      <c r="B699" s="319"/>
      <c r="C699" s="319"/>
      <c r="D699" s="319"/>
      <c r="E699" s="319"/>
      <c r="F699" s="368"/>
      <c r="G699" s="319"/>
      <c r="H699" s="397"/>
      <c r="I699" s="369"/>
    </row>
    <row r="700" spans="1:9" ht="15">
      <c r="A700" s="319"/>
      <c r="B700" s="319"/>
      <c r="C700" s="319"/>
      <c r="D700" s="319"/>
      <c r="E700" s="319"/>
      <c r="F700" s="368"/>
      <c r="G700" s="319"/>
      <c r="H700" s="397"/>
      <c r="I700" s="369"/>
    </row>
    <row r="701" spans="1:9" ht="15">
      <c r="A701" s="319"/>
      <c r="B701" s="319"/>
      <c r="C701" s="319"/>
      <c r="D701" s="319"/>
      <c r="E701" s="319"/>
      <c r="F701" s="368"/>
      <c r="G701" s="319"/>
      <c r="H701" s="397"/>
      <c r="I701" s="369"/>
    </row>
    <row r="702" spans="1:9" ht="15">
      <c r="A702" s="319"/>
      <c r="B702" s="319"/>
      <c r="C702" s="319"/>
      <c r="D702" s="319"/>
      <c r="E702" s="319"/>
      <c r="F702" s="368"/>
      <c r="G702" s="319"/>
      <c r="H702" s="397"/>
      <c r="I702" s="369"/>
    </row>
    <row r="703" spans="1:9" ht="15">
      <c r="A703" s="319"/>
      <c r="B703" s="319"/>
      <c r="C703" s="319"/>
      <c r="D703" s="319"/>
      <c r="E703" s="319"/>
      <c r="F703" s="368"/>
      <c r="G703" s="319"/>
      <c r="H703" s="397"/>
      <c r="I703" s="369"/>
    </row>
    <row r="704" spans="1:9" ht="15">
      <c r="A704" s="319"/>
      <c r="B704" s="319"/>
      <c r="C704" s="319"/>
      <c r="D704" s="319"/>
      <c r="E704" s="319"/>
      <c r="F704" s="368"/>
      <c r="G704" s="319"/>
      <c r="H704" s="397"/>
      <c r="I704" s="369"/>
    </row>
    <row r="705" spans="1:9" ht="15">
      <c r="A705" s="319"/>
      <c r="B705" s="319"/>
      <c r="C705" s="319"/>
      <c r="D705" s="319"/>
      <c r="E705" s="319"/>
      <c r="F705" s="368"/>
      <c r="G705" s="319"/>
      <c r="H705" s="397"/>
      <c r="I705" s="369"/>
    </row>
    <row r="706" spans="1:9" ht="15">
      <c r="A706" s="319"/>
      <c r="B706" s="319"/>
      <c r="C706" s="319"/>
      <c r="D706" s="319"/>
      <c r="E706" s="319"/>
      <c r="F706" s="368"/>
      <c r="G706" s="319"/>
      <c r="H706" s="397"/>
      <c r="I706" s="369"/>
    </row>
    <row r="707" spans="1:9" ht="15">
      <c r="A707" s="319"/>
      <c r="B707" s="319"/>
      <c r="C707" s="319"/>
      <c r="D707" s="319"/>
      <c r="E707" s="319"/>
      <c r="F707" s="368"/>
      <c r="G707" s="319"/>
      <c r="H707" s="397"/>
      <c r="I707" s="369"/>
    </row>
    <row r="708" spans="1:9" ht="15">
      <c r="A708" s="319"/>
      <c r="B708" s="319"/>
      <c r="C708" s="319"/>
      <c r="D708" s="319"/>
      <c r="E708" s="319"/>
      <c r="F708" s="368"/>
      <c r="G708" s="319"/>
      <c r="H708" s="397"/>
      <c r="I708" s="369"/>
    </row>
    <row r="709" spans="1:9" ht="15">
      <c r="A709" s="319"/>
      <c r="B709" s="319"/>
      <c r="C709" s="319"/>
      <c r="D709" s="319"/>
      <c r="E709" s="319"/>
      <c r="F709" s="368"/>
      <c r="G709" s="319"/>
      <c r="H709" s="397"/>
      <c r="I709" s="369"/>
    </row>
    <row r="710" spans="1:9" ht="15">
      <c r="A710" s="319"/>
      <c r="B710" s="319"/>
      <c r="C710" s="319"/>
      <c r="D710" s="319"/>
      <c r="E710" s="319"/>
      <c r="F710" s="368"/>
      <c r="G710" s="319"/>
      <c r="H710" s="397"/>
      <c r="I710" s="369"/>
    </row>
    <row r="711" spans="1:9" ht="15">
      <c r="A711" s="319"/>
      <c r="B711" s="319"/>
      <c r="C711" s="460"/>
      <c r="D711" s="427"/>
      <c r="E711" s="427"/>
      <c r="F711" s="327"/>
      <c r="G711" s="319"/>
      <c r="H711" s="397"/>
      <c r="I711" s="369"/>
    </row>
    <row r="712" spans="1:9" ht="15">
      <c r="A712" s="319"/>
      <c r="B712" s="319"/>
      <c r="C712" s="319"/>
      <c r="D712" s="319"/>
      <c r="E712" s="319"/>
      <c r="F712" s="368"/>
      <c r="G712" s="319"/>
      <c r="H712" s="397"/>
      <c r="I712" s="369"/>
    </row>
    <row r="713" spans="1:9" ht="15">
      <c r="A713" s="344"/>
      <c r="B713" s="319"/>
      <c r="C713" s="319"/>
      <c r="D713" s="319"/>
      <c r="E713" s="319"/>
      <c r="F713" s="368"/>
      <c r="G713" s="319"/>
      <c r="H713" s="397"/>
      <c r="I713" s="369"/>
    </row>
    <row r="714" spans="1:9" ht="15">
      <c r="A714" s="344"/>
      <c r="B714" s="319"/>
      <c r="C714" s="319"/>
      <c r="D714" s="319"/>
      <c r="E714" s="319"/>
      <c r="F714" s="368"/>
      <c r="G714" s="319"/>
      <c r="H714" s="397"/>
      <c r="I714" s="369"/>
    </row>
    <row r="715" spans="1:9" ht="15">
      <c r="A715" s="319"/>
      <c r="B715" s="319"/>
      <c r="C715" s="319"/>
      <c r="D715" s="319"/>
      <c r="E715" s="319"/>
      <c r="F715" s="368"/>
      <c r="G715" s="319"/>
      <c r="H715" s="397"/>
      <c r="I715" s="369"/>
    </row>
    <row r="716" spans="1:9" ht="15">
      <c r="A716" s="319"/>
      <c r="B716" s="319"/>
      <c r="C716" s="319"/>
      <c r="D716" s="319"/>
      <c r="E716" s="319"/>
      <c r="F716" s="368"/>
      <c r="G716" s="319"/>
      <c r="H716" s="397"/>
      <c r="I716" s="369"/>
    </row>
    <row r="717" spans="1:9" ht="15">
      <c r="A717" s="319"/>
      <c r="B717" s="319"/>
      <c r="C717" s="319"/>
      <c r="D717" s="319"/>
      <c r="E717" s="319"/>
      <c r="F717" s="368"/>
      <c r="G717" s="319"/>
      <c r="H717" s="397"/>
      <c r="I717" s="369"/>
    </row>
    <row r="718" spans="1:9" ht="15">
      <c r="A718" s="365"/>
      <c r="B718" s="365"/>
      <c r="C718" s="365"/>
      <c r="D718" s="365"/>
      <c r="E718" s="365"/>
      <c r="F718" s="733"/>
      <c r="G718" s="365"/>
      <c r="H718" s="461"/>
      <c r="I718" s="413"/>
    </row>
    <row r="719" spans="1:9" ht="15">
      <c r="A719" s="365"/>
      <c r="B719" s="365"/>
      <c r="C719" s="365"/>
      <c r="D719" s="365"/>
      <c r="E719" s="365"/>
      <c r="F719" s="733"/>
      <c r="G719" s="365"/>
      <c r="H719" s="461"/>
      <c r="I719" s="413"/>
    </row>
    <row r="720" spans="1:9" ht="15">
      <c r="A720" s="365"/>
      <c r="B720" s="365"/>
      <c r="C720" s="365"/>
      <c r="D720" s="365"/>
      <c r="E720" s="365"/>
      <c r="F720" s="733"/>
      <c r="G720" s="365"/>
      <c r="H720" s="461"/>
      <c r="I720" s="455"/>
    </row>
    <row r="721" spans="1:9" ht="15">
      <c r="A721" s="365"/>
      <c r="B721" s="365"/>
      <c r="C721" s="365"/>
      <c r="D721" s="365"/>
      <c r="E721" s="365"/>
      <c r="F721" s="733"/>
      <c r="G721" s="365"/>
      <c r="H721" s="461"/>
      <c r="I721" s="455"/>
    </row>
    <row r="722" spans="1:9" s="328" customFormat="1" ht="14.25">
      <c r="A722" s="462"/>
      <c r="B722" s="462"/>
      <c r="C722" s="462"/>
      <c r="D722" s="462"/>
      <c r="E722" s="462"/>
      <c r="F722" s="734"/>
      <c r="G722" s="462"/>
      <c r="H722" s="463"/>
      <c r="I722" s="464"/>
    </row>
    <row r="723" spans="1:9" ht="15">
      <c r="A723" s="365"/>
      <c r="B723" s="365"/>
      <c r="C723" s="365"/>
      <c r="D723" s="365"/>
      <c r="E723" s="365"/>
      <c r="F723" s="733"/>
      <c r="G723" s="365"/>
      <c r="H723" s="461"/>
      <c r="I723" s="455"/>
    </row>
    <row r="724" spans="1:9" ht="15">
      <c r="A724" s="365"/>
      <c r="B724" s="365"/>
      <c r="C724" s="365"/>
      <c r="D724" s="365"/>
      <c r="E724" s="365"/>
      <c r="F724" s="733"/>
      <c r="G724" s="365"/>
      <c r="H724" s="461"/>
      <c r="I724" s="455"/>
    </row>
    <row r="725" spans="1:9" ht="13.5" customHeight="1">
      <c r="A725" s="365"/>
      <c r="B725" s="365"/>
      <c r="C725" s="365"/>
      <c r="D725" s="365"/>
      <c r="E725" s="365"/>
      <c r="F725" s="733"/>
      <c r="G725" s="365"/>
      <c r="H725" s="461"/>
      <c r="I725" s="455"/>
    </row>
    <row r="726" spans="1:9" ht="15">
      <c r="A726" s="365"/>
      <c r="B726" s="365"/>
      <c r="C726" s="365"/>
      <c r="D726" s="365"/>
      <c r="E726" s="365"/>
      <c r="F726" s="733"/>
      <c r="G726" s="365"/>
      <c r="H726" s="461"/>
      <c r="I726" s="455"/>
    </row>
    <row r="727" spans="1:9" ht="15">
      <c r="A727" s="465"/>
      <c r="B727" s="465"/>
      <c r="C727" s="465"/>
      <c r="D727" s="465"/>
      <c r="E727" s="465"/>
      <c r="F727" s="733"/>
      <c r="G727" s="465"/>
      <c r="H727" s="461"/>
      <c r="I727" s="455"/>
    </row>
    <row r="728" spans="1:9" ht="15">
      <c r="A728" s="465"/>
      <c r="B728" s="465"/>
      <c r="C728" s="465"/>
      <c r="D728" s="465"/>
      <c r="E728" s="465"/>
      <c r="F728" s="733"/>
      <c r="G728" s="465"/>
      <c r="H728" s="461"/>
      <c r="I728" s="455"/>
    </row>
    <row r="729" spans="1:9" ht="15">
      <c r="A729" s="465"/>
      <c r="B729" s="465"/>
      <c r="C729" s="465"/>
      <c r="D729" s="465"/>
      <c r="E729" s="465"/>
      <c r="F729" s="733"/>
      <c r="G729" s="465"/>
      <c r="H729" s="461"/>
      <c r="I729" s="455"/>
    </row>
    <row r="730" spans="1:9" ht="15">
      <c r="A730" s="365"/>
      <c r="B730" s="365"/>
      <c r="C730" s="365"/>
      <c r="D730" s="365"/>
      <c r="E730" s="365"/>
      <c r="F730" s="733"/>
      <c r="G730" s="365"/>
      <c r="H730" s="461"/>
      <c r="I730" s="455"/>
    </row>
    <row r="731" spans="1:9" ht="15">
      <c r="A731" s="365"/>
      <c r="B731" s="365"/>
      <c r="C731" s="365"/>
      <c r="D731" s="365"/>
      <c r="E731" s="365"/>
      <c r="F731" s="733"/>
      <c r="G731" s="365"/>
      <c r="H731" s="461"/>
      <c r="I731" s="455"/>
    </row>
    <row r="732" spans="1:9" ht="15">
      <c r="A732" s="462"/>
      <c r="B732" s="365"/>
      <c r="C732" s="365"/>
      <c r="D732" s="365"/>
      <c r="E732" s="365"/>
      <c r="F732" s="733"/>
      <c r="G732" s="365"/>
      <c r="H732" s="461"/>
      <c r="I732" s="455"/>
    </row>
    <row r="733" spans="1:9" ht="15">
      <c r="A733" s="365"/>
      <c r="B733" s="365"/>
      <c r="C733" s="365"/>
      <c r="D733" s="365"/>
      <c r="E733" s="365"/>
      <c r="F733" s="733"/>
      <c r="G733" s="365"/>
      <c r="H733" s="461"/>
      <c r="I733" s="413"/>
    </row>
    <row r="734" spans="1:9" ht="15">
      <c r="A734" s="365"/>
      <c r="B734" s="365"/>
      <c r="C734" s="365"/>
      <c r="D734" s="365"/>
      <c r="E734" s="365"/>
      <c r="F734" s="733"/>
      <c r="G734" s="365"/>
      <c r="H734" s="461"/>
      <c r="I734" s="413"/>
    </row>
    <row r="735" spans="1:9" ht="15">
      <c r="A735" s="319"/>
      <c r="B735" s="319"/>
      <c r="C735" s="319"/>
      <c r="D735" s="319"/>
      <c r="E735" s="319"/>
      <c r="F735" s="368"/>
      <c r="G735" s="319"/>
      <c r="H735" s="397"/>
      <c r="I735" s="369"/>
    </row>
    <row r="736" spans="1:9" ht="14.25">
      <c r="A736" s="466"/>
      <c r="B736" s="466"/>
      <c r="C736" s="466"/>
      <c r="D736" s="467"/>
      <c r="E736" s="467"/>
      <c r="F736" s="735"/>
      <c r="G736" s="467"/>
      <c r="H736" s="468"/>
      <c r="I736" s="369"/>
    </row>
    <row r="737" spans="1:9" ht="15">
      <c r="A737" s="375"/>
      <c r="B737" s="375"/>
      <c r="C737" s="375"/>
      <c r="D737" s="342"/>
      <c r="E737" s="342"/>
      <c r="F737" s="736"/>
      <c r="G737" s="342"/>
      <c r="H737" s="429"/>
      <c r="I737" s="369"/>
    </row>
    <row r="738" spans="1:9" ht="15">
      <c r="A738" s="375"/>
      <c r="B738" s="375"/>
      <c r="C738" s="375"/>
      <c r="D738" s="342"/>
      <c r="E738" s="342"/>
      <c r="F738" s="736"/>
      <c r="G738" s="342"/>
      <c r="H738" s="429"/>
      <c r="I738" s="369"/>
    </row>
    <row r="739" spans="1:9" ht="15">
      <c r="A739" s="424"/>
      <c r="B739" s="424"/>
      <c r="C739" s="424"/>
      <c r="D739" s="342"/>
      <c r="E739" s="342"/>
      <c r="F739" s="736"/>
      <c r="G739" s="342"/>
      <c r="H739" s="429"/>
      <c r="I739" s="369"/>
    </row>
    <row r="740" spans="1:9" ht="15">
      <c r="A740" s="319"/>
      <c r="B740" s="319"/>
      <c r="C740" s="319"/>
      <c r="D740" s="319"/>
      <c r="E740" s="319"/>
      <c r="F740" s="368"/>
      <c r="G740" s="319"/>
      <c r="H740" s="397"/>
      <c r="I740" s="369"/>
    </row>
    <row r="741" spans="1:9" ht="15">
      <c r="A741" s="319"/>
      <c r="B741" s="319"/>
      <c r="C741" s="319"/>
      <c r="D741" s="319"/>
      <c r="E741" s="319"/>
      <c r="F741" s="368"/>
      <c r="G741" s="319"/>
      <c r="H741" s="397"/>
      <c r="I741" s="369"/>
    </row>
    <row r="742" spans="1:9" ht="15">
      <c r="A742" s="344"/>
      <c r="B742" s="319"/>
      <c r="C742" s="319"/>
      <c r="D742" s="319"/>
      <c r="E742" s="319"/>
      <c r="F742" s="368"/>
      <c r="G742" s="319"/>
      <c r="H742" s="397"/>
      <c r="I742" s="369"/>
    </row>
    <row r="743" spans="1:9" ht="15">
      <c r="A743" s="344"/>
      <c r="B743" s="319"/>
      <c r="C743" s="319"/>
      <c r="D743" s="319"/>
      <c r="E743" s="319"/>
      <c r="F743" s="368"/>
      <c r="G743" s="319"/>
      <c r="H743" s="397"/>
      <c r="I743" s="369"/>
    </row>
    <row r="744" spans="1:9" ht="15">
      <c r="A744" s="365"/>
      <c r="B744" s="365"/>
      <c r="C744" s="365"/>
      <c r="D744" s="365"/>
      <c r="E744" s="365"/>
      <c r="F744" s="733"/>
      <c r="G744" s="365"/>
      <c r="H744" s="461"/>
      <c r="I744" s="413"/>
    </row>
    <row r="745" spans="1:9" ht="15">
      <c r="A745" s="365"/>
      <c r="B745" s="365"/>
      <c r="C745" s="365"/>
      <c r="D745" s="365"/>
      <c r="E745" s="365"/>
      <c r="F745" s="733"/>
      <c r="G745" s="365"/>
      <c r="H745" s="461"/>
      <c r="I745" s="455"/>
    </row>
    <row r="746" spans="1:9" ht="15">
      <c r="A746" s="365"/>
      <c r="B746" s="365"/>
      <c r="C746" s="365"/>
      <c r="D746" s="365"/>
      <c r="E746" s="365"/>
      <c r="F746" s="733"/>
      <c r="G746" s="365"/>
      <c r="H746" s="461"/>
      <c r="I746" s="455"/>
    </row>
    <row r="747" spans="1:9" ht="15">
      <c r="A747" s="462"/>
      <c r="B747" s="365"/>
      <c r="C747" s="365"/>
      <c r="D747" s="365"/>
      <c r="E747" s="365"/>
      <c r="F747" s="733"/>
      <c r="G747" s="365"/>
      <c r="H747" s="461"/>
      <c r="I747" s="455"/>
    </row>
    <row r="748" spans="1:9" ht="15">
      <c r="A748" s="365"/>
      <c r="B748" s="365"/>
      <c r="C748" s="365"/>
      <c r="D748" s="365"/>
      <c r="E748" s="365"/>
      <c r="F748" s="733"/>
      <c r="G748" s="365"/>
      <c r="H748" s="461"/>
      <c r="I748" s="455"/>
    </row>
    <row r="749" spans="1:9" ht="15">
      <c r="A749" s="365"/>
      <c r="B749" s="365"/>
      <c r="C749" s="365"/>
      <c r="D749" s="365"/>
      <c r="E749" s="365"/>
      <c r="F749" s="733"/>
      <c r="G749" s="365"/>
      <c r="H749" s="461"/>
      <c r="I749" s="455"/>
    </row>
    <row r="750" spans="1:9" ht="15">
      <c r="A750" s="365"/>
      <c r="B750" s="365"/>
      <c r="C750" s="365"/>
      <c r="D750" s="365"/>
      <c r="E750" s="365"/>
      <c r="F750" s="733"/>
      <c r="G750" s="365"/>
      <c r="H750" s="461"/>
      <c r="I750" s="455"/>
    </row>
    <row r="751" spans="1:9" ht="15">
      <c r="A751" s="365"/>
      <c r="B751" s="365"/>
      <c r="C751" s="365"/>
      <c r="D751" s="365"/>
      <c r="E751" s="365"/>
      <c r="F751" s="733"/>
      <c r="G751" s="365"/>
      <c r="H751" s="461"/>
      <c r="I751" s="455"/>
    </row>
    <row r="752" spans="1:9" ht="15">
      <c r="A752" s="365"/>
      <c r="B752" s="365"/>
      <c r="C752" s="365"/>
      <c r="D752" s="365"/>
      <c r="E752" s="365"/>
      <c r="F752" s="733"/>
      <c r="G752" s="365"/>
      <c r="H752" s="461"/>
      <c r="I752" s="455"/>
    </row>
    <row r="753" spans="1:9" ht="15">
      <c r="A753" s="365"/>
      <c r="B753" s="365"/>
      <c r="C753" s="365"/>
      <c r="D753" s="365"/>
      <c r="E753" s="365"/>
      <c r="F753" s="733"/>
      <c r="G753" s="365"/>
      <c r="H753" s="461"/>
      <c r="I753" s="455"/>
    </row>
    <row r="754" spans="1:9" ht="15">
      <c r="A754" s="462"/>
      <c r="B754" s="365"/>
      <c r="C754" s="365"/>
      <c r="D754" s="365"/>
      <c r="E754" s="365"/>
      <c r="F754" s="733"/>
      <c r="G754" s="365"/>
      <c r="H754" s="461"/>
      <c r="I754" s="455"/>
    </row>
    <row r="755" spans="1:9" ht="15">
      <c r="A755" s="365"/>
      <c r="B755" s="365"/>
      <c r="C755" s="365"/>
      <c r="D755" s="365"/>
      <c r="E755" s="365"/>
      <c r="F755" s="733"/>
      <c r="G755" s="365"/>
      <c r="H755" s="461"/>
      <c r="I755" s="413"/>
    </row>
    <row r="756" spans="1:9" ht="15">
      <c r="A756" s="465"/>
      <c r="B756" s="365"/>
      <c r="C756" s="365"/>
      <c r="D756" s="365"/>
      <c r="E756" s="365"/>
      <c r="F756" s="733"/>
      <c r="G756" s="365"/>
      <c r="H756" s="461"/>
      <c r="I756" s="413"/>
    </row>
    <row r="757" spans="1:9" ht="15">
      <c r="A757" s="465"/>
      <c r="B757" s="365"/>
      <c r="C757" s="365"/>
      <c r="D757" s="365"/>
      <c r="E757" s="365"/>
      <c r="F757" s="733"/>
      <c r="G757" s="365"/>
      <c r="H757" s="461"/>
      <c r="I757" s="413"/>
    </row>
    <row r="758" spans="1:9" ht="15">
      <c r="A758" s="319"/>
      <c r="B758" s="319"/>
      <c r="C758" s="319"/>
      <c r="D758" s="319"/>
      <c r="E758" s="319"/>
      <c r="F758" s="368"/>
      <c r="G758" s="319"/>
      <c r="H758" s="397"/>
      <c r="I758" s="369"/>
    </row>
    <row r="759" spans="1:9" ht="14.25">
      <c r="A759" s="424"/>
      <c r="B759" s="424"/>
      <c r="C759" s="424"/>
      <c r="D759" s="424"/>
      <c r="E759" s="424"/>
      <c r="F759" s="713"/>
      <c r="G759" s="424"/>
      <c r="H759" s="424"/>
      <c r="I759" s="447"/>
    </row>
    <row r="760" spans="1:9" ht="15">
      <c r="A760" s="375"/>
      <c r="B760" s="375"/>
      <c r="C760" s="375"/>
      <c r="D760" s="375"/>
      <c r="E760" s="375"/>
      <c r="F760" s="731"/>
      <c r="G760" s="344"/>
      <c r="H760" s="398"/>
      <c r="I760" s="371"/>
    </row>
    <row r="761" spans="1:9" ht="15">
      <c r="A761" s="375"/>
      <c r="B761" s="375"/>
      <c r="C761" s="375"/>
      <c r="D761" s="375"/>
      <c r="E761" s="375"/>
      <c r="F761" s="731"/>
      <c r="G761" s="319"/>
      <c r="H761" s="397"/>
      <c r="I761" s="369"/>
    </row>
    <row r="762" spans="1:9" ht="15">
      <c r="A762" s="375"/>
      <c r="B762" s="375"/>
      <c r="C762" s="375"/>
      <c r="D762" s="375"/>
      <c r="E762" s="375"/>
      <c r="F762" s="731"/>
      <c r="G762" s="319"/>
      <c r="H762" s="397"/>
      <c r="I762" s="369"/>
    </row>
    <row r="763" spans="1:9" ht="15">
      <c r="A763" s="375"/>
      <c r="B763" s="375"/>
      <c r="C763" s="375"/>
      <c r="D763" s="375"/>
      <c r="E763" s="375"/>
      <c r="F763" s="731"/>
      <c r="G763" s="319"/>
      <c r="H763" s="397"/>
      <c r="I763" s="369"/>
    </row>
    <row r="764" spans="1:9" ht="14.25">
      <c r="A764" s="319"/>
      <c r="B764" s="319"/>
      <c r="C764" s="319"/>
      <c r="D764" s="319"/>
      <c r="E764" s="319"/>
      <c r="F764" s="343"/>
      <c r="G764" s="319"/>
      <c r="H764" s="397"/>
      <c r="I764" s="369"/>
    </row>
    <row r="765" spans="1:9" ht="15">
      <c r="A765" s="319"/>
      <c r="B765" s="319"/>
      <c r="C765" s="319"/>
      <c r="D765" s="319"/>
      <c r="E765" s="319"/>
      <c r="F765" s="368"/>
      <c r="G765" s="319"/>
      <c r="H765" s="397"/>
      <c r="I765" s="369"/>
    </row>
    <row r="766" spans="1:9" ht="15">
      <c r="A766" s="319"/>
      <c r="B766" s="319"/>
      <c r="C766" s="319"/>
      <c r="D766" s="319"/>
      <c r="E766" s="319"/>
      <c r="F766" s="368"/>
      <c r="G766" s="319"/>
      <c r="H766" s="397"/>
      <c r="I766" s="369"/>
    </row>
    <row r="767" spans="1:9" ht="15">
      <c r="A767" s="344"/>
      <c r="B767" s="319"/>
      <c r="C767" s="319"/>
      <c r="D767" s="319"/>
      <c r="E767" s="319"/>
      <c r="F767" s="368"/>
      <c r="G767" s="319"/>
      <c r="H767" s="397"/>
      <c r="I767" s="369"/>
    </row>
    <row r="768" spans="1:9" ht="15">
      <c r="A768" s="344"/>
      <c r="B768" s="319"/>
      <c r="C768" s="319"/>
      <c r="D768" s="319"/>
      <c r="E768" s="319"/>
      <c r="F768" s="368"/>
      <c r="G768" s="319"/>
      <c r="H768" s="397"/>
      <c r="I768" s="369"/>
    </row>
    <row r="769" spans="1:9" ht="15">
      <c r="A769" s="319"/>
      <c r="B769" s="319"/>
      <c r="C769" s="319"/>
      <c r="D769" s="319"/>
      <c r="E769" s="319"/>
      <c r="F769" s="368"/>
      <c r="G769" s="319"/>
      <c r="H769" s="397"/>
      <c r="I769" s="369"/>
    </row>
    <row r="770" spans="1:9" ht="15">
      <c r="A770" s="456"/>
      <c r="B770" s="319"/>
      <c r="C770" s="319"/>
      <c r="D770" s="319"/>
      <c r="E770" s="319"/>
      <c r="F770" s="368"/>
      <c r="G770" s="319"/>
      <c r="H770" s="397"/>
      <c r="I770" s="369"/>
    </row>
    <row r="771" spans="1:9" ht="15">
      <c r="A771" s="456"/>
      <c r="B771" s="319"/>
      <c r="C771" s="319"/>
      <c r="D771" s="319"/>
      <c r="E771" s="319"/>
      <c r="F771" s="368"/>
      <c r="G771" s="319"/>
      <c r="H771" s="397"/>
      <c r="I771" s="369"/>
    </row>
    <row r="772" spans="1:9" ht="15">
      <c r="A772" s="456"/>
      <c r="B772" s="319"/>
      <c r="C772" s="319"/>
      <c r="D772" s="319"/>
      <c r="E772" s="319"/>
      <c r="F772" s="368"/>
      <c r="G772" s="319"/>
      <c r="H772" s="397"/>
      <c r="I772" s="369"/>
    </row>
    <row r="773" spans="1:9" ht="15">
      <c r="A773" s="319"/>
      <c r="B773" s="319"/>
      <c r="C773" s="319"/>
      <c r="D773" s="319"/>
      <c r="E773" s="319"/>
      <c r="F773" s="368"/>
      <c r="G773" s="319"/>
      <c r="H773" s="397"/>
      <c r="I773" s="369"/>
    </row>
    <row r="774" spans="1:9" ht="15">
      <c r="A774" s="365"/>
      <c r="B774" s="365"/>
      <c r="C774" s="365"/>
      <c r="D774" s="365"/>
      <c r="E774" s="365"/>
      <c r="F774" s="733"/>
      <c r="G774" s="365"/>
      <c r="H774" s="461"/>
      <c r="I774" s="455"/>
    </row>
    <row r="775" spans="1:9" ht="15">
      <c r="A775" s="365"/>
      <c r="B775" s="365"/>
      <c r="C775" s="365"/>
      <c r="D775" s="365"/>
      <c r="E775" s="365"/>
      <c r="F775" s="733"/>
      <c r="G775" s="365"/>
      <c r="H775" s="461"/>
      <c r="I775" s="455"/>
    </row>
    <row r="776" spans="1:9" ht="14.25">
      <c r="A776" s="462"/>
      <c r="B776" s="462"/>
      <c r="C776" s="462"/>
      <c r="D776" s="462"/>
      <c r="E776" s="462"/>
      <c r="F776" s="734"/>
      <c r="G776" s="462"/>
      <c r="H776" s="463"/>
      <c r="I776" s="464"/>
    </row>
    <row r="777" spans="1:9" ht="15">
      <c r="A777" s="365"/>
      <c r="B777" s="365"/>
      <c r="C777" s="365"/>
      <c r="D777" s="365"/>
      <c r="E777" s="365"/>
      <c r="F777" s="733"/>
      <c r="G777" s="365"/>
      <c r="H777" s="461"/>
      <c r="I777" s="455"/>
    </row>
    <row r="778" spans="1:9" ht="15">
      <c r="A778" s="319"/>
      <c r="B778" s="319"/>
      <c r="C778" s="319"/>
      <c r="D778" s="319"/>
      <c r="E778" s="319"/>
      <c r="F778" s="368"/>
      <c r="G778" s="319"/>
      <c r="H778" s="397"/>
      <c r="I778" s="469"/>
    </row>
    <row r="779" spans="1:9" ht="15">
      <c r="A779" s="319"/>
      <c r="B779" s="319"/>
      <c r="C779" s="319"/>
      <c r="D779" s="319"/>
      <c r="E779" s="319"/>
      <c r="F779" s="368"/>
      <c r="G779" s="319"/>
      <c r="H779" s="397"/>
      <c r="I779" s="469"/>
    </row>
    <row r="780" spans="1:9" ht="15">
      <c r="A780" s="319"/>
      <c r="B780" s="319"/>
      <c r="C780" s="319"/>
      <c r="D780" s="319"/>
      <c r="E780" s="319"/>
      <c r="F780" s="368"/>
      <c r="G780" s="319"/>
      <c r="H780" s="397"/>
      <c r="I780" s="469"/>
    </row>
    <row r="781" spans="1:9" ht="15">
      <c r="A781" s="456"/>
      <c r="B781" s="456"/>
      <c r="C781" s="456"/>
      <c r="D781" s="456"/>
      <c r="E781" s="456"/>
      <c r="F781" s="368"/>
      <c r="G781" s="456"/>
      <c r="H781" s="397"/>
      <c r="I781" s="469"/>
    </row>
    <row r="782" spans="1:9" ht="15">
      <c r="A782" s="456"/>
      <c r="B782" s="456"/>
      <c r="C782" s="456"/>
      <c r="D782" s="456"/>
      <c r="E782" s="456"/>
      <c r="F782" s="368"/>
      <c r="G782" s="456"/>
      <c r="H782" s="397"/>
      <c r="I782" s="469"/>
    </row>
    <row r="783" spans="1:9" ht="15">
      <c r="A783" s="456"/>
      <c r="B783" s="456"/>
      <c r="C783" s="456"/>
      <c r="D783" s="456"/>
      <c r="E783" s="456"/>
      <c r="F783" s="368"/>
      <c r="G783" s="456"/>
      <c r="H783" s="397"/>
      <c r="I783" s="469"/>
    </row>
    <row r="784" spans="1:9" ht="15">
      <c r="A784" s="365"/>
      <c r="B784" s="365"/>
      <c r="C784" s="365"/>
      <c r="D784" s="365"/>
      <c r="E784" s="365"/>
      <c r="F784" s="733"/>
      <c r="G784" s="365"/>
      <c r="H784" s="461"/>
      <c r="I784" s="455"/>
    </row>
    <row r="785" spans="1:9" ht="15">
      <c r="A785" s="365"/>
      <c r="B785" s="365"/>
      <c r="C785" s="365"/>
      <c r="D785" s="365"/>
      <c r="E785" s="365"/>
      <c r="F785" s="733"/>
      <c r="G785" s="365"/>
      <c r="H785" s="461"/>
      <c r="I785" s="455"/>
    </row>
    <row r="786" spans="1:9" ht="15">
      <c r="A786" s="462"/>
      <c r="B786" s="365"/>
      <c r="C786" s="365"/>
      <c r="D786" s="365"/>
      <c r="E786" s="365"/>
      <c r="F786" s="733"/>
      <c r="G786" s="365"/>
      <c r="H786" s="461"/>
      <c r="I786" s="455"/>
    </row>
    <row r="787" spans="1:9" ht="15">
      <c r="A787" s="365"/>
      <c r="B787" s="365"/>
      <c r="C787" s="365"/>
      <c r="D787" s="365"/>
      <c r="E787" s="365"/>
      <c r="F787" s="733"/>
      <c r="G787" s="365"/>
      <c r="H787" s="461"/>
      <c r="I787" s="413"/>
    </row>
    <row r="788" spans="1:9" ht="15">
      <c r="A788" s="365"/>
      <c r="B788" s="365"/>
      <c r="C788" s="365"/>
      <c r="D788" s="365"/>
      <c r="E788" s="365"/>
      <c r="F788" s="733"/>
      <c r="G788" s="365"/>
      <c r="H788" s="461"/>
      <c r="I788" s="413"/>
    </row>
    <row r="789" spans="1:9" ht="15">
      <c r="A789" s="319"/>
      <c r="B789" s="319"/>
      <c r="C789" s="319"/>
      <c r="D789" s="319"/>
      <c r="E789" s="319"/>
      <c r="F789" s="368"/>
      <c r="G789" s="319"/>
      <c r="H789" s="397"/>
      <c r="I789" s="369"/>
    </row>
    <row r="790" spans="1:9" ht="14.25">
      <c r="A790" s="466"/>
      <c r="B790" s="466"/>
      <c r="C790" s="466"/>
      <c r="D790" s="467"/>
      <c r="E790" s="467"/>
      <c r="F790" s="735"/>
      <c r="G790" s="467"/>
      <c r="H790" s="468"/>
      <c r="I790" s="369"/>
    </row>
    <row r="791" spans="1:9" ht="15">
      <c r="A791" s="375"/>
      <c r="B791" s="375"/>
      <c r="C791" s="375"/>
      <c r="D791" s="342"/>
      <c r="E791" s="342"/>
      <c r="F791" s="736"/>
      <c r="G791" s="342"/>
      <c r="H791" s="429"/>
      <c r="I791" s="369"/>
    </row>
    <row r="792" spans="1:9" ht="15">
      <c r="A792" s="375"/>
      <c r="B792" s="375"/>
      <c r="C792" s="375"/>
      <c r="D792" s="342"/>
      <c r="E792" s="342"/>
      <c r="F792" s="736"/>
      <c r="G792" s="342"/>
      <c r="H792" s="429"/>
      <c r="I792" s="369"/>
    </row>
    <row r="793" spans="1:9" ht="15">
      <c r="A793" s="424"/>
      <c r="B793" s="424"/>
      <c r="C793" s="424"/>
      <c r="D793" s="342"/>
      <c r="E793" s="342"/>
      <c r="F793" s="736"/>
      <c r="G793" s="342"/>
      <c r="H793" s="429"/>
      <c r="I793" s="369"/>
    </row>
    <row r="794" spans="1:9" ht="15">
      <c r="A794" s="319"/>
      <c r="B794" s="319"/>
      <c r="C794" s="319"/>
      <c r="D794" s="319"/>
      <c r="E794" s="319"/>
      <c r="F794" s="368"/>
      <c r="G794" s="319"/>
      <c r="H794" s="397"/>
      <c r="I794" s="369"/>
    </row>
    <row r="795" spans="1:9" ht="15">
      <c r="A795" s="344"/>
      <c r="B795" s="319"/>
      <c r="C795" s="319"/>
      <c r="D795" s="319"/>
      <c r="E795" s="319"/>
      <c r="F795" s="368"/>
      <c r="G795" s="319"/>
      <c r="H795" s="397"/>
      <c r="I795" s="369"/>
    </row>
    <row r="796" spans="1:9" ht="15">
      <c r="A796" s="344"/>
      <c r="B796" s="319"/>
      <c r="C796" s="319"/>
      <c r="D796" s="319"/>
      <c r="E796" s="319"/>
      <c r="F796" s="368"/>
      <c r="G796" s="319"/>
      <c r="H796" s="397"/>
      <c r="I796" s="369"/>
    </row>
    <row r="797" spans="1:9" ht="15">
      <c r="A797" s="319"/>
      <c r="B797" s="319"/>
      <c r="C797" s="319"/>
      <c r="D797" s="319"/>
      <c r="E797" s="319"/>
      <c r="F797" s="368"/>
      <c r="G797" s="319"/>
      <c r="H797" s="397"/>
      <c r="I797" s="369"/>
    </row>
    <row r="798" spans="1:9" ht="15">
      <c r="A798" s="365"/>
      <c r="B798" s="365"/>
      <c r="C798" s="365"/>
      <c r="D798" s="365"/>
      <c r="E798" s="365"/>
      <c r="F798" s="733"/>
      <c r="G798" s="365"/>
      <c r="H798" s="461"/>
      <c r="I798" s="455"/>
    </row>
    <row r="799" spans="1:9" ht="15">
      <c r="A799" s="365"/>
      <c r="B799" s="365"/>
      <c r="C799" s="365"/>
      <c r="D799" s="365"/>
      <c r="E799" s="365"/>
      <c r="F799" s="733"/>
      <c r="G799" s="365"/>
      <c r="H799" s="461"/>
      <c r="I799" s="455"/>
    </row>
    <row r="800" spans="1:9" ht="15">
      <c r="A800" s="462"/>
      <c r="B800" s="365"/>
      <c r="C800" s="365"/>
      <c r="D800" s="365"/>
      <c r="E800" s="365"/>
      <c r="F800" s="733"/>
      <c r="G800" s="365"/>
      <c r="H800" s="461"/>
      <c r="I800" s="455"/>
    </row>
    <row r="801" spans="1:9" ht="15">
      <c r="A801" s="365"/>
      <c r="B801" s="365"/>
      <c r="C801" s="365"/>
      <c r="D801" s="365"/>
      <c r="E801" s="365"/>
      <c r="F801" s="733"/>
      <c r="G801" s="365"/>
      <c r="H801" s="461"/>
      <c r="I801" s="455"/>
    </row>
    <row r="802" spans="1:9" ht="15">
      <c r="A802" s="319"/>
      <c r="B802" s="319"/>
      <c r="C802" s="319"/>
      <c r="D802" s="319"/>
      <c r="E802" s="319"/>
      <c r="F802" s="368"/>
      <c r="G802" s="319"/>
      <c r="H802" s="397"/>
      <c r="I802" s="469"/>
    </row>
    <row r="803" spans="1:9" ht="15">
      <c r="A803" s="319"/>
      <c r="B803" s="319"/>
      <c r="C803" s="319"/>
      <c r="D803" s="319"/>
      <c r="E803" s="319"/>
      <c r="F803" s="368"/>
      <c r="G803" s="319"/>
      <c r="H803" s="397"/>
      <c r="I803" s="469"/>
    </row>
    <row r="804" spans="1:9" ht="15">
      <c r="A804" s="319"/>
      <c r="B804" s="319"/>
      <c r="C804" s="319"/>
      <c r="D804" s="319"/>
      <c r="E804" s="319"/>
      <c r="F804" s="368"/>
      <c r="G804" s="319"/>
      <c r="H804" s="397"/>
      <c r="I804" s="469"/>
    </row>
    <row r="805" spans="1:9" ht="15">
      <c r="A805" s="365"/>
      <c r="B805" s="365"/>
      <c r="C805" s="365"/>
      <c r="D805" s="365"/>
      <c r="E805" s="365"/>
      <c r="F805" s="733"/>
      <c r="G805" s="365"/>
      <c r="H805" s="461"/>
      <c r="I805" s="455"/>
    </row>
    <row r="806" spans="1:9" ht="15">
      <c r="A806" s="365"/>
      <c r="B806" s="365"/>
      <c r="C806" s="365"/>
      <c r="D806" s="365"/>
      <c r="E806" s="365"/>
      <c r="F806" s="733"/>
      <c r="G806" s="365"/>
      <c r="H806" s="461"/>
      <c r="I806" s="455"/>
    </row>
    <row r="807" spans="1:9" ht="15">
      <c r="A807" s="462"/>
      <c r="B807" s="365"/>
      <c r="C807" s="365"/>
      <c r="D807" s="365"/>
      <c r="E807" s="365"/>
      <c r="F807" s="733"/>
      <c r="G807" s="365"/>
      <c r="H807" s="461"/>
      <c r="I807" s="455"/>
    </row>
    <row r="808" spans="1:9" ht="15">
      <c r="A808" s="365"/>
      <c r="B808" s="365"/>
      <c r="C808" s="365"/>
      <c r="D808" s="365"/>
      <c r="E808" s="365"/>
      <c r="F808" s="733"/>
      <c r="G808" s="365"/>
      <c r="H808" s="461"/>
      <c r="I808" s="413"/>
    </row>
    <row r="809" spans="1:9" ht="14.25">
      <c r="A809" s="424"/>
      <c r="B809" s="424"/>
      <c r="C809" s="424"/>
      <c r="D809" s="424"/>
      <c r="E809" s="424"/>
      <c r="F809" s="713"/>
      <c r="G809" s="424"/>
      <c r="H809" s="424"/>
      <c r="I809" s="447"/>
    </row>
    <row r="810" spans="1:9" ht="15">
      <c r="A810" s="375"/>
      <c r="B810" s="375"/>
      <c r="C810" s="375"/>
      <c r="D810" s="375"/>
      <c r="E810" s="375"/>
      <c r="F810" s="731"/>
      <c r="G810" s="344"/>
      <c r="H810" s="398"/>
      <c r="I810" s="371"/>
    </row>
    <row r="811" spans="1:9" ht="15">
      <c r="A811" s="375"/>
      <c r="B811" s="375"/>
      <c r="C811" s="375"/>
      <c r="D811" s="375"/>
      <c r="E811" s="375"/>
      <c r="F811" s="731"/>
      <c r="G811" s="319"/>
      <c r="H811" s="397"/>
      <c r="I811" s="369"/>
    </row>
    <row r="812" spans="1:9" ht="15">
      <c r="A812" s="375"/>
      <c r="B812" s="375"/>
      <c r="C812" s="375"/>
      <c r="D812" s="375"/>
      <c r="E812" s="375"/>
      <c r="F812" s="731"/>
      <c r="G812" s="319"/>
      <c r="H812" s="397"/>
      <c r="I812" s="369"/>
    </row>
    <row r="813" spans="1:9" ht="15">
      <c r="A813" s="375"/>
      <c r="B813" s="375"/>
      <c r="C813" s="375"/>
      <c r="D813" s="375"/>
      <c r="E813" s="375"/>
      <c r="F813" s="731"/>
      <c r="G813" s="319"/>
      <c r="H813" s="397"/>
      <c r="I813" s="369"/>
    </row>
    <row r="814" spans="1:9" ht="14.25">
      <c r="A814" s="319"/>
      <c r="B814" s="319"/>
      <c r="C814" s="319"/>
      <c r="D814" s="319"/>
      <c r="E814" s="319"/>
      <c r="F814" s="343"/>
      <c r="G814" s="319"/>
      <c r="H814" s="397"/>
      <c r="I814" s="369"/>
    </row>
    <row r="815" spans="1:9" ht="15">
      <c r="A815" s="319"/>
      <c r="B815" s="319"/>
      <c r="C815" s="319"/>
      <c r="D815" s="319"/>
      <c r="E815" s="319"/>
      <c r="F815" s="368"/>
      <c r="G815" s="319"/>
      <c r="H815" s="397"/>
      <c r="I815" s="369"/>
    </row>
    <row r="816" spans="1:9" ht="15">
      <c r="A816" s="344"/>
      <c r="B816" s="319"/>
      <c r="C816" s="319"/>
      <c r="D816" s="319"/>
      <c r="E816" s="319"/>
      <c r="F816" s="368"/>
      <c r="G816" s="319"/>
      <c r="H816" s="397"/>
      <c r="I816" s="369"/>
    </row>
    <row r="817" spans="1:9" ht="15">
      <c r="A817" s="344"/>
      <c r="B817" s="319"/>
      <c r="C817" s="319"/>
      <c r="D817" s="319"/>
      <c r="E817" s="319"/>
      <c r="F817" s="368"/>
      <c r="G817" s="319"/>
      <c r="H817" s="397"/>
      <c r="I817" s="369"/>
    </row>
    <row r="818" spans="1:9" ht="15">
      <c r="A818" s="319"/>
      <c r="B818" s="319"/>
      <c r="C818" s="319"/>
      <c r="D818" s="319"/>
      <c r="E818" s="319"/>
      <c r="F818" s="368"/>
      <c r="G818" s="319"/>
      <c r="H818" s="397"/>
      <c r="I818" s="369"/>
    </row>
    <row r="819" spans="1:9" ht="15">
      <c r="A819" s="365"/>
      <c r="B819" s="365"/>
      <c r="C819" s="365"/>
      <c r="D819" s="365"/>
      <c r="E819" s="365"/>
      <c r="F819" s="733"/>
      <c r="G819" s="365"/>
      <c r="H819" s="461"/>
      <c r="I819" s="455"/>
    </row>
    <row r="820" spans="1:9" ht="15">
      <c r="A820" s="365"/>
      <c r="B820" s="365"/>
      <c r="C820" s="365"/>
      <c r="D820" s="365"/>
      <c r="E820" s="365"/>
      <c r="F820" s="733"/>
      <c r="G820" s="365"/>
      <c r="H820" s="461"/>
      <c r="I820" s="455"/>
    </row>
    <row r="821" spans="1:9" ht="15">
      <c r="A821" s="365"/>
      <c r="B821" s="365"/>
      <c r="C821" s="365"/>
      <c r="D821" s="365"/>
      <c r="E821" s="365"/>
      <c r="F821" s="733"/>
      <c r="G821" s="365"/>
      <c r="H821" s="461"/>
      <c r="I821" s="470"/>
    </row>
    <row r="822" spans="1:9" ht="14.25">
      <c r="A822" s="462"/>
      <c r="B822" s="462"/>
      <c r="C822" s="462"/>
      <c r="D822" s="462"/>
      <c r="E822" s="462"/>
      <c r="F822" s="734"/>
      <c r="G822" s="462"/>
      <c r="H822" s="463"/>
      <c r="I822" s="464"/>
    </row>
    <row r="823" spans="1:9" ht="15">
      <c r="A823" s="365"/>
      <c r="B823" s="365"/>
      <c r="C823" s="365"/>
      <c r="D823" s="365"/>
      <c r="E823" s="365"/>
      <c r="F823" s="733"/>
      <c r="G823" s="365"/>
      <c r="H823" s="461"/>
      <c r="I823" s="455"/>
    </row>
    <row r="824" spans="1:9" ht="15">
      <c r="A824" s="365"/>
      <c r="B824" s="365"/>
      <c r="C824" s="365"/>
      <c r="D824" s="365"/>
      <c r="E824" s="365"/>
      <c r="F824" s="733"/>
      <c r="G824" s="365"/>
      <c r="H824" s="461"/>
      <c r="I824" s="455"/>
    </row>
    <row r="825" spans="1:9" ht="15">
      <c r="A825" s="319"/>
      <c r="B825" s="319"/>
      <c r="C825" s="319"/>
      <c r="D825" s="319"/>
      <c r="E825" s="319"/>
      <c r="F825" s="368"/>
      <c r="G825" s="319"/>
      <c r="H825" s="397"/>
      <c r="I825" s="469"/>
    </row>
    <row r="826" spans="1:9" ht="15">
      <c r="A826" s="319"/>
      <c r="B826" s="319"/>
      <c r="C826" s="319"/>
      <c r="D826" s="319"/>
      <c r="E826" s="319"/>
      <c r="F826" s="368"/>
      <c r="G826" s="319"/>
      <c r="H826" s="397"/>
      <c r="I826" s="469"/>
    </row>
    <row r="827" spans="1:9" ht="15">
      <c r="A827" s="456"/>
      <c r="B827" s="456"/>
      <c r="C827" s="456"/>
      <c r="D827" s="456"/>
      <c r="E827" s="456"/>
      <c r="F827" s="368"/>
      <c r="G827" s="456"/>
      <c r="H827" s="397"/>
      <c r="I827" s="469"/>
    </row>
    <row r="828" spans="1:9" ht="15">
      <c r="A828" s="456"/>
      <c r="B828" s="456"/>
      <c r="C828" s="456"/>
      <c r="D828" s="456"/>
      <c r="E828" s="456"/>
      <c r="F828" s="368"/>
      <c r="G828" s="456"/>
      <c r="H828" s="397"/>
      <c r="I828" s="469"/>
    </row>
    <row r="829" spans="1:9" ht="15">
      <c r="A829" s="365"/>
      <c r="B829" s="365"/>
      <c r="C829" s="365"/>
      <c r="D829" s="365"/>
      <c r="E829" s="365"/>
      <c r="F829" s="733"/>
      <c r="G829" s="365"/>
      <c r="H829" s="461"/>
      <c r="I829" s="455"/>
    </row>
    <row r="830" spans="1:9" ht="15">
      <c r="A830" s="365"/>
      <c r="B830" s="365"/>
      <c r="C830" s="365"/>
      <c r="D830" s="365"/>
      <c r="E830" s="365"/>
      <c r="F830" s="733"/>
      <c r="G830" s="365"/>
      <c r="H830" s="461"/>
      <c r="I830" s="455"/>
    </row>
    <row r="831" spans="1:9" ht="15">
      <c r="A831" s="365"/>
      <c r="B831" s="365"/>
      <c r="C831" s="365"/>
      <c r="D831" s="365"/>
      <c r="E831" s="365"/>
      <c r="F831" s="733"/>
      <c r="G831" s="365"/>
      <c r="H831" s="461"/>
      <c r="I831" s="470"/>
    </row>
    <row r="832" spans="1:9" ht="15">
      <c r="A832" s="462"/>
      <c r="B832" s="365"/>
      <c r="C832" s="365"/>
      <c r="D832" s="365"/>
      <c r="E832" s="365"/>
      <c r="F832" s="733"/>
      <c r="G832" s="365"/>
      <c r="H832" s="461"/>
      <c r="I832" s="455"/>
    </row>
    <row r="833" spans="1:9" ht="15">
      <c r="A833" s="319"/>
      <c r="B833" s="319"/>
      <c r="C833" s="319"/>
      <c r="D833" s="319"/>
      <c r="E833" s="319"/>
      <c r="F833" s="368"/>
      <c r="G833" s="319"/>
      <c r="H833" s="397"/>
      <c r="I833" s="369"/>
    </row>
    <row r="834" spans="1:9" ht="15">
      <c r="A834" s="319"/>
      <c r="B834" s="319"/>
      <c r="C834" s="319"/>
      <c r="D834" s="319"/>
      <c r="E834" s="319"/>
      <c r="F834" s="368"/>
      <c r="G834" s="319"/>
      <c r="H834" s="397"/>
      <c r="I834" s="369"/>
    </row>
    <row r="835" spans="1:9" ht="15">
      <c r="A835" s="344"/>
      <c r="B835" s="319"/>
      <c r="C835" s="319"/>
      <c r="D835" s="319"/>
      <c r="E835" s="319"/>
      <c r="F835" s="368"/>
      <c r="G835" s="319"/>
      <c r="H835" s="397"/>
      <c r="I835" s="369"/>
    </row>
    <row r="836" spans="1:9" ht="15">
      <c r="A836" s="344"/>
      <c r="B836" s="319"/>
      <c r="C836" s="319"/>
      <c r="D836" s="319"/>
      <c r="E836" s="319"/>
      <c r="F836" s="368"/>
      <c r="G836" s="319"/>
      <c r="H836" s="397"/>
      <c r="I836" s="369"/>
    </row>
    <row r="837" spans="1:9" ht="15">
      <c r="A837" s="319"/>
      <c r="B837" s="319"/>
      <c r="C837" s="319"/>
      <c r="D837" s="319"/>
      <c r="E837" s="319"/>
      <c r="F837" s="368"/>
      <c r="G837" s="319"/>
      <c r="H837" s="397"/>
      <c r="I837" s="369"/>
    </row>
    <row r="838" spans="1:9" ht="15">
      <c r="A838" s="365"/>
      <c r="B838" s="365"/>
      <c r="C838" s="365"/>
      <c r="D838" s="365"/>
      <c r="E838" s="365"/>
      <c r="F838" s="733"/>
      <c r="G838" s="365"/>
      <c r="H838" s="461"/>
      <c r="I838" s="455"/>
    </row>
    <row r="839" spans="1:9" ht="15">
      <c r="A839" s="365"/>
      <c r="B839" s="365"/>
      <c r="C839" s="365"/>
      <c r="D839" s="365"/>
      <c r="E839" s="365"/>
      <c r="F839" s="733"/>
      <c r="G839" s="365"/>
      <c r="H839" s="461"/>
      <c r="I839" s="455"/>
    </row>
    <row r="840" spans="1:9" ht="15">
      <c r="A840" s="462"/>
      <c r="B840" s="365"/>
      <c r="C840" s="365"/>
      <c r="D840" s="365"/>
      <c r="E840" s="365"/>
      <c r="F840" s="733"/>
      <c r="G840" s="365"/>
      <c r="H840" s="461"/>
      <c r="I840" s="455"/>
    </row>
    <row r="841" spans="1:9" ht="15">
      <c r="A841" s="319"/>
      <c r="B841" s="319"/>
      <c r="C841" s="319"/>
      <c r="D841" s="319"/>
      <c r="E841" s="319"/>
      <c r="F841" s="368"/>
      <c r="G841" s="319"/>
      <c r="H841" s="397"/>
      <c r="I841" s="469"/>
    </row>
    <row r="842" spans="1:9" ht="15">
      <c r="A842" s="319"/>
      <c r="B842" s="319"/>
      <c r="C842" s="319"/>
      <c r="D842" s="319"/>
      <c r="E842" s="319"/>
      <c r="F842" s="368"/>
      <c r="G842" s="319"/>
      <c r="H842" s="397"/>
      <c r="I842" s="469"/>
    </row>
    <row r="843" spans="1:9" ht="15">
      <c r="A843" s="319"/>
      <c r="B843" s="319"/>
      <c r="C843" s="319"/>
      <c r="D843" s="319"/>
      <c r="E843" s="319"/>
      <c r="F843" s="368"/>
      <c r="G843" s="319"/>
      <c r="H843" s="397"/>
      <c r="I843" s="469"/>
    </row>
    <row r="844" spans="1:9" ht="15">
      <c r="A844" s="319"/>
      <c r="B844" s="319"/>
      <c r="C844" s="319"/>
      <c r="D844" s="319"/>
      <c r="E844" s="319"/>
      <c r="F844" s="368"/>
      <c r="G844" s="319"/>
      <c r="H844" s="397"/>
      <c r="I844" s="469"/>
    </row>
    <row r="845" spans="1:9" ht="15">
      <c r="A845" s="365"/>
      <c r="B845" s="365"/>
      <c r="C845" s="365"/>
      <c r="D845" s="365"/>
      <c r="E845" s="365"/>
      <c r="F845" s="733"/>
      <c r="G845" s="365"/>
      <c r="H845" s="461"/>
      <c r="I845" s="455"/>
    </row>
    <row r="846" spans="1:9" ht="15">
      <c r="A846" s="365"/>
      <c r="B846" s="365"/>
      <c r="C846" s="365"/>
      <c r="D846" s="365"/>
      <c r="E846" s="365"/>
      <c r="F846" s="733"/>
      <c r="G846" s="365"/>
      <c r="H846" s="461"/>
      <c r="I846" s="455"/>
    </row>
    <row r="847" spans="1:9" ht="15">
      <c r="A847" s="462"/>
      <c r="B847" s="365"/>
      <c r="C847" s="365"/>
      <c r="D847" s="365"/>
      <c r="E847" s="365"/>
      <c r="F847" s="733"/>
      <c r="G847" s="365"/>
      <c r="H847" s="461"/>
      <c r="I847" s="455"/>
    </row>
    <row r="848" spans="1:9" ht="15">
      <c r="A848" s="319"/>
      <c r="B848" s="319"/>
      <c r="C848" s="319"/>
      <c r="D848" s="319"/>
      <c r="E848" s="319"/>
      <c r="F848" s="368"/>
      <c r="G848" s="319"/>
      <c r="H848" s="397"/>
      <c r="I848" s="369"/>
    </row>
    <row r="849" spans="1:9" ht="15">
      <c r="A849" s="319"/>
      <c r="B849" s="319"/>
      <c r="C849" s="319"/>
      <c r="D849" s="319"/>
      <c r="E849" s="319"/>
      <c r="F849" s="368"/>
      <c r="G849" s="319"/>
      <c r="H849" s="397"/>
      <c r="I849" s="369"/>
    </row>
    <row r="850" spans="1:9" ht="14.25">
      <c r="A850" s="424"/>
      <c r="B850" s="424"/>
      <c r="C850" s="424"/>
      <c r="D850" s="424"/>
      <c r="E850" s="424"/>
      <c r="F850" s="713"/>
      <c r="G850" s="424"/>
      <c r="H850" s="424"/>
      <c r="I850" s="447"/>
    </row>
    <row r="851" spans="1:9" ht="15">
      <c r="A851" s="375"/>
      <c r="B851" s="375"/>
      <c r="C851" s="375"/>
      <c r="D851" s="375"/>
      <c r="E851" s="375"/>
      <c r="F851" s="731"/>
      <c r="G851" s="344"/>
      <c r="H851" s="398"/>
      <c r="I851" s="371"/>
    </row>
    <row r="852" spans="1:9" ht="15">
      <c r="A852" s="375"/>
      <c r="B852" s="375"/>
      <c r="C852" s="375"/>
      <c r="D852" s="375"/>
      <c r="E852" s="375"/>
      <c r="F852" s="731"/>
      <c r="G852" s="319"/>
      <c r="H852" s="397"/>
      <c r="I852" s="369"/>
    </row>
    <row r="853" spans="1:9" ht="15">
      <c r="A853" s="375"/>
      <c r="B853" s="375"/>
      <c r="C853" s="375"/>
      <c r="D853" s="375"/>
      <c r="E853" s="375"/>
      <c r="F853" s="731"/>
      <c r="G853" s="319"/>
      <c r="H853" s="397"/>
      <c r="I853" s="369"/>
    </row>
    <row r="854" spans="1:9" ht="15">
      <c r="A854" s="375"/>
      <c r="B854" s="375"/>
      <c r="C854" s="375"/>
      <c r="D854" s="375"/>
      <c r="E854" s="375"/>
      <c r="F854" s="731"/>
      <c r="G854" s="319"/>
      <c r="H854" s="397"/>
      <c r="I854" s="369"/>
    </row>
    <row r="855" spans="1:9" ht="14.25">
      <c r="A855" s="319"/>
      <c r="B855" s="319"/>
      <c r="C855" s="319"/>
      <c r="D855" s="319"/>
      <c r="E855" s="319"/>
      <c r="F855" s="343"/>
      <c r="G855" s="319"/>
      <c r="H855" s="397"/>
      <c r="I855" s="369"/>
    </row>
    <row r="856" spans="1:9" ht="15">
      <c r="A856" s="319"/>
      <c r="B856" s="319"/>
      <c r="C856" s="319"/>
      <c r="D856" s="319"/>
      <c r="E856" s="319"/>
      <c r="F856" s="368"/>
      <c r="G856" s="319"/>
      <c r="H856" s="397"/>
      <c r="I856" s="369"/>
    </row>
    <row r="857" spans="1:9" ht="15">
      <c r="A857" s="319"/>
      <c r="B857" s="319"/>
      <c r="C857" s="319"/>
      <c r="D857" s="319"/>
      <c r="E857" s="319"/>
      <c r="F857" s="368"/>
      <c r="G857" s="319"/>
      <c r="H857" s="397"/>
      <c r="I857" s="369"/>
    </row>
    <row r="858" spans="1:9" ht="15">
      <c r="A858" s="319"/>
      <c r="B858" s="319"/>
      <c r="C858" s="319"/>
      <c r="D858" s="319"/>
      <c r="E858" s="319"/>
      <c r="F858" s="368"/>
      <c r="G858" s="319"/>
      <c r="H858" s="397"/>
      <c r="I858" s="369"/>
    </row>
    <row r="859" spans="1:9" ht="15">
      <c r="A859" s="319"/>
      <c r="B859" s="319"/>
      <c r="C859" s="319"/>
      <c r="D859" s="319"/>
      <c r="E859" s="319"/>
      <c r="F859" s="368"/>
      <c r="G859" s="319"/>
      <c r="H859" s="397"/>
      <c r="I859" s="369"/>
    </row>
    <row r="860" spans="1:9" ht="15">
      <c r="A860" s="319"/>
      <c r="B860" s="319"/>
      <c r="C860" s="319"/>
      <c r="D860" s="319"/>
      <c r="E860" s="319"/>
      <c r="F860" s="368"/>
      <c r="G860" s="319"/>
      <c r="H860" s="397"/>
      <c r="I860" s="369"/>
    </row>
    <row r="861" spans="1:9" ht="15">
      <c r="A861" s="319"/>
      <c r="B861" s="319"/>
      <c r="C861" s="319"/>
      <c r="D861" s="319"/>
      <c r="E861" s="319"/>
      <c r="F861" s="368"/>
      <c r="G861" s="319"/>
      <c r="H861" s="397"/>
      <c r="I861" s="369"/>
    </row>
    <row r="862" spans="1:9" ht="15">
      <c r="A862" s="344"/>
      <c r="B862" s="319"/>
      <c r="C862" s="319"/>
      <c r="D862" s="319"/>
      <c r="E862" s="319"/>
      <c r="F862" s="368"/>
      <c r="G862" s="319"/>
      <c r="H862" s="397"/>
      <c r="I862" s="369"/>
    </row>
    <row r="863" spans="1:9" ht="15">
      <c r="A863" s="344"/>
      <c r="B863" s="319"/>
      <c r="C863" s="319"/>
      <c r="D863" s="319"/>
      <c r="E863" s="319"/>
      <c r="F863" s="368"/>
      <c r="G863" s="319"/>
      <c r="H863" s="397"/>
      <c r="I863" s="369"/>
    </row>
    <row r="864" spans="1:9" ht="15">
      <c r="A864" s="319"/>
      <c r="B864" s="319"/>
      <c r="C864" s="319"/>
      <c r="D864" s="319"/>
      <c r="E864" s="319"/>
      <c r="F864" s="368"/>
      <c r="G864" s="319"/>
      <c r="H864" s="397"/>
      <c r="I864" s="369"/>
    </row>
    <row r="865" spans="1:9" ht="15">
      <c r="A865" s="365"/>
      <c r="B865" s="365"/>
      <c r="C865" s="365"/>
      <c r="D865" s="365"/>
      <c r="E865" s="365"/>
      <c r="F865" s="733"/>
      <c r="G865" s="365"/>
      <c r="H865" s="461"/>
      <c r="I865" s="455"/>
    </row>
    <row r="866" spans="1:9" ht="15">
      <c r="A866" s="365"/>
      <c r="B866" s="365"/>
      <c r="C866" s="365"/>
      <c r="D866" s="365"/>
      <c r="E866" s="365"/>
      <c r="F866" s="733"/>
      <c r="G866" s="365"/>
      <c r="H866" s="461"/>
      <c r="I866" s="455"/>
    </row>
    <row r="867" spans="1:9" ht="15">
      <c r="A867" s="462"/>
      <c r="B867" s="365"/>
      <c r="C867" s="365"/>
      <c r="D867" s="365"/>
      <c r="E867" s="365"/>
      <c r="F867" s="733"/>
      <c r="G867" s="365"/>
      <c r="H867" s="461"/>
      <c r="I867" s="455"/>
    </row>
    <row r="868" spans="1:9" ht="15">
      <c r="A868" s="319"/>
      <c r="B868" s="319"/>
      <c r="C868" s="319"/>
      <c r="D868" s="319"/>
      <c r="E868" s="319"/>
      <c r="F868" s="368"/>
      <c r="G868" s="319"/>
      <c r="H868" s="397"/>
      <c r="I868" s="469"/>
    </row>
    <row r="869" spans="1:9" ht="15">
      <c r="A869" s="319"/>
      <c r="B869" s="319"/>
      <c r="C869" s="319"/>
      <c r="D869" s="319"/>
      <c r="E869" s="319"/>
      <c r="F869" s="368"/>
      <c r="G869" s="319"/>
      <c r="H869" s="397"/>
      <c r="I869" s="469"/>
    </row>
    <row r="870" spans="1:9" ht="15">
      <c r="A870" s="319"/>
      <c r="B870" s="319"/>
      <c r="C870" s="319"/>
      <c r="D870" s="319"/>
      <c r="E870" s="319"/>
      <c r="F870" s="368"/>
      <c r="G870" s="319"/>
      <c r="H870" s="397"/>
      <c r="I870" s="469"/>
    </row>
    <row r="871" spans="1:9" ht="15">
      <c r="A871" s="319"/>
      <c r="B871" s="319"/>
      <c r="C871" s="319"/>
      <c r="D871" s="319"/>
      <c r="E871" s="319"/>
      <c r="F871" s="368"/>
      <c r="G871" s="319"/>
      <c r="H871" s="397"/>
      <c r="I871" s="469"/>
    </row>
    <row r="872" spans="1:9" ht="15">
      <c r="A872" s="365"/>
      <c r="B872" s="365"/>
      <c r="C872" s="365"/>
      <c r="D872" s="365"/>
      <c r="E872" s="365"/>
      <c r="F872" s="733"/>
      <c r="G872" s="365"/>
      <c r="H872" s="461"/>
      <c r="I872" s="455"/>
    </row>
    <row r="873" spans="1:9" ht="15">
      <c r="A873" s="365"/>
      <c r="B873" s="365"/>
      <c r="C873" s="365"/>
      <c r="D873" s="365"/>
      <c r="E873" s="365"/>
      <c r="F873" s="733"/>
      <c r="G873" s="365"/>
      <c r="H873" s="461"/>
      <c r="I873" s="455"/>
    </row>
    <row r="874" spans="1:9" ht="15">
      <c r="A874" s="462"/>
      <c r="B874" s="365"/>
      <c r="C874" s="365"/>
      <c r="D874" s="365"/>
      <c r="E874" s="365"/>
      <c r="F874" s="733"/>
      <c r="G874" s="365"/>
      <c r="H874" s="461"/>
      <c r="I874" s="455"/>
    </row>
    <row r="875" spans="1:9" ht="12" customHeight="1">
      <c r="A875" s="319"/>
      <c r="B875" s="319"/>
      <c r="C875" s="319"/>
      <c r="D875" s="319"/>
      <c r="E875" s="319"/>
      <c r="F875" s="368"/>
      <c r="G875" s="319"/>
      <c r="H875" s="397"/>
      <c r="I875" s="369"/>
    </row>
    <row r="876" spans="1:9" ht="12" customHeight="1">
      <c r="A876" s="319"/>
      <c r="B876" s="319"/>
      <c r="C876" s="319"/>
      <c r="D876" s="319"/>
      <c r="E876" s="319"/>
      <c r="F876" s="368"/>
      <c r="G876" s="319"/>
      <c r="H876" s="397"/>
      <c r="I876" s="369"/>
    </row>
    <row r="877" spans="1:9" ht="12" customHeight="1">
      <c r="A877" s="319"/>
      <c r="B877" s="319"/>
      <c r="C877" s="319"/>
      <c r="D877" s="319"/>
      <c r="E877" s="319"/>
      <c r="F877" s="368"/>
      <c r="G877" s="319"/>
      <c r="H877" s="397"/>
      <c r="I877" s="369"/>
    </row>
    <row r="878" spans="1:9" ht="12" customHeight="1">
      <c r="A878" s="319"/>
      <c r="B878" s="319"/>
      <c r="C878" s="319"/>
      <c r="D878" s="319"/>
      <c r="E878" s="319"/>
      <c r="F878" s="368"/>
      <c r="G878" s="319"/>
      <c r="H878" s="397"/>
      <c r="I878" s="369"/>
    </row>
    <row r="879" spans="1:9" ht="12" customHeight="1">
      <c r="A879" s="319"/>
      <c r="B879" s="319"/>
      <c r="C879" s="319"/>
      <c r="D879" s="319"/>
      <c r="E879" s="319"/>
      <c r="F879" s="368"/>
      <c r="G879" s="319"/>
      <c r="H879" s="397"/>
      <c r="I879" s="369"/>
    </row>
    <row r="880" spans="1:9" ht="12" customHeight="1">
      <c r="A880" s="424"/>
      <c r="B880" s="424"/>
      <c r="C880" s="424"/>
      <c r="D880" s="424"/>
      <c r="E880" s="424"/>
      <c r="F880" s="713"/>
      <c r="G880" s="424"/>
      <c r="H880" s="424"/>
      <c r="I880" s="447"/>
    </row>
    <row r="881" spans="1:9" ht="12" customHeight="1">
      <c r="A881" s="375"/>
      <c r="B881" s="375"/>
      <c r="C881" s="375"/>
      <c r="D881" s="375"/>
      <c r="E881" s="375"/>
      <c r="F881" s="731"/>
      <c r="G881" s="344"/>
      <c r="H881" s="398"/>
      <c r="I881" s="371"/>
    </row>
    <row r="882" spans="1:9" ht="12" customHeight="1">
      <c r="A882" s="375"/>
      <c r="B882" s="375"/>
      <c r="C882" s="375"/>
      <c r="D882" s="375"/>
      <c r="E882" s="375"/>
      <c r="F882" s="731"/>
      <c r="G882" s="319"/>
      <c r="H882" s="397"/>
      <c r="I882" s="369"/>
    </row>
    <row r="883" spans="1:9" ht="12" customHeight="1">
      <c r="A883" s="375"/>
      <c r="B883" s="375"/>
      <c r="C883" s="375"/>
      <c r="D883" s="375"/>
      <c r="E883" s="375"/>
      <c r="F883" s="731"/>
      <c r="G883" s="319"/>
      <c r="H883" s="397"/>
      <c r="I883" s="369"/>
    </row>
    <row r="884" spans="1:9" ht="12" customHeight="1">
      <c r="A884" s="375"/>
      <c r="B884" s="375"/>
      <c r="C884" s="375"/>
      <c r="D884" s="375"/>
      <c r="E884" s="375"/>
      <c r="F884" s="731"/>
      <c r="G884" s="319"/>
      <c r="H884" s="397"/>
      <c r="I884" s="369"/>
    </row>
    <row r="885" spans="1:9" ht="12" customHeight="1">
      <c r="A885" s="319"/>
      <c r="B885" s="319"/>
      <c r="C885" s="319"/>
      <c r="D885" s="319"/>
      <c r="E885" s="319"/>
      <c r="F885" s="343"/>
      <c r="G885" s="319"/>
      <c r="H885" s="397"/>
      <c r="I885" s="369"/>
    </row>
    <row r="886" spans="1:9" ht="12" customHeight="1">
      <c r="A886" s="319"/>
      <c r="B886" s="319"/>
      <c r="C886" s="319"/>
      <c r="D886" s="319"/>
      <c r="E886" s="319"/>
      <c r="F886" s="368"/>
      <c r="G886" s="319"/>
      <c r="H886" s="397"/>
      <c r="I886" s="369"/>
    </row>
    <row r="887" spans="1:9" ht="12" customHeight="1">
      <c r="A887" s="319"/>
      <c r="B887" s="319"/>
      <c r="C887" s="319"/>
      <c r="D887" s="319"/>
      <c r="E887" s="319"/>
      <c r="F887" s="368"/>
      <c r="G887" s="319"/>
      <c r="H887" s="397"/>
      <c r="I887" s="369"/>
    </row>
    <row r="888" spans="1:9" ht="12" customHeight="1">
      <c r="A888" s="319"/>
      <c r="B888" s="319"/>
      <c r="C888" s="319"/>
      <c r="D888" s="319"/>
      <c r="E888" s="460"/>
      <c r="F888" s="368"/>
      <c r="G888" s="319"/>
      <c r="H888" s="397"/>
      <c r="I888" s="369"/>
    </row>
    <row r="889" spans="1:9" ht="14.25">
      <c r="A889" s="344"/>
      <c r="B889" s="344"/>
      <c r="C889" s="344"/>
      <c r="D889" s="344"/>
      <c r="E889" s="344"/>
      <c r="F889" s="343"/>
      <c r="G889" s="344"/>
      <c r="H889" s="471"/>
      <c r="I889" s="344"/>
    </row>
    <row r="890" spans="1:9" ht="14.25">
      <c r="A890" s="344"/>
      <c r="B890" s="344"/>
      <c r="C890" s="344"/>
      <c r="D890" s="344"/>
      <c r="E890" s="344"/>
      <c r="F890" s="343"/>
      <c r="G890" s="344"/>
      <c r="H890" s="471"/>
      <c r="I890" s="344"/>
    </row>
    <row r="891" spans="1:9" ht="14.25">
      <c r="A891" s="472"/>
      <c r="B891" s="473"/>
      <c r="C891" s="473"/>
      <c r="D891" s="473"/>
      <c r="E891" s="473"/>
      <c r="F891" s="737"/>
      <c r="G891" s="473"/>
      <c r="H891" s="474"/>
      <c r="I891" s="473"/>
    </row>
    <row r="892" spans="1:9" ht="14.25">
      <c r="A892" s="472"/>
      <c r="B892" s="473"/>
      <c r="C892" s="473"/>
      <c r="D892" s="473"/>
      <c r="E892" s="473"/>
      <c r="F892" s="737"/>
      <c r="G892" s="473"/>
      <c r="H892" s="474"/>
      <c r="I892" s="473"/>
    </row>
    <row r="893" spans="1:9" ht="14.25">
      <c r="A893" s="475"/>
      <c r="B893" s="473"/>
      <c r="C893" s="473"/>
      <c r="D893" s="473"/>
      <c r="E893" s="473"/>
      <c r="F893" s="737"/>
      <c r="G893" s="473"/>
      <c r="H893" s="474"/>
      <c r="I893" s="473"/>
    </row>
    <row r="894" spans="1:9" ht="14.25">
      <c r="A894" s="475"/>
      <c r="B894" s="473"/>
      <c r="C894" s="473"/>
      <c r="D894" s="473"/>
      <c r="E894" s="473"/>
      <c r="F894" s="737"/>
      <c r="G894" s="473"/>
      <c r="H894" s="474"/>
      <c r="I894" s="473"/>
    </row>
    <row r="895" spans="1:9" ht="15">
      <c r="A895" s="319"/>
      <c r="B895" s="319"/>
      <c r="C895" s="319"/>
      <c r="D895" s="319"/>
      <c r="E895" s="319"/>
      <c r="F895" s="368"/>
      <c r="G895" s="319"/>
      <c r="H895" s="349"/>
      <c r="I895" s="349"/>
    </row>
    <row r="896" spans="1:9" ht="15">
      <c r="A896" s="319"/>
      <c r="B896" s="319"/>
      <c r="C896" s="319"/>
      <c r="D896" s="319"/>
      <c r="E896" s="319"/>
      <c r="F896" s="368"/>
      <c r="G896" s="319"/>
      <c r="H896" s="412"/>
      <c r="I896" s="349"/>
    </row>
    <row r="897" spans="1:9" ht="15">
      <c r="A897" s="319"/>
      <c r="B897" s="319"/>
      <c r="C897" s="319"/>
      <c r="D897" s="319"/>
      <c r="E897" s="319"/>
      <c r="F897" s="368"/>
      <c r="G897" s="319"/>
      <c r="H897" s="369"/>
      <c r="I897" s="369"/>
    </row>
    <row r="898" spans="1:9" ht="15">
      <c r="A898" s="319"/>
      <c r="B898" s="319"/>
      <c r="C898" s="319"/>
      <c r="D898" s="319"/>
      <c r="E898" s="319"/>
      <c r="F898" s="368"/>
      <c r="G898" s="319"/>
      <c r="H898" s="369"/>
      <c r="I898" s="319"/>
    </row>
    <row r="899" spans="1:9" ht="14.25">
      <c r="A899" s="344"/>
      <c r="B899" s="344"/>
      <c r="C899" s="344"/>
      <c r="D899" s="344"/>
      <c r="E899" s="344"/>
      <c r="F899" s="343"/>
      <c r="G899" s="344"/>
      <c r="H899" s="371"/>
      <c r="I899" s="344"/>
    </row>
    <row r="900" spans="1:9" ht="14.25">
      <c r="A900" s="344"/>
      <c r="B900" s="344"/>
      <c r="C900" s="344"/>
      <c r="D900" s="344"/>
      <c r="E900" s="344"/>
      <c r="F900" s="343"/>
      <c r="G900" s="344"/>
      <c r="H900" s="371"/>
      <c r="I900" s="344"/>
    </row>
    <row r="901" spans="1:9" ht="14.25">
      <c r="A901" s="344"/>
      <c r="B901" s="344"/>
      <c r="C901" s="344"/>
      <c r="D901" s="344"/>
      <c r="E901" s="344"/>
      <c r="F901" s="343"/>
      <c r="G901" s="344"/>
      <c r="H901" s="371"/>
      <c r="I901" s="344"/>
    </row>
    <row r="902" spans="1:9" ht="14.25">
      <c r="A902" s="344"/>
      <c r="B902" s="344"/>
      <c r="C902" s="344"/>
      <c r="D902" s="344"/>
      <c r="E902" s="344"/>
      <c r="F902" s="343"/>
      <c r="G902" s="349"/>
      <c r="H902" s="412"/>
      <c r="I902" s="349"/>
    </row>
    <row r="903" spans="1:9" ht="14.25">
      <c r="A903" s="344"/>
      <c r="B903" s="344"/>
      <c r="C903" s="344"/>
      <c r="D903" s="344"/>
      <c r="E903" s="344"/>
      <c r="F903" s="343"/>
      <c r="G903" s="349"/>
      <c r="H903" s="412"/>
      <c r="I903" s="349"/>
    </row>
    <row r="904" spans="1:9" ht="15">
      <c r="A904" s="319"/>
      <c r="B904" s="319"/>
      <c r="C904" s="319"/>
      <c r="D904" s="319"/>
      <c r="E904" s="319"/>
      <c r="F904" s="368"/>
      <c r="G904" s="349"/>
      <c r="H904" s="369"/>
      <c r="I904" s="369"/>
    </row>
    <row r="905" spans="1:9" ht="15">
      <c r="A905" s="319"/>
      <c r="B905" s="319"/>
      <c r="C905" s="319"/>
      <c r="D905" s="319"/>
      <c r="E905" s="319"/>
      <c r="F905" s="368"/>
      <c r="G905" s="348"/>
      <c r="H905" s="369"/>
      <c r="I905" s="369"/>
    </row>
    <row r="906" spans="1:9" ht="15">
      <c r="A906" s="319"/>
      <c r="B906" s="319"/>
      <c r="C906" s="319"/>
      <c r="D906" s="319"/>
      <c r="E906" s="319"/>
      <c r="F906" s="368"/>
      <c r="G906" s="348"/>
      <c r="H906" s="369"/>
      <c r="I906" s="369"/>
    </row>
    <row r="907" spans="1:9" ht="14.25">
      <c r="A907" s="344"/>
      <c r="B907" s="344"/>
      <c r="C907" s="344"/>
      <c r="D907" s="344"/>
      <c r="E907" s="344"/>
      <c r="F907" s="343"/>
      <c r="G907" s="371"/>
      <c r="H907" s="371"/>
      <c r="I907" s="371"/>
    </row>
    <row r="908" spans="1:9" ht="14.25">
      <c r="A908" s="344"/>
      <c r="B908" s="344"/>
      <c r="C908" s="344"/>
      <c r="D908" s="344"/>
      <c r="E908" s="344"/>
      <c r="F908" s="343"/>
      <c r="G908" s="344"/>
      <c r="H908" s="471"/>
      <c r="I908" s="344"/>
    </row>
    <row r="909" spans="1:9" ht="14.25">
      <c r="A909" s="344"/>
      <c r="B909" s="344"/>
      <c r="C909" s="344"/>
      <c r="D909" s="344"/>
      <c r="E909" s="344"/>
      <c r="F909" s="343"/>
      <c r="G909" s="344"/>
      <c r="H909" s="471"/>
      <c r="I909" s="344"/>
    </row>
    <row r="910" spans="1:9" ht="15">
      <c r="A910" s="473"/>
      <c r="B910" s="476"/>
      <c r="C910" s="476"/>
      <c r="D910" s="476"/>
      <c r="E910" s="476"/>
      <c r="F910" s="738"/>
      <c r="G910" s="476"/>
      <c r="H910" s="476"/>
      <c r="I910" s="476"/>
    </row>
    <row r="911" spans="1:9" ht="15">
      <c r="A911" s="473"/>
      <c r="B911" s="476"/>
      <c r="C911" s="476"/>
      <c r="D911" s="476"/>
      <c r="E911" s="476"/>
      <c r="F911" s="738"/>
      <c r="G911" s="476"/>
      <c r="H911" s="476"/>
      <c r="I911" s="476"/>
    </row>
    <row r="912" spans="1:9" ht="15">
      <c r="A912" s="319"/>
      <c r="B912" s="344"/>
      <c r="C912" s="344"/>
      <c r="D912" s="344"/>
      <c r="E912" s="344"/>
      <c r="F912" s="368"/>
      <c r="G912" s="319"/>
      <c r="H912" s="349"/>
      <c r="I912" s="349"/>
    </row>
    <row r="913" spans="1:9" ht="15">
      <c r="A913" s="319"/>
      <c r="B913" s="319"/>
      <c r="C913" s="319"/>
      <c r="D913" s="319"/>
      <c r="E913" s="319"/>
      <c r="F913" s="368"/>
      <c r="G913" s="319"/>
      <c r="H913" s="349"/>
      <c r="I913" s="349"/>
    </row>
    <row r="914" spans="1:9" ht="15">
      <c r="A914" s="319"/>
      <c r="B914" s="319"/>
      <c r="C914" s="319"/>
      <c r="D914" s="319"/>
      <c r="E914" s="319"/>
      <c r="F914" s="368"/>
      <c r="G914" s="319"/>
      <c r="H914" s="369"/>
      <c r="I914" s="319"/>
    </row>
    <row r="915" spans="1:9" ht="15">
      <c r="A915" s="319"/>
      <c r="B915" s="319"/>
      <c r="C915" s="319"/>
      <c r="D915" s="319"/>
      <c r="E915" s="319"/>
      <c r="F915" s="368"/>
      <c r="G915" s="319"/>
      <c r="H915" s="369"/>
      <c r="I915" s="319"/>
    </row>
    <row r="916" spans="1:9" ht="14.25">
      <c r="A916" s="344"/>
      <c r="B916" s="344"/>
      <c r="C916" s="344"/>
      <c r="D916" s="344"/>
      <c r="E916" s="344"/>
      <c r="F916" s="343"/>
      <c r="G916" s="344"/>
      <c r="H916" s="371"/>
      <c r="I916" s="344"/>
    </row>
    <row r="917" spans="1:9" ht="14.25">
      <c r="A917" s="344"/>
      <c r="B917" s="344"/>
      <c r="C917" s="344"/>
      <c r="D917" s="344"/>
      <c r="E917" s="344"/>
      <c r="F917" s="343"/>
      <c r="G917" s="344"/>
      <c r="H917" s="371"/>
      <c r="I917" s="344"/>
    </row>
    <row r="918" spans="1:9" ht="14.25">
      <c r="A918" s="344"/>
      <c r="B918" s="344"/>
      <c r="C918" s="344"/>
      <c r="D918" s="344"/>
      <c r="E918" s="344"/>
      <c r="F918" s="343"/>
      <c r="G918" s="344"/>
      <c r="H918" s="371"/>
      <c r="I918" s="344"/>
    </row>
    <row r="919" spans="1:9" ht="14.25">
      <c r="A919" s="344"/>
      <c r="B919" s="344"/>
      <c r="C919" s="344"/>
      <c r="D919" s="344"/>
      <c r="E919" s="344"/>
      <c r="F919" s="343"/>
      <c r="G919" s="344"/>
      <c r="H919" s="371"/>
      <c r="I919" s="344"/>
    </row>
    <row r="920" spans="1:9" ht="14.25">
      <c r="A920" s="344"/>
      <c r="B920" s="344"/>
      <c r="C920" s="344"/>
      <c r="D920" s="344"/>
      <c r="E920" s="344"/>
      <c r="F920" s="343"/>
      <c r="G920" s="344"/>
      <c r="H920" s="371"/>
      <c r="I920" s="344"/>
    </row>
    <row r="921" spans="1:9" ht="14.25">
      <c r="A921" s="344"/>
      <c r="B921" s="344"/>
      <c r="C921" s="344"/>
      <c r="D921" s="344"/>
      <c r="E921" s="344"/>
      <c r="F921" s="343"/>
      <c r="G921" s="349"/>
      <c r="H921" s="412"/>
      <c r="I921" s="349"/>
    </row>
    <row r="922" spans="1:9" ht="14.25">
      <c r="A922" s="344"/>
      <c r="B922" s="344"/>
      <c r="C922" s="344"/>
      <c r="D922" s="344"/>
      <c r="E922" s="344"/>
      <c r="F922" s="343"/>
      <c r="G922" s="349"/>
      <c r="H922" s="412"/>
      <c r="I922" s="349"/>
    </row>
    <row r="923" spans="1:9" ht="15">
      <c r="A923" s="319"/>
      <c r="B923" s="319"/>
      <c r="C923" s="319"/>
      <c r="D923" s="319"/>
      <c r="E923" s="319"/>
      <c r="F923" s="368"/>
      <c r="G923" s="319"/>
      <c r="H923" s="369"/>
      <c r="I923" s="319"/>
    </row>
    <row r="924" spans="1:9" ht="15">
      <c r="A924" s="319"/>
      <c r="B924" s="319"/>
      <c r="C924" s="319"/>
      <c r="D924" s="319"/>
      <c r="E924" s="319"/>
      <c r="F924" s="368"/>
      <c r="G924" s="319"/>
      <c r="H924" s="369"/>
      <c r="I924" s="369"/>
    </row>
    <row r="925" spans="1:9" ht="15">
      <c r="A925" s="319"/>
      <c r="B925" s="319"/>
      <c r="C925" s="319"/>
      <c r="D925" s="319"/>
      <c r="E925" s="319"/>
      <c r="F925" s="368"/>
      <c r="G925" s="319"/>
      <c r="H925" s="369"/>
      <c r="I925" s="369"/>
    </row>
    <row r="926" spans="1:9" ht="14.25">
      <c r="A926" s="344"/>
      <c r="B926" s="344"/>
      <c r="C926" s="344"/>
      <c r="D926" s="344"/>
      <c r="E926" s="344"/>
      <c r="F926" s="343"/>
      <c r="G926" s="344"/>
      <c r="H926" s="371"/>
      <c r="I926" s="371"/>
    </row>
    <row r="927" spans="1:9" ht="14.25">
      <c r="A927" s="344"/>
      <c r="B927" s="344"/>
      <c r="C927" s="344"/>
      <c r="D927" s="344"/>
      <c r="E927" s="344"/>
      <c r="F927" s="343"/>
      <c r="G927" s="344"/>
      <c r="H927" s="471"/>
      <c r="I927" s="344"/>
    </row>
    <row r="928" spans="1:9" ht="14.25">
      <c r="A928" s="344"/>
      <c r="B928" s="344"/>
      <c r="C928" s="344"/>
      <c r="D928" s="344"/>
      <c r="E928" s="344"/>
      <c r="F928" s="343"/>
      <c r="G928" s="344"/>
      <c r="H928" s="471"/>
      <c r="I928" s="344"/>
    </row>
    <row r="929" spans="1:9" ht="14.25">
      <c r="A929" s="473"/>
      <c r="B929" s="344"/>
      <c r="C929" s="344"/>
      <c r="D929" s="344"/>
      <c r="E929" s="344"/>
      <c r="F929" s="343"/>
      <c r="G929" s="344"/>
      <c r="H929" s="344"/>
      <c r="I929" s="344"/>
    </row>
    <row r="930" spans="1:9" ht="15">
      <c r="A930" s="319"/>
      <c r="B930" s="319"/>
      <c r="C930" s="319"/>
      <c r="D930" s="319"/>
      <c r="E930" s="319"/>
      <c r="F930" s="368"/>
      <c r="G930" s="319"/>
      <c r="H930" s="319"/>
      <c r="I930" s="319"/>
    </row>
    <row r="931" spans="1:9" ht="15">
      <c r="A931" s="319"/>
      <c r="B931" s="319"/>
      <c r="C931" s="319"/>
      <c r="D931" s="319"/>
      <c r="E931" s="319"/>
      <c r="F931" s="368"/>
      <c r="G931" s="319"/>
      <c r="H931" s="319"/>
      <c r="I931" s="319"/>
    </row>
    <row r="932" spans="1:9" ht="15">
      <c r="A932" s="319"/>
      <c r="B932" s="319"/>
      <c r="C932" s="319"/>
      <c r="D932" s="319"/>
      <c r="E932" s="319"/>
      <c r="F932" s="368"/>
      <c r="G932" s="319"/>
      <c r="H932" s="349"/>
      <c r="I932" s="349"/>
    </row>
    <row r="933" spans="1:9" ht="15">
      <c r="A933" s="319"/>
      <c r="B933" s="319"/>
      <c r="C933" s="319"/>
      <c r="D933" s="319"/>
      <c r="E933" s="319"/>
      <c r="F933" s="368"/>
      <c r="G933" s="319"/>
      <c r="H933" s="349"/>
      <c r="I933" s="349"/>
    </row>
    <row r="934" spans="1:9" ht="15">
      <c r="A934" s="319"/>
      <c r="B934" s="319"/>
      <c r="C934" s="319"/>
      <c r="D934" s="319"/>
      <c r="E934" s="319"/>
      <c r="F934" s="368"/>
      <c r="G934" s="319"/>
      <c r="H934" s="390"/>
      <c r="I934" s="348"/>
    </row>
    <row r="935" spans="1:9" ht="15">
      <c r="A935" s="319"/>
      <c r="B935" s="319"/>
      <c r="C935" s="319"/>
      <c r="D935" s="319"/>
      <c r="E935" s="319"/>
      <c r="F935" s="368"/>
      <c r="G935" s="319"/>
      <c r="H935" s="390"/>
      <c r="I935" s="348"/>
    </row>
    <row r="936" spans="1:9" ht="15">
      <c r="A936" s="319"/>
      <c r="B936" s="319"/>
      <c r="C936" s="319"/>
      <c r="D936" s="319"/>
      <c r="E936" s="319"/>
      <c r="F936" s="368"/>
      <c r="G936" s="319"/>
      <c r="H936" s="390"/>
      <c r="I936" s="348"/>
    </row>
    <row r="937" spans="1:9" ht="15">
      <c r="A937" s="319"/>
      <c r="B937" s="319"/>
      <c r="C937" s="319"/>
      <c r="D937" s="319"/>
      <c r="E937" s="319"/>
      <c r="F937" s="368"/>
      <c r="G937" s="319"/>
      <c r="H937" s="390"/>
      <c r="I937" s="348"/>
    </row>
    <row r="938" spans="1:9" ht="15">
      <c r="A938" s="319"/>
      <c r="B938" s="319"/>
      <c r="C938" s="319"/>
      <c r="D938" s="319"/>
      <c r="E938" s="319"/>
      <c r="F938" s="368"/>
      <c r="G938" s="319"/>
      <c r="H938" s="390"/>
      <c r="I938" s="348"/>
    </row>
    <row r="939" spans="1:9" ht="15">
      <c r="A939" s="319"/>
      <c r="B939" s="319"/>
      <c r="C939" s="319"/>
      <c r="D939" s="319"/>
      <c r="E939" s="319"/>
      <c r="F939" s="368"/>
      <c r="G939" s="319"/>
      <c r="H939" s="390"/>
      <c r="I939" s="348"/>
    </row>
    <row r="940" spans="1:9" ht="15">
      <c r="A940" s="319"/>
      <c r="B940" s="319"/>
      <c r="C940" s="319"/>
      <c r="D940" s="319"/>
      <c r="E940" s="319"/>
      <c r="F940" s="368"/>
      <c r="G940" s="319"/>
      <c r="H940" s="390"/>
      <c r="I940" s="348"/>
    </row>
    <row r="941" spans="1:9" ht="15">
      <c r="A941" s="319"/>
      <c r="B941" s="319"/>
      <c r="C941" s="319"/>
      <c r="D941" s="319"/>
      <c r="E941" s="319"/>
      <c r="F941" s="368"/>
      <c r="G941" s="319"/>
      <c r="H941" s="390"/>
      <c r="I941" s="348"/>
    </row>
    <row r="942" spans="1:9" ht="15">
      <c r="A942" s="319"/>
      <c r="B942" s="319"/>
      <c r="C942" s="319"/>
      <c r="D942" s="319"/>
      <c r="E942" s="319"/>
      <c r="F942" s="368"/>
      <c r="G942" s="319"/>
      <c r="H942" s="390"/>
      <c r="I942" s="348"/>
    </row>
    <row r="943" spans="1:9" ht="15">
      <c r="A943" s="319"/>
      <c r="B943" s="319"/>
      <c r="C943" s="319"/>
      <c r="D943" s="319"/>
      <c r="E943" s="319"/>
      <c r="F943" s="368"/>
      <c r="G943" s="319"/>
      <c r="H943" s="390"/>
      <c r="I943" s="348"/>
    </row>
    <row r="944" spans="1:9" ht="15">
      <c r="A944" s="319"/>
      <c r="B944" s="319"/>
      <c r="C944" s="319"/>
      <c r="D944" s="319"/>
      <c r="E944" s="319"/>
      <c r="F944" s="368"/>
      <c r="G944" s="319"/>
      <c r="H944" s="477"/>
      <c r="I944" s="412"/>
    </row>
    <row r="945" spans="1:9" ht="14.25">
      <c r="A945" s="344"/>
      <c r="B945" s="344"/>
      <c r="C945" s="344"/>
      <c r="D945" s="344"/>
      <c r="E945" s="344"/>
      <c r="F945" s="343"/>
      <c r="G945" s="344"/>
      <c r="H945" s="478"/>
      <c r="I945" s="371"/>
    </row>
    <row r="946" spans="1:9" ht="14.25">
      <c r="A946" s="373"/>
      <c r="B946" s="344"/>
      <c r="C946" s="344"/>
      <c r="D946" s="344"/>
      <c r="E946" s="344"/>
      <c r="F946" s="343"/>
      <c r="G946" s="344"/>
      <c r="H946" s="478"/>
      <c r="I946" s="371"/>
    </row>
    <row r="947" spans="1:9" ht="14.25">
      <c r="A947" s="424"/>
      <c r="B947" s="424"/>
      <c r="C947" s="424"/>
      <c r="D947" s="424"/>
      <c r="E947" s="424"/>
      <c r="F947" s="713"/>
      <c r="G947" s="424"/>
      <c r="H947" s="424"/>
      <c r="I947" s="447"/>
    </row>
    <row r="948" spans="1:9" ht="15">
      <c r="A948" s="375"/>
      <c r="B948" s="375"/>
      <c r="C948" s="375"/>
      <c r="D948" s="375"/>
      <c r="E948" s="375"/>
      <c r="F948" s="731"/>
      <c r="G948" s="344"/>
      <c r="H948" s="398"/>
      <c r="I948" s="371"/>
    </row>
    <row r="949" spans="1:9" ht="15">
      <c r="A949" s="375"/>
      <c r="B949" s="375"/>
      <c r="C949" s="375"/>
      <c r="D949" s="375"/>
      <c r="E949" s="375"/>
      <c r="F949" s="731"/>
      <c r="G949" s="319"/>
      <c r="H949" s="397"/>
      <c r="I949" s="369"/>
    </row>
    <row r="950" spans="1:9" ht="15">
      <c r="A950" s="375"/>
      <c r="B950" s="375"/>
      <c r="C950" s="375"/>
      <c r="D950" s="375"/>
      <c r="E950" s="375"/>
      <c r="F950" s="731"/>
      <c r="G950" s="319"/>
      <c r="H950" s="397"/>
      <c r="I950" s="369"/>
    </row>
    <row r="951" spans="1:9" ht="15">
      <c r="A951" s="375"/>
      <c r="B951" s="375"/>
      <c r="C951" s="375"/>
      <c r="D951" s="375"/>
      <c r="E951" s="375"/>
      <c r="F951" s="731"/>
      <c r="G951" s="319"/>
      <c r="H951" s="397"/>
      <c r="I951" s="369"/>
    </row>
    <row r="952" spans="1:9" ht="14.25">
      <c r="A952" s="319"/>
      <c r="B952" s="319"/>
      <c r="C952" s="319"/>
      <c r="D952" s="319"/>
      <c r="E952" s="319"/>
      <c r="F952" s="343"/>
      <c r="G952" s="319"/>
      <c r="H952" s="397"/>
      <c r="I952" s="369"/>
    </row>
    <row r="953" spans="1:9" ht="14.25">
      <c r="A953" s="373"/>
      <c r="B953" s="344"/>
      <c r="C953" s="344"/>
      <c r="D953" s="344"/>
      <c r="E953" s="344"/>
      <c r="F953" s="343"/>
      <c r="G953" s="344"/>
      <c r="H953" s="478"/>
      <c r="I953" s="371"/>
    </row>
    <row r="954" spans="1:9" ht="14.25">
      <c r="A954" s="344"/>
      <c r="B954" s="344"/>
      <c r="C954" s="344"/>
      <c r="D954" s="344"/>
      <c r="E954" s="344"/>
      <c r="F954" s="343"/>
      <c r="G954" s="344"/>
      <c r="H954" s="478"/>
      <c r="I954" s="371"/>
    </row>
    <row r="955" spans="1:9" ht="14.25">
      <c r="A955" s="344"/>
      <c r="B955" s="344"/>
      <c r="C955" s="344"/>
      <c r="D955" s="344"/>
      <c r="E955" s="344"/>
      <c r="F955" s="343"/>
      <c r="G955" s="344"/>
      <c r="H955" s="478"/>
      <c r="I955" s="371"/>
    </row>
    <row r="956" spans="1:9" ht="14.25">
      <c r="A956" s="373"/>
      <c r="B956" s="344"/>
      <c r="C956" s="344"/>
      <c r="D956" s="344"/>
      <c r="E956" s="344"/>
      <c r="F956" s="343"/>
      <c r="G956" s="344"/>
      <c r="H956" s="478"/>
      <c r="I956" s="371"/>
    </row>
    <row r="957" spans="1:9" ht="14.25">
      <c r="A957" s="420"/>
      <c r="B957" s="344"/>
      <c r="C957" s="344"/>
      <c r="D957" s="344"/>
      <c r="E957" s="344"/>
      <c r="F957" s="343"/>
      <c r="G957" s="344"/>
      <c r="H957" s="478"/>
      <c r="I957" s="371"/>
    </row>
    <row r="958" spans="1:9" ht="14.25">
      <c r="A958" s="420"/>
      <c r="B958" s="344"/>
      <c r="C958" s="344"/>
      <c r="D958" s="344"/>
      <c r="E958" s="344"/>
      <c r="F958" s="343"/>
      <c r="G958" s="344"/>
      <c r="H958" s="478"/>
      <c r="I958" s="371"/>
    </row>
    <row r="959" spans="1:9" ht="14.25">
      <c r="A959" s="373"/>
      <c r="B959" s="344"/>
      <c r="C959" s="344"/>
      <c r="D959" s="344"/>
      <c r="E959" s="344"/>
      <c r="F959" s="343"/>
      <c r="G959" s="344"/>
      <c r="H959" s="478"/>
      <c r="I959" s="371"/>
    </row>
    <row r="960" spans="1:9" ht="14.25">
      <c r="A960" s="344"/>
      <c r="B960" s="344"/>
      <c r="C960" s="344"/>
      <c r="D960" s="344"/>
      <c r="E960" s="344"/>
      <c r="F960" s="343"/>
      <c r="G960" s="344"/>
      <c r="H960" s="478"/>
      <c r="I960" s="371"/>
    </row>
    <row r="961" spans="1:9" ht="14.25">
      <c r="A961" s="344"/>
      <c r="B961" s="344"/>
      <c r="C961" s="344"/>
      <c r="D961" s="344"/>
      <c r="E961" s="344"/>
      <c r="F961" s="343"/>
      <c r="G961" s="344"/>
      <c r="H961" s="478"/>
      <c r="I961" s="371"/>
    </row>
    <row r="962" spans="1:9" ht="14.25">
      <c r="A962" s="373"/>
      <c r="B962" s="344"/>
      <c r="C962" s="344"/>
      <c r="D962" s="344"/>
      <c r="E962" s="344"/>
      <c r="F962" s="343"/>
      <c r="G962" s="344"/>
      <c r="H962" s="478"/>
      <c r="I962" s="371"/>
    </row>
    <row r="963" spans="1:9" ht="14.25">
      <c r="A963" s="420"/>
      <c r="B963" s="344"/>
      <c r="C963" s="344"/>
      <c r="D963" s="344"/>
      <c r="E963" s="344"/>
      <c r="F963" s="343"/>
      <c r="G963" s="344"/>
      <c r="H963" s="478"/>
      <c r="I963" s="371"/>
    </row>
    <row r="964" spans="1:9" ht="14.25">
      <c r="A964" s="420"/>
      <c r="B964" s="344"/>
      <c r="C964" s="344"/>
      <c r="D964" s="344"/>
      <c r="E964" s="344"/>
      <c r="F964" s="343"/>
      <c r="G964" s="344"/>
      <c r="H964" s="478"/>
      <c r="I964" s="371"/>
    </row>
    <row r="965" spans="1:9" ht="14.25">
      <c r="A965" s="420"/>
      <c r="B965" s="344"/>
      <c r="C965" s="344"/>
      <c r="D965" s="344"/>
      <c r="E965" s="344"/>
      <c r="F965" s="343"/>
      <c r="G965" s="344"/>
      <c r="H965" s="478"/>
      <c r="I965" s="371"/>
    </row>
    <row r="966" spans="1:9" ht="14.25">
      <c r="A966" s="373"/>
      <c r="B966" s="344"/>
      <c r="C966" s="344"/>
      <c r="D966" s="344"/>
      <c r="E966" s="344"/>
      <c r="F966" s="343"/>
      <c r="G966" s="344"/>
      <c r="H966" s="478"/>
      <c r="I966" s="371"/>
    </row>
    <row r="967" spans="1:9" ht="14.25">
      <c r="A967" s="424"/>
      <c r="B967" s="424"/>
      <c r="C967" s="424"/>
      <c r="D967" s="424"/>
      <c r="E967" s="424"/>
      <c r="F967" s="713"/>
      <c r="G967" s="424"/>
      <c r="H967" s="424"/>
      <c r="I967" s="447"/>
    </row>
    <row r="968" spans="1:9" ht="15">
      <c r="A968" s="375"/>
      <c r="B968" s="375"/>
      <c r="C968" s="375"/>
      <c r="D968" s="375"/>
      <c r="E968" s="375"/>
      <c r="F968" s="731"/>
      <c r="G968" s="344"/>
      <c r="H968" s="398"/>
      <c r="I968" s="371"/>
    </row>
    <row r="969" spans="1:9" ht="15">
      <c r="A969" s="375"/>
      <c r="B969" s="375"/>
      <c r="C969" s="375"/>
      <c r="D969" s="375"/>
      <c r="E969" s="375"/>
      <c r="F969" s="731"/>
      <c r="G969" s="319"/>
      <c r="H969" s="397"/>
      <c r="I969" s="369"/>
    </row>
    <row r="970" spans="1:9" ht="15">
      <c r="A970" s="375"/>
      <c r="B970" s="375"/>
      <c r="C970" s="375"/>
      <c r="D970" s="375"/>
      <c r="E970" s="375"/>
      <c r="F970" s="731"/>
      <c r="G970" s="319"/>
      <c r="H970" s="397"/>
      <c r="I970" s="369"/>
    </row>
    <row r="971" spans="1:9" ht="15">
      <c r="A971" s="375"/>
      <c r="B971" s="375"/>
      <c r="C971" s="375"/>
      <c r="D971" s="375"/>
      <c r="E971" s="375"/>
      <c r="F971" s="731"/>
      <c r="G971" s="319"/>
      <c r="H971" s="397"/>
      <c r="I971" s="369"/>
    </row>
    <row r="972" spans="1:9" ht="14.25">
      <c r="A972" s="319"/>
      <c r="B972" s="319"/>
      <c r="C972" s="319"/>
      <c r="D972" s="319"/>
      <c r="E972" s="319"/>
      <c r="F972" s="343"/>
      <c r="G972" s="319"/>
      <c r="H972" s="397"/>
      <c r="I972" s="369"/>
    </row>
    <row r="973" spans="1:9" ht="14.25">
      <c r="A973" s="344"/>
      <c r="B973" s="344"/>
      <c r="C973" s="344"/>
      <c r="D973" s="344"/>
      <c r="E973" s="344"/>
      <c r="F973" s="343"/>
      <c r="G973" s="344"/>
      <c r="H973" s="344"/>
      <c r="I973" s="344"/>
    </row>
    <row r="974" spans="1:9" ht="14.25">
      <c r="A974" s="344"/>
      <c r="B974" s="344"/>
      <c r="C974" s="344"/>
      <c r="D974" s="344"/>
      <c r="E974" s="344"/>
      <c r="F974" s="343"/>
      <c r="G974" s="344"/>
      <c r="H974" s="344"/>
      <c r="I974" s="344"/>
    </row>
    <row r="975" spans="1:9" ht="15">
      <c r="A975" s="473"/>
      <c r="B975" s="476"/>
      <c r="C975" s="476"/>
      <c r="D975" s="476"/>
      <c r="E975" s="476"/>
      <c r="F975" s="738"/>
      <c r="G975" s="476"/>
      <c r="H975" s="476"/>
      <c r="I975" s="476"/>
    </row>
    <row r="976" spans="1:9" ht="15">
      <c r="A976" s="319"/>
      <c r="B976" s="319"/>
      <c r="C976" s="319"/>
      <c r="D976" s="319"/>
      <c r="E976" s="319"/>
      <c r="F976" s="368"/>
      <c r="G976" s="319"/>
      <c r="H976" s="319"/>
      <c r="I976" s="319"/>
    </row>
    <row r="977" spans="1:9" ht="15">
      <c r="A977" s="319"/>
      <c r="B977" s="319"/>
      <c r="C977" s="319"/>
      <c r="D977" s="319"/>
      <c r="E977" s="319"/>
      <c r="F977" s="368"/>
      <c r="G977" s="319"/>
      <c r="H977" s="319"/>
      <c r="I977" s="319"/>
    </row>
    <row r="978" spans="1:9" ht="15">
      <c r="A978" s="319"/>
      <c r="B978" s="319"/>
      <c r="C978" s="319"/>
      <c r="D978" s="319"/>
      <c r="E978" s="319"/>
      <c r="F978" s="368"/>
      <c r="G978" s="319"/>
      <c r="H978" s="319"/>
      <c r="I978" s="319"/>
    </row>
    <row r="979" spans="1:9" ht="15">
      <c r="A979" s="319"/>
      <c r="B979" s="319"/>
      <c r="C979" s="319"/>
      <c r="D979" s="319"/>
      <c r="E979" s="319"/>
      <c r="F979" s="368"/>
      <c r="G979" s="319"/>
      <c r="H979" s="349"/>
      <c r="I979" s="349"/>
    </row>
    <row r="980" spans="1:9" ht="15">
      <c r="A980" s="319"/>
      <c r="B980" s="319"/>
      <c r="C980" s="319"/>
      <c r="D980" s="319"/>
      <c r="E980" s="319"/>
      <c r="F980" s="368"/>
      <c r="G980" s="319"/>
      <c r="H980" s="349"/>
      <c r="I980" s="349"/>
    </row>
    <row r="981" spans="1:9" ht="15">
      <c r="A981" s="319"/>
      <c r="B981" s="319"/>
      <c r="C981" s="319"/>
      <c r="D981" s="319"/>
      <c r="E981" s="319"/>
      <c r="F981" s="368"/>
      <c r="G981" s="319"/>
      <c r="H981" s="348"/>
      <c r="I981" s="348"/>
    </row>
    <row r="982" spans="1:9" ht="15">
      <c r="A982" s="319"/>
      <c r="B982" s="319"/>
      <c r="C982" s="319"/>
      <c r="D982" s="319"/>
      <c r="E982" s="319"/>
      <c r="F982" s="368"/>
      <c r="G982" s="319"/>
      <c r="H982" s="348"/>
      <c r="I982" s="348"/>
    </row>
    <row r="983" spans="1:9" ht="15">
      <c r="A983" s="319"/>
      <c r="B983" s="319"/>
      <c r="C983" s="319"/>
      <c r="D983" s="319"/>
      <c r="E983" s="319"/>
      <c r="F983" s="368"/>
      <c r="G983" s="319"/>
      <c r="H983" s="348"/>
      <c r="I983" s="348"/>
    </row>
    <row r="984" spans="1:9" ht="15">
      <c r="A984" s="319"/>
      <c r="B984" s="319"/>
      <c r="C984" s="319"/>
      <c r="D984" s="319"/>
      <c r="E984" s="319"/>
      <c r="F984" s="368"/>
      <c r="G984" s="319"/>
      <c r="H984" s="348"/>
      <c r="I984" s="348"/>
    </row>
    <row r="985" spans="1:9" ht="15">
      <c r="A985" s="319"/>
      <c r="B985" s="319"/>
      <c r="C985" s="319"/>
      <c r="D985" s="319"/>
      <c r="E985" s="319"/>
      <c r="F985" s="368"/>
      <c r="G985" s="319"/>
      <c r="H985" s="348"/>
      <c r="I985" s="348"/>
    </row>
    <row r="986" spans="1:9" ht="15">
      <c r="A986" s="319"/>
      <c r="B986" s="319"/>
      <c r="C986" s="319"/>
      <c r="D986" s="319"/>
      <c r="E986" s="319"/>
      <c r="F986" s="368"/>
      <c r="G986" s="319"/>
      <c r="H986" s="348"/>
      <c r="I986" s="348"/>
    </row>
    <row r="987" spans="1:9" ht="15">
      <c r="A987" s="319"/>
      <c r="B987" s="319"/>
      <c r="C987" s="319"/>
      <c r="D987" s="319"/>
      <c r="E987" s="319"/>
      <c r="F987" s="368"/>
      <c r="G987" s="319"/>
      <c r="H987" s="348"/>
      <c r="I987" s="348"/>
    </row>
    <row r="988" spans="1:9" ht="15">
      <c r="A988" s="319"/>
      <c r="B988" s="319"/>
      <c r="C988" s="319"/>
      <c r="D988" s="319"/>
      <c r="E988" s="319"/>
      <c r="F988" s="368"/>
      <c r="G988" s="319"/>
      <c r="H988" s="348"/>
      <c r="I988" s="348"/>
    </row>
    <row r="989" spans="1:9" ht="14.25">
      <c r="A989" s="344"/>
      <c r="B989" s="344"/>
      <c r="C989" s="344"/>
      <c r="D989" s="344"/>
      <c r="E989" s="344"/>
      <c r="F989" s="343"/>
      <c r="G989" s="344"/>
      <c r="H989" s="371"/>
      <c r="I989" s="371"/>
    </row>
    <row r="990" spans="1:9" ht="14.25">
      <c r="A990" s="344"/>
      <c r="B990" s="344"/>
      <c r="C990" s="344"/>
      <c r="D990" s="344"/>
      <c r="E990" s="344"/>
      <c r="F990" s="343"/>
      <c r="G990" s="344"/>
      <c r="H990" s="344"/>
      <c r="I990" s="344"/>
    </row>
    <row r="991" spans="1:9" ht="14.25">
      <c r="A991" s="344"/>
      <c r="B991" s="344"/>
      <c r="C991" s="344"/>
      <c r="D991" s="344"/>
      <c r="E991" s="344"/>
      <c r="F991" s="343"/>
      <c r="G991" s="344"/>
      <c r="H991" s="344"/>
      <c r="I991" s="344"/>
    </row>
    <row r="992" spans="1:9" ht="14.25">
      <c r="A992" s="473"/>
      <c r="B992" s="473"/>
      <c r="C992" s="473"/>
      <c r="D992" s="473"/>
      <c r="E992" s="473"/>
      <c r="F992" s="737"/>
      <c r="G992" s="473"/>
      <c r="H992" s="473"/>
      <c r="I992" s="473"/>
    </row>
    <row r="993" spans="1:9" ht="15">
      <c r="A993" s="319"/>
      <c r="B993" s="319"/>
      <c r="C993" s="319"/>
      <c r="D993" s="319"/>
      <c r="E993" s="319"/>
      <c r="F993" s="368"/>
      <c r="G993" s="319"/>
      <c r="H993" s="319"/>
      <c r="I993" s="319"/>
    </row>
    <row r="994" spans="1:9" ht="14.25">
      <c r="A994" s="344"/>
      <c r="B994" s="344"/>
      <c r="C994" s="344"/>
      <c r="D994" s="344"/>
      <c r="E994" s="344"/>
      <c r="F994" s="343"/>
      <c r="G994" s="349"/>
      <c r="H994" s="412"/>
      <c r="I994" s="349"/>
    </row>
    <row r="995" spans="1:9" ht="14.25">
      <c r="A995" s="344"/>
      <c r="B995" s="344"/>
      <c r="C995" s="344"/>
      <c r="D995" s="344"/>
      <c r="E995" s="344"/>
      <c r="F995" s="343"/>
      <c r="G995" s="349"/>
      <c r="H995" s="412"/>
      <c r="I995" s="349"/>
    </row>
    <row r="996" spans="1:9" ht="15">
      <c r="A996" s="319"/>
      <c r="B996" s="319"/>
      <c r="C996" s="319"/>
      <c r="D996" s="319"/>
      <c r="E996" s="319"/>
      <c r="F996" s="368"/>
      <c r="G996" s="319"/>
      <c r="H996" s="369"/>
      <c r="I996" s="319"/>
    </row>
    <row r="997" spans="1:9" ht="15">
      <c r="A997" s="319"/>
      <c r="B997" s="319"/>
      <c r="C997" s="319"/>
      <c r="D997" s="319"/>
      <c r="E997" s="319"/>
      <c r="F997" s="368"/>
      <c r="G997" s="319"/>
      <c r="H997" s="369"/>
      <c r="I997" s="369"/>
    </row>
    <row r="998" spans="1:9" ht="15">
      <c r="A998" s="319"/>
      <c r="B998" s="319"/>
      <c r="C998" s="319"/>
      <c r="D998" s="319"/>
      <c r="E998" s="319"/>
      <c r="F998" s="368"/>
      <c r="G998" s="319"/>
      <c r="H998" s="369"/>
      <c r="I998" s="319"/>
    </row>
    <row r="999" spans="1:9" ht="14.25">
      <c r="A999" s="344"/>
      <c r="B999" s="344"/>
      <c r="C999" s="344"/>
      <c r="D999" s="344"/>
      <c r="E999" s="344"/>
      <c r="F999" s="343"/>
      <c r="G999" s="344"/>
      <c r="H999" s="371"/>
      <c r="I999" s="344"/>
    </row>
    <row r="1000" spans="1:9" ht="15">
      <c r="A1000" s="319"/>
      <c r="B1000" s="319"/>
      <c r="C1000" s="319"/>
      <c r="D1000" s="319"/>
      <c r="E1000" s="319"/>
      <c r="F1000" s="368"/>
      <c r="G1000" s="319"/>
      <c r="H1000" s="319"/>
      <c r="I1000" s="319"/>
    </row>
    <row r="1001" spans="1:9" ht="15">
      <c r="A1001" s="319"/>
      <c r="B1001" s="319"/>
      <c r="C1001" s="319"/>
      <c r="D1001" s="319"/>
      <c r="E1001" s="319"/>
      <c r="F1001" s="368"/>
      <c r="G1001" s="319"/>
      <c r="H1001" s="319"/>
      <c r="I1001" s="319"/>
    </row>
    <row r="1002" spans="1:9" ht="15">
      <c r="A1002" s="319"/>
      <c r="B1002" s="319"/>
      <c r="C1002" s="319"/>
      <c r="D1002" s="319"/>
      <c r="E1002" s="319"/>
      <c r="F1002" s="368"/>
      <c r="G1002" s="319"/>
      <c r="H1002" s="319"/>
      <c r="I1002" s="319"/>
    </row>
    <row r="1003" spans="1:9" ht="15">
      <c r="A1003" s="344"/>
      <c r="B1003" s="319"/>
      <c r="C1003" s="319"/>
      <c r="D1003" s="319"/>
      <c r="E1003" s="319"/>
      <c r="F1003" s="368"/>
      <c r="G1003" s="319"/>
      <c r="H1003" s="319"/>
      <c r="I1003" s="319"/>
    </row>
    <row r="1004" spans="1:9" ht="15">
      <c r="A1004" s="344"/>
      <c r="B1004" s="319"/>
      <c r="C1004" s="319"/>
      <c r="D1004" s="319"/>
      <c r="E1004" s="319"/>
      <c r="F1004" s="368"/>
      <c r="G1004" s="319"/>
      <c r="H1004" s="319"/>
      <c r="I1004" s="319"/>
    </row>
    <row r="1005" spans="1:9" ht="15">
      <c r="A1005" s="473"/>
      <c r="B1005" s="440"/>
      <c r="C1005" s="440"/>
      <c r="D1005" s="440"/>
      <c r="E1005" s="440"/>
      <c r="F1005" s="739"/>
      <c r="G1005" s="440"/>
      <c r="H1005" s="440"/>
      <c r="I1005" s="440"/>
    </row>
    <row r="1006" spans="1:9" ht="15">
      <c r="A1006" s="473"/>
      <c r="B1006" s="440"/>
      <c r="C1006" s="440"/>
      <c r="D1006" s="440"/>
      <c r="E1006" s="440"/>
      <c r="F1006" s="739"/>
      <c r="G1006" s="440"/>
      <c r="H1006" s="440"/>
      <c r="I1006" s="440"/>
    </row>
    <row r="1007" spans="1:9" ht="15">
      <c r="A1007" s="479"/>
      <c r="B1007" s="440"/>
      <c r="C1007" s="440"/>
      <c r="D1007" s="440"/>
      <c r="E1007" s="440"/>
      <c r="F1007" s="739"/>
      <c r="G1007" s="440"/>
      <c r="H1007" s="440"/>
      <c r="I1007" s="440"/>
    </row>
    <row r="1008" spans="1:9" ht="15">
      <c r="A1008" s="479"/>
      <c r="B1008" s="440"/>
      <c r="C1008" s="440"/>
      <c r="D1008" s="440"/>
      <c r="E1008" s="440"/>
      <c r="F1008" s="739"/>
      <c r="G1008" s="440"/>
      <c r="H1008" s="440"/>
      <c r="I1008" s="440"/>
    </row>
    <row r="1009" spans="1:9" ht="15">
      <c r="A1009" s="479"/>
      <c r="B1009" s="440"/>
      <c r="C1009" s="440"/>
      <c r="D1009" s="440"/>
      <c r="E1009" s="440"/>
      <c r="F1009" s="739"/>
      <c r="G1009" s="440"/>
      <c r="H1009" s="440"/>
      <c r="I1009" s="440"/>
    </row>
    <row r="1010" spans="1:9" ht="15">
      <c r="A1010" s="479"/>
      <c r="B1010" s="440"/>
      <c r="C1010" s="440"/>
      <c r="D1010" s="440"/>
      <c r="E1010" s="440"/>
      <c r="F1010" s="739"/>
      <c r="G1010" s="440"/>
      <c r="H1010" s="440"/>
      <c r="I1010" s="440"/>
    </row>
    <row r="1011" spans="1:9" ht="15">
      <c r="A1011" s="479"/>
      <c r="B1011" s="440"/>
      <c r="C1011" s="440"/>
      <c r="D1011" s="440"/>
      <c r="E1011" s="440"/>
      <c r="F1011" s="739"/>
      <c r="G1011" s="440"/>
      <c r="H1011" s="440"/>
      <c r="I1011" s="440"/>
    </row>
    <row r="1012" spans="1:9" ht="15">
      <c r="A1012" s="479"/>
      <c r="B1012" s="440"/>
      <c r="C1012" s="440"/>
      <c r="D1012" s="440"/>
      <c r="E1012" s="440"/>
      <c r="F1012" s="739"/>
      <c r="G1012" s="440"/>
      <c r="H1012" s="440"/>
      <c r="I1012" s="440"/>
    </row>
    <row r="1013" spans="1:9" ht="15">
      <c r="A1013" s="479"/>
      <c r="B1013" s="440"/>
      <c r="C1013" s="440"/>
      <c r="D1013" s="440"/>
      <c r="E1013" s="440"/>
      <c r="F1013" s="739"/>
      <c r="G1013" s="440"/>
      <c r="H1013" s="440"/>
      <c r="I1013" s="440"/>
    </row>
    <row r="1014" spans="1:9" ht="15">
      <c r="A1014" s="479"/>
      <c r="B1014" s="440"/>
      <c r="C1014" s="440"/>
      <c r="D1014" s="440"/>
      <c r="E1014" s="440"/>
      <c r="F1014" s="739"/>
      <c r="G1014" s="440"/>
      <c r="H1014" s="440"/>
      <c r="I1014" s="440"/>
    </row>
    <row r="1015" spans="1:9" ht="15">
      <c r="A1015" s="479"/>
      <c r="B1015" s="440"/>
      <c r="C1015" s="440"/>
      <c r="D1015" s="440"/>
      <c r="E1015" s="440"/>
      <c r="F1015" s="739"/>
      <c r="G1015" s="440"/>
      <c r="H1015" s="440"/>
      <c r="I1015" s="440"/>
    </row>
    <row r="1016" spans="1:9" ht="15">
      <c r="A1016" s="479"/>
      <c r="B1016" s="440"/>
      <c r="C1016" s="440"/>
      <c r="D1016" s="440"/>
      <c r="E1016" s="440"/>
      <c r="F1016" s="739"/>
      <c r="G1016" s="440"/>
      <c r="H1016" s="440"/>
      <c r="I1016" s="440"/>
    </row>
    <row r="1017" spans="1:9" ht="15">
      <c r="A1017" s="434"/>
      <c r="B1017" s="434"/>
      <c r="C1017" s="434"/>
      <c r="D1017" s="434"/>
      <c r="E1017" s="434"/>
      <c r="F1017" s="740"/>
      <c r="G1017" s="434"/>
      <c r="H1017" s="434"/>
      <c r="I1017" s="434"/>
    </row>
    <row r="1018" spans="1:9" ht="15">
      <c r="A1018" s="440"/>
      <c r="B1018" s="440"/>
      <c r="C1018" s="440"/>
      <c r="D1018" s="440"/>
      <c r="E1018" s="440"/>
      <c r="F1018" s="739"/>
      <c r="G1018" s="434"/>
      <c r="H1018" s="434"/>
      <c r="I1018" s="434"/>
    </row>
    <row r="1019" spans="1:9" ht="15">
      <c r="A1019" s="440"/>
      <c r="B1019" s="440"/>
      <c r="C1019" s="440"/>
      <c r="D1019" s="440"/>
      <c r="E1019" s="440"/>
      <c r="F1019" s="739"/>
      <c r="G1019" s="434"/>
      <c r="H1019" s="434"/>
      <c r="I1019" s="434"/>
    </row>
    <row r="1020" spans="1:9" ht="15">
      <c r="A1020" s="440"/>
      <c r="B1020" s="440"/>
      <c r="C1020" s="440"/>
      <c r="D1020" s="440"/>
      <c r="E1020" s="440"/>
      <c r="F1020" s="739"/>
      <c r="G1020" s="434"/>
      <c r="H1020" s="434"/>
      <c r="I1020" s="434"/>
    </row>
    <row r="1021" spans="1:9" ht="15">
      <c r="A1021" s="440"/>
      <c r="B1021" s="440"/>
      <c r="C1021" s="440"/>
      <c r="D1021" s="440"/>
      <c r="E1021" s="440"/>
      <c r="F1021" s="739"/>
      <c r="G1021" s="434"/>
      <c r="H1021" s="434"/>
      <c r="I1021" s="434"/>
    </row>
    <row r="1022" spans="1:9" ht="15">
      <c r="A1022" s="473"/>
      <c r="B1022" s="440"/>
      <c r="C1022" s="440"/>
      <c r="D1022" s="440"/>
      <c r="E1022" s="440"/>
      <c r="F1022" s="739"/>
      <c r="G1022" s="434"/>
      <c r="H1022" s="434"/>
      <c r="I1022" s="434"/>
    </row>
    <row r="1023" spans="1:9" ht="15">
      <c r="A1023" s="473"/>
      <c r="B1023" s="440"/>
      <c r="C1023" s="440"/>
      <c r="D1023" s="440"/>
      <c r="E1023" s="440"/>
      <c r="F1023" s="739"/>
      <c r="G1023" s="434"/>
      <c r="H1023" s="434"/>
      <c r="I1023" s="434"/>
    </row>
    <row r="1024" spans="1:9" ht="15">
      <c r="A1024" s="440"/>
      <c r="B1024" s="440"/>
      <c r="C1024" s="440"/>
      <c r="D1024" s="440"/>
      <c r="E1024" s="440"/>
      <c r="F1024" s="739"/>
      <c r="G1024" s="434"/>
      <c r="H1024" s="434"/>
      <c r="I1024" s="434"/>
    </row>
    <row r="1025" spans="1:9" ht="15">
      <c r="A1025" s="440"/>
      <c r="B1025" s="440"/>
      <c r="C1025" s="440"/>
      <c r="D1025" s="440"/>
      <c r="E1025" s="440"/>
      <c r="F1025" s="739"/>
      <c r="G1025" s="434"/>
      <c r="H1025" s="434"/>
      <c r="I1025" s="434"/>
    </row>
    <row r="1026" spans="1:9" ht="15">
      <c r="A1026" s="440"/>
      <c r="B1026" s="440"/>
      <c r="C1026" s="440"/>
      <c r="D1026" s="440"/>
      <c r="E1026" s="440"/>
      <c r="F1026" s="739"/>
      <c r="G1026" s="434"/>
      <c r="H1026" s="434"/>
      <c r="I1026" s="434"/>
    </row>
    <row r="1027" spans="1:9" ht="15">
      <c r="A1027" s="473"/>
      <c r="B1027" s="440"/>
      <c r="C1027" s="440"/>
      <c r="D1027" s="440"/>
      <c r="E1027" s="440"/>
      <c r="F1027" s="739"/>
      <c r="G1027" s="434"/>
      <c r="H1027" s="434"/>
      <c r="I1027" s="434"/>
    </row>
    <row r="1028" spans="1:9" ht="15">
      <c r="A1028" s="473"/>
      <c r="B1028" s="440"/>
      <c r="C1028" s="440"/>
      <c r="D1028" s="440"/>
      <c r="E1028" s="440"/>
      <c r="F1028" s="739"/>
      <c r="G1028" s="434"/>
      <c r="H1028" s="434"/>
      <c r="I1028" s="434"/>
    </row>
    <row r="1029" spans="1:9" ht="15">
      <c r="A1029" s="440"/>
      <c r="B1029" s="440"/>
      <c r="C1029" s="440"/>
      <c r="D1029" s="440"/>
      <c r="E1029" s="440"/>
      <c r="F1029" s="739"/>
      <c r="G1029" s="434"/>
      <c r="H1029" s="434"/>
      <c r="I1029" s="434"/>
    </row>
    <row r="1030" spans="1:9" ht="15">
      <c r="A1030" s="440"/>
      <c r="B1030" s="440"/>
      <c r="C1030" s="440"/>
      <c r="D1030" s="440"/>
      <c r="E1030" s="440"/>
      <c r="F1030" s="739"/>
      <c r="G1030" s="434"/>
      <c r="H1030" s="434"/>
      <c r="I1030" s="434"/>
    </row>
    <row r="1031" spans="1:9" ht="15">
      <c r="A1031" s="440"/>
      <c r="B1031" s="440"/>
      <c r="C1031" s="440"/>
      <c r="D1031" s="440"/>
      <c r="E1031" s="440"/>
      <c r="F1031" s="739"/>
      <c r="G1031" s="434"/>
      <c r="H1031" s="434"/>
      <c r="I1031" s="434"/>
    </row>
    <row r="1032" spans="1:9" ht="15">
      <c r="A1032" s="473"/>
      <c r="B1032" s="440"/>
      <c r="C1032" s="440"/>
      <c r="D1032" s="440"/>
      <c r="E1032" s="440"/>
      <c r="F1032" s="739"/>
      <c r="G1032" s="434"/>
      <c r="H1032" s="434"/>
      <c r="I1032" s="434"/>
    </row>
    <row r="1033" spans="1:9" ht="15">
      <c r="A1033" s="473"/>
      <c r="B1033" s="440"/>
      <c r="C1033" s="440"/>
      <c r="D1033" s="440"/>
      <c r="E1033" s="440"/>
      <c r="F1033" s="739"/>
      <c r="G1033" s="434"/>
      <c r="H1033" s="434"/>
      <c r="I1033" s="434"/>
    </row>
    <row r="1034" spans="1:9" ht="15">
      <c r="A1034" s="440"/>
      <c r="B1034" s="440"/>
      <c r="C1034" s="440"/>
      <c r="D1034" s="440"/>
      <c r="E1034" s="440"/>
      <c r="F1034" s="739"/>
      <c r="G1034" s="434"/>
      <c r="H1034" s="434"/>
      <c r="I1034" s="434"/>
    </row>
    <row r="1035" spans="1:9" ht="15">
      <c r="A1035" s="440"/>
      <c r="B1035" s="440"/>
      <c r="C1035" s="440"/>
      <c r="D1035" s="440"/>
      <c r="E1035" s="440"/>
      <c r="F1035" s="739"/>
      <c r="G1035" s="434"/>
      <c r="H1035" s="434"/>
      <c r="I1035" s="434"/>
    </row>
    <row r="1036" spans="1:9" ht="15">
      <c r="A1036" s="440"/>
      <c r="B1036" s="440"/>
      <c r="C1036" s="440"/>
      <c r="D1036" s="440"/>
      <c r="E1036" s="440"/>
      <c r="F1036" s="739"/>
      <c r="G1036" s="434"/>
      <c r="H1036" s="434"/>
      <c r="I1036" s="434"/>
    </row>
    <row r="1037" spans="1:9" ht="15">
      <c r="A1037" s="473"/>
      <c r="B1037" s="440"/>
      <c r="C1037" s="440"/>
      <c r="D1037" s="440"/>
      <c r="E1037" s="440"/>
      <c r="F1037" s="739"/>
      <c r="G1037" s="434"/>
      <c r="H1037" s="434"/>
      <c r="I1037" s="434"/>
    </row>
    <row r="1038" spans="1:9" ht="15">
      <c r="A1038" s="473"/>
      <c r="B1038" s="440"/>
      <c r="C1038" s="440"/>
      <c r="D1038" s="440"/>
      <c r="E1038" s="440"/>
      <c r="F1038" s="739"/>
      <c r="G1038" s="434"/>
      <c r="H1038" s="434"/>
      <c r="I1038" s="434"/>
    </row>
    <row r="1039" spans="1:9" ht="15">
      <c r="A1039" s="473"/>
      <c r="B1039" s="440"/>
      <c r="C1039" s="440"/>
      <c r="D1039" s="440"/>
      <c r="E1039" s="440"/>
      <c r="F1039" s="739"/>
      <c r="G1039" s="434"/>
      <c r="H1039" s="434"/>
      <c r="I1039" s="434"/>
    </row>
    <row r="1040" spans="1:9" ht="15">
      <c r="A1040" s="440"/>
      <c r="B1040" s="440"/>
      <c r="C1040" s="440"/>
      <c r="D1040" s="440"/>
      <c r="E1040" s="440"/>
      <c r="F1040" s="739"/>
      <c r="G1040" s="434"/>
      <c r="H1040" s="434"/>
      <c r="I1040" s="434"/>
    </row>
    <row r="1041" spans="1:9" ht="15">
      <c r="A1041" s="473"/>
      <c r="B1041" s="440"/>
      <c r="C1041" s="440"/>
      <c r="D1041" s="440"/>
      <c r="E1041" s="440"/>
      <c r="F1041" s="739"/>
      <c r="G1041" s="434"/>
      <c r="H1041" s="434"/>
      <c r="I1041" s="434"/>
    </row>
    <row r="1042" spans="1:9" ht="15">
      <c r="A1042" s="473"/>
      <c r="B1042" s="319"/>
      <c r="C1042" s="319"/>
      <c r="D1042" s="319"/>
      <c r="E1042" s="319"/>
      <c r="F1042" s="368"/>
      <c r="G1042" s="319"/>
      <c r="H1042" s="319"/>
      <c r="I1042" s="319"/>
    </row>
    <row r="1043" spans="1:9" ht="15">
      <c r="A1043" s="473"/>
      <c r="B1043" s="440"/>
      <c r="C1043" s="440"/>
      <c r="D1043" s="440"/>
      <c r="E1043" s="440"/>
      <c r="F1043" s="739"/>
      <c r="G1043" s="440"/>
      <c r="H1043" s="440"/>
      <c r="I1043" s="440"/>
    </row>
    <row r="1044" spans="1:9" ht="15">
      <c r="A1044" s="440"/>
      <c r="B1044" s="440"/>
      <c r="C1044" s="440"/>
      <c r="D1044" s="440"/>
      <c r="E1044" s="440"/>
      <c r="F1044" s="739"/>
      <c r="G1044" s="440"/>
      <c r="H1044" s="440"/>
      <c r="I1044" s="440"/>
    </row>
    <row r="1045" spans="1:9" ht="15">
      <c r="A1045" s="440"/>
      <c r="B1045" s="440"/>
      <c r="C1045" s="440"/>
      <c r="D1045" s="440"/>
      <c r="E1045" s="440"/>
      <c r="F1045" s="739"/>
      <c r="G1045" s="440"/>
      <c r="H1045" s="440"/>
      <c r="I1045" s="440"/>
    </row>
    <row r="1046" spans="1:9" ht="15">
      <c r="A1046" s="319"/>
      <c r="B1046" s="319"/>
      <c r="C1046" s="319"/>
      <c r="D1046" s="319"/>
      <c r="E1046" s="319"/>
      <c r="F1046" s="368"/>
      <c r="G1046" s="319"/>
      <c r="H1046" s="319"/>
      <c r="I1046" s="319"/>
    </row>
    <row r="1047" spans="1:9" ht="15">
      <c r="A1047" s="434"/>
      <c r="B1047" s="440"/>
      <c r="C1047" s="434"/>
      <c r="D1047" s="434"/>
      <c r="E1047" s="434"/>
      <c r="F1047" s="741"/>
      <c r="G1047" s="434"/>
      <c r="H1047" s="434"/>
      <c r="I1047" s="434"/>
    </row>
    <row r="1048" spans="1:9" ht="15">
      <c r="A1048" s="434"/>
      <c r="B1048" s="440"/>
      <c r="C1048" s="434"/>
      <c r="D1048" s="434"/>
      <c r="E1048" s="434"/>
      <c r="F1048" s="741"/>
      <c r="G1048" s="434"/>
      <c r="H1048" s="434"/>
      <c r="I1048" s="434"/>
    </row>
    <row r="1049" spans="1:9" ht="15">
      <c r="A1049" s="344"/>
      <c r="B1049" s="440"/>
      <c r="C1049" s="434"/>
      <c r="D1049" s="434"/>
      <c r="E1049" s="434"/>
      <c r="F1049" s="741"/>
      <c r="G1049" s="434"/>
      <c r="H1049" s="434"/>
      <c r="I1049" s="434"/>
    </row>
    <row r="1050" spans="1:9" ht="15">
      <c r="A1050" s="319"/>
      <c r="B1050" s="319"/>
      <c r="C1050" s="319"/>
      <c r="D1050" s="319"/>
      <c r="E1050" s="319"/>
      <c r="F1050" s="742"/>
      <c r="G1050" s="319"/>
      <c r="H1050" s="319"/>
      <c r="I1050" s="319"/>
    </row>
    <row r="1051" spans="1:9" ht="15">
      <c r="A1051" s="319"/>
      <c r="B1051" s="319"/>
      <c r="C1051" s="319"/>
      <c r="D1051" s="319"/>
      <c r="E1051" s="319"/>
      <c r="F1051" s="742"/>
      <c r="G1051" s="319"/>
      <c r="H1051" s="319"/>
      <c r="I1051" s="319"/>
    </row>
    <row r="1052" spans="1:9" ht="15">
      <c r="A1052" s="319"/>
      <c r="B1052" s="319"/>
      <c r="C1052" s="319"/>
      <c r="D1052" s="319"/>
      <c r="E1052" s="319"/>
      <c r="F1052" s="742"/>
      <c r="G1052" s="319"/>
      <c r="H1052" s="319"/>
      <c r="I1052" s="319"/>
    </row>
    <row r="1053" spans="1:9" ht="15">
      <c r="A1053" s="319"/>
      <c r="B1053" s="319"/>
      <c r="C1053" s="319"/>
      <c r="D1053" s="319"/>
      <c r="E1053" s="319"/>
      <c r="F1053" s="742"/>
      <c r="G1053" s="319"/>
      <c r="H1053" s="319"/>
      <c r="I1053" s="319"/>
    </row>
    <row r="1054" spans="1:8" ht="40.5" customHeight="1">
      <c r="A1054" s="480"/>
      <c r="B1054" s="480"/>
      <c r="C1054" s="480"/>
      <c r="D1054" s="480"/>
      <c r="E1054" s="480"/>
      <c r="F1054" s="743"/>
      <c r="G1054" s="480"/>
      <c r="H1054" s="480"/>
    </row>
    <row r="1055" spans="1:9" ht="15">
      <c r="A1055" s="375"/>
      <c r="B1055" s="375"/>
      <c r="C1055" s="375"/>
      <c r="D1055" s="375"/>
      <c r="E1055" s="375"/>
      <c r="F1055" s="731"/>
      <c r="G1055" s="375"/>
      <c r="H1055" s="375"/>
      <c r="I1055" s="375"/>
    </row>
    <row r="1056" spans="1:9" ht="15">
      <c r="A1056" s="375"/>
      <c r="B1056" s="375"/>
      <c r="C1056" s="375"/>
      <c r="D1056" s="375"/>
      <c r="E1056" s="375"/>
      <c r="F1056" s="731"/>
      <c r="G1056" s="375"/>
      <c r="H1056" s="375"/>
      <c r="I1056" s="375"/>
    </row>
    <row r="1057" spans="1:9" ht="15">
      <c r="A1057" s="375"/>
      <c r="B1057" s="375"/>
      <c r="C1057" s="375"/>
      <c r="D1057" s="375"/>
      <c r="E1057" s="375"/>
      <c r="F1057" s="731"/>
      <c r="G1057" s="375"/>
      <c r="H1057" s="375"/>
      <c r="I1057" s="375"/>
    </row>
    <row r="1058" spans="1:9" ht="15">
      <c r="A1058" s="319"/>
      <c r="B1058" s="319"/>
      <c r="C1058" s="319"/>
      <c r="D1058" s="319"/>
      <c r="E1058" s="319"/>
      <c r="F1058" s="742"/>
      <c r="G1058" s="319"/>
      <c r="H1058" s="319"/>
      <c r="I1058" s="319"/>
    </row>
    <row r="1059" spans="1:9" ht="15">
      <c r="A1059" s="481"/>
      <c r="B1059" s="319"/>
      <c r="C1059" s="319"/>
      <c r="D1059" s="319"/>
      <c r="E1059" s="319"/>
      <c r="F1059" s="742"/>
      <c r="G1059" s="319"/>
      <c r="H1059" s="319"/>
      <c r="I1059" s="319"/>
    </row>
    <row r="1060" spans="1:9" ht="15">
      <c r="A1060" s="481"/>
      <c r="B1060" s="319"/>
      <c r="C1060" s="319"/>
      <c r="D1060" s="319"/>
      <c r="E1060" s="319"/>
      <c r="F1060" s="742"/>
      <c r="G1060" s="319"/>
      <c r="H1060" s="319"/>
      <c r="I1060" s="319"/>
    </row>
    <row r="1061" spans="1:9" ht="15">
      <c r="A1061" s="482"/>
      <c r="B1061" s="319"/>
      <c r="C1061" s="319"/>
      <c r="D1061" s="319"/>
      <c r="E1061" s="319"/>
      <c r="F1061" s="742"/>
      <c r="G1061" s="319"/>
      <c r="H1061" s="319"/>
      <c r="I1061" s="319"/>
    </row>
    <row r="1062" spans="1:9" ht="15">
      <c r="A1062" s="482"/>
      <c r="B1062" s="319"/>
      <c r="C1062" s="319"/>
      <c r="D1062" s="319"/>
      <c r="E1062" s="319"/>
      <c r="F1062" s="742"/>
      <c r="G1062" s="319"/>
      <c r="H1062" s="319"/>
      <c r="I1062" s="319"/>
    </row>
    <row r="1063" spans="1:9" ht="15">
      <c r="A1063" s="482"/>
      <c r="B1063" s="319"/>
      <c r="C1063" s="319"/>
      <c r="D1063" s="319"/>
      <c r="E1063" s="319"/>
      <c r="F1063" s="742"/>
      <c r="G1063" s="319"/>
      <c r="H1063" s="319"/>
      <c r="I1063" s="319"/>
    </row>
    <row r="1064" spans="1:9" ht="15">
      <c r="A1064" s="482"/>
      <c r="B1064" s="440"/>
      <c r="C1064" s="434"/>
      <c r="D1064" s="434"/>
      <c r="E1064" s="434"/>
      <c r="F1064" s="741"/>
      <c r="G1064" s="434"/>
      <c r="H1064" s="434"/>
      <c r="I1064" s="434"/>
    </row>
    <row r="1065" spans="1:9" ht="15">
      <c r="A1065" s="482"/>
      <c r="B1065" s="440"/>
      <c r="C1065" s="434"/>
      <c r="D1065" s="434"/>
      <c r="E1065" s="434"/>
      <c r="F1065" s="741"/>
      <c r="G1065" s="434"/>
      <c r="H1065" s="434"/>
      <c r="I1065" s="434"/>
    </row>
    <row r="1066" spans="1:9" ht="15">
      <c r="A1066" s="482"/>
      <c r="B1066" s="440"/>
      <c r="C1066" s="434"/>
      <c r="D1066" s="434"/>
      <c r="E1066" s="434"/>
      <c r="F1066" s="741"/>
      <c r="G1066" s="434"/>
      <c r="H1066" s="434"/>
      <c r="I1066" s="434"/>
    </row>
    <row r="1067" spans="1:9" ht="15">
      <c r="A1067" s="482"/>
      <c r="B1067" s="440"/>
      <c r="C1067" s="434"/>
      <c r="D1067" s="434"/>
      <c r="E1067" s="434"/>
      <c r="F1067" s="741"/>
      <c r="G1067" s="434"/>
      <c r="H1067" s="434"/>
      <c r="I1067" s="434"/>
    </row>
    <row r="1068" spans="1:9" ht="15">
      <c r="A1068" s="482"/>
      <c r="B1068" s="440"/>
      <c r="C1068" s="434"/>
      <c r="D1068" s="434"/>
      <c r="E1068" s="434"/>
      <c r="F1068" s="741"/>
      <c r="G1068" s="434"/>
      <c r="H1068" s="434"/>
      <c r="I1068" s="434"/>
    </row>
    <row r="1069" spans="1:9" ht="15">
      <c r="A1069" s="482"/>
      <c r="B1069" s="440"/>
      <c r="C1069" s="434"/>
      <c r="D1069" s="434"/>
      <c r="E1069" s="434"/>
      <c r="F1069" s="741"/>
      <c r="G1069" s="434"/>
      <c r="H1069" s="434"/>
      <c r="I1069" s="434"/>
    </row>
    <row r="1070" spans="1:9" ht="15">
      <c r="A1070" s="434"/>
      <c r="B1070" s="440"/>
      <c r="C1070" s="434"/>
      <c r="D1070" s="434"/>
      <c r="E1070" s="434"/>
      <c r="F1070" s="741"/>
      <c r="G1070" s="434"/>
      <c r="H1070" s="434"/>
      <c r="I1070" s="434"/>
    </row>
    <row r="1071" spans="1:9" ht="15">
      <c r="A1071" s="344"/>
      <c r="B1071" s="440"/>
      <c r="C1071" s="434"/>
      <c r="D1071" s="434"/>
      <c r="E1071" s="434"/>
      <c r="F1071" s="741"/>
      <c r="G1071" s="434"/>
      <c r="H1071" s="434"/>
      <c r="I1071" s="434"/>
    </row>
    <row r="1072" spans="1:9" ht="15">
      <c r="A1072" s="344"/>
      <c r="B1072" s="440"/>
      <c r="C1072" s="434"/>
      <c r="D1072" s="434"/>
      <c r="E1072" s="434"/>
      <c r="F1072" s="741"/>
      <c r="G1072" s="434"/>
      <c r="H1072" s="434"/>
      <c r="I1072" s="434"/>
    </row>
    <row r="1073" spans="1:9" ht="15">
      <c r="A1073" s="434"/>
      <c r="B1073" s="440"/>
      <c r="C1073" s="434"/>
      <c r="D1073" s="434"/>
      <c r="E1073" s="434"/>
      <c r="F1073" s="741"/>
      <c r="G1073" s="434"/>
      <c r="H1073" s="434"/>
      <c r="I1073" s="434"/>
    </row>
    <row r="1074" spans="1:9" ht="15">
      <c r="A1074" s="420"/>
      <c r="B1074" s="440"/>
      <c r="C1074" s="434"/>
      <c r="D1074" s="434"/>
      <c r="E1074" s="434"/>
      <c r="F1074" s="741"/>
      <c r="G1074" s="434"/>
      <c r="H1074" s="434"/>
      <c r="I1074" s="434"/>
    </row>
    <row r="1075" spans="1:9" ht="15">
      <c r="A1075" s="483"/>
      <c r="B1075" s="483"/>
      <c r="C1075" s="483"/>
      <c r="D1075" s="483"/>
      <c r="E1075" s="483"/>
      <c r="F1075" s="744"/>
      <c r="G1075" s="424"/>
      <c r="H1075" s="424"/>
      <c r="I1075" s="424"/>
    </row>
    <row r="1076" spans="1:9" ht="15">
      <c r="A1076" s="375"/>
      <c r="B1076" s="375"/>
      <c r="C1076" s="375"/>
      <c r="D1076" s="375"/>
      <c r="E1076" s="375"/>
      <c r="F1076" s="731"/>
      <c r="G1076" s="483"/>
      <c r="H1076" s="483"/>
      <c r="I1076" s="483"/>
    </row>
    <row r="1077" spans="1:9" ht="15">
      <c r="A1077" s="375"/>
      <c r="B1077" s="375"/>
      <c r="C1077" s="375"/>
      <c r="D1077" s="375"/>
      <c r="E1077" s="375"/>
      <c r="F1077" s="731"/>
      <c r="G1077" s="483"/>
      <c r="H1077" s="483"/>
      <c r="I1077" s="483"/>
    </row>
    <row r="1078" spans="1:9" ht="15">
      <c r="A1078" s="375"/>
      <c r="B1078" s="375"/>
      <c r="C1078" s="375"/>
      <c r="D1078" s="375"/>
      <c r="E1078" s="375"/>
      <c r="F1078" s="731"/>
      <c r="G1078" s="483"/>
      <c r="H1078" s="483"/>
      <c r="I1078" s="483"/>
    </row>
    <row r="1079" spans="1:9" ht="15">
      <c r="A1079" s="424"/>
      <c r="B1079" s="483"/>
      <c r="C1079" s="483"/>
      <c r="D1079" s="483"/>
      <c r="E1079" s="483"/>
      <c r="F1079" s="744"/>
      <c r="G1079" s="375"/>
      <c r="H1079" s="375"/>
      <c r="I1079" s="375"/>
    </row>
    <row r="1080" spans="1:9" ht="15">
      <c r="A1080" s="434"/>
      <c r="B1080" s="440"/>
      <c r="C1080" s="434"/>
      <c r="D1080" s="434"/>
      <c r="E1080" s="434"/>
      <c r="F1080" s="741"/>
      <c r="G1080" s="434"/>
      <c r="H1080" s="434"/>
      <c r="I1080" s="434"/>
    </row>
    <row r="1081" spans="1:9" ht="15">
      <c r="A1081" s="434"/>
      <c r="B1081" s="440"/>
      <c r="C1081" s="434"/>
      <c r="D1081" s="460"/>
      <c r="E1081" s="434"/>
      <c r="F1081" s="741"/>
      <c r="G1081" s="434"/>
      <c r="H1081" s="434"/>
      <c r="I1081" s="434"/>
    </row>
    <row r="1082" spans="1:9" ht="15">
      <c r="A1082" s="434"/>
      <c r="B1082" s="440"/>
      <c r="C1082" s="434"/>
      <c r="D1082" s="434"/>
      <c r="E1082" s="434"/>
      <c r="F1082" s="741"/>
      <c r="G1082" s="434"/>
      <c r="H1082" s="434"/>
      <c r="I1082" s="434"/>
    </row>
    <row r="1083" spans="1:9" ht="15">
      <c r="A1083" s="344"/>
      <c r="B1083" s="440"/>
      <c r="C1083" s="434"/>
      <c r="D1083" s="434"/>
      <c r="E1083" s="434"/>
      <c r="F1083" s="741"/>
      <c r="G1083" s="434"/>
      <c r="H1083" s="434"/>
      <c r="I1083" s="434"/>
    </row>
    <row r="1084" spans="1:9" ht="15">
      <c r="A1084" s="344"/>
      <c r="B1084" s="440"/>
      <c r="C1084" s="434"/>
      <c r="D1084" s="434"/>
      <c r="E1084" s="434"/>
      <c r="F1084" s="741"/>
      <c r="G1084" s="434"/>
      <c r="H1084" s="434"/>
      <c r="I1084" s="434"/>
    </row>
    <row r="1085" spans="1:9" ht="15">
      <c r="A1085" s="319"/>
      <c r="B1085" s="440"/>
      <c r="C1085" s="434"/>
      <c r="D1085" s="434"/>
      <c r="E1085" s="434"/>
      <c r="F1085" s="741"/>
      <c r="G1085" s="434"/>
      <c r="H1085" s="434"/>
      <c r="I1085" s="434"/>
    </row>
    <row r="1086" spans="1:9" ht="15">
      <c r="A1086" s="319"/>
      <c r="B1086" s="440"/>
      <c r="C1086" s="434"/>
      <c r="D1086" s="434"/>
      <c r="E1086" s="434"/>
      <c r="F1086" s="741"/>
      <c r="G1086" s="434"/>
      <c r="H1086" s="434"/>
      <c r="I1086" s="434"/>
    </row>
    <row r="1087" spans="1:9" ht="15">
      <c r="A1087" s="319"/>
      <c r="B1087" s="440"/>
      <c r="C1087" s="434"/>
      <c r="D1087" s="434"/>
      <c r="E1087" s="434"/>
      <c r="F1087" s="741"/>
      <c r="G1087" s="434"/>
      <c r="H1087" s="434"/>
      <c r="I1087" s="434"/>
    </row>
    <row r="1088" spans="1:9" ht="15">
      <c r="A1088" s="319"/>
      <c r="B1088" s="440"/>
      <c r="C1088" s="434"/>
      <c r="D1088" s="434"/>
      <c r="E1088" s="434"/>
      <c r="F1088" s="741"/>
      <c r="G1088" s="434"/>
      <c r="H1088" s="434"/>
      <c r="I1088" s="434"/>
    </row>
    <row r="1089" spans="1:9" ht="15">
      <c r="A1089" s="319"/>
      <c r="B1089" s="440"/>
      <c r="C1089" s="434"/>
      <c r="D1089" s="434"/>
      <c r="E1089" s="434"/>
      <c r="F1089" s="741"/>
      <c r="G1089" s="434"/>
      <c r="H1089" s="434"/>
      <c r="I1089" s="434"/>
    </row>
    <row r="1090" spans="1:9" ht="15">
      <c r="A1090" s="319"/>
      <c r="B1090" s="440"/>
      <c r="C1090" s="434"/>
      <c r="D1090" s="434"/>
      <c r="E1090" s="434"/>
      <c r="F1090" s="741"/>
      <c r="G1090" s="434"/>
      <c r="H1090" s="434"/>
      <c r="I1090" s="434"/>
    </row>
    <row r="1091" spans="1:9" ht="15">
      <c r="A1091" s="344"/>
      <c r="B1091" s="440"/>
      <c r="C1091" s="434"/>
      <c r="D1091" s="434"/>
      <c r="E1091" s="434"/>
      <c r="F1091" s="741"/>
      <c r="G1091" s="434"/>
      <c r="H1091" s="434"/>
      <c r="I1091" s="434"/>
    </row>
    <row r="1092" spans="1:9" ht="15">
      <c r="A1092" s="344"/>
      <c r="B1092" s="440"/>
      <c r="C1092" s="434"/>
      <c r="D1092" s="434"/>
      <c r="E1092" s="434"/>
      <c r="F1092" s="741"/>
      <c r="G1092" s="434"/>
      <c r="H1092" s="434"/>
      <c r="I1092" s="434"/>
    </row>
    <row r="1093" spans="1:9" ht="15">
      <c r="A1093" s="319"/>
      <c r="B1093" s="440"/>
      <c r="C1093" s="434"/>
      <c r="D1093" s="434"/>
      <c r="E1093" s="434"/>
      <c r="F1093" s="741"/>
      <c r="G1093" s="434"/>
      <c r="H1093" s="434"/>
      <c r="I1093" s="434"/>
    </row>
    <row r="1094" spans="1:9" ht="15">
      <c r="A1094" s="319"/>
      <c r="B1094" s="440"/>
      <c r="C1094" s="434"/>
      <c r="D1094" s="434"/>
      <c r="E1094" s="434"/>
      <c r="F1094" s="741"/>
      <c r="G1094" s="434"/>
      <c r="H1094" s="434"/>
      <c r="I1094" s="434"/>
    </row>
    <row r="1095" spans="1:9" ht="14.25">
      <c r="A1095" s="375"/>
      <c r="B1095" s="375"/>
      <c r="C1095" s="375"/>
      <c r="D1095" s="375"/>
      <c r="E1095" s="375"/>
      <c r="F1095" s="745"/>
      <c r="G1095" s="447"/>
      <c r="H1095" s="424"/>
      <c r="I1095" s="424"/>
    </row>
    <row r="1096" spans="1:9" ht="14.25">
      <c r="A1096" s="375"/>
      <c r="B1096" s="375"/>
      <c r="C1096" s="375"/>
      <c r="D1096" s="375"/>
      <c r="E1096" s="375"/>
      <c r="F1096" s="746"/>
      <c r="G1096" s="344"/>
      <c r="H1096" s="344"/>
      <c r="I1096" s="424"/>
    </row>
    <row r="1097" spans="1:9" ht="26.25" customHeight="1">
      <c r="A1097" s="484"/>
      <c r="B1097" s="484"/>
      <c r="C1097" s="484"/>
      <c r="D1097" s="484"/>
      <c r="E1097" s="484"/>
      <c r="F1097" s="742"/>
      <c r="G1097" s="319"/>
      <c r="H1097" s="319"/>
      <c r="I1097" s="375"/>
    </row>
    <row r="1098" spans="1:9" ht="40.5" customHeight="1">
      <c r="A1098" s="484"/>
      <c r="B1098" s="484"/>
      <c r="C1098" s="484"/>
      <c r="D1098" s="484"/>
      <c r="E1098" s="484"/>
      <c r="F1098" s="742"/>
      <c r="G1098" s="319"/>
      <c r="H1098" s="319"/>
      <c r="I1098" s="375"/>
    </row>
    <row r="1099" spans="1:9" ht="25.5" customHeight="1">
      <c r="A1099" s="480"/>
      <c r="B1099" s="480"/>
      <c r="C1099" s="480"/>
      <c r="D1099" s="480"/>
      <c r="E1099" s="480"/>
      <c r="F1099" s="742"/>
      <c r="G1099" s="319"/>
      <c r="H1099" s="319"/>
      <c r="I1099" s="375"/>
    </row>
    <row r="1100" spans="1:9" ht="15">
      <c r="A1100" s="319"/>
      <c r="B1100" s="440"/>
      <c r="C1100" s="434"/>
      <c r="D1100" s="434"/>
      <c r="E1100" s="434"/>
      <c r="F1100" s="741"/>
      <c r="G1100" s="434"/>
      <c r="H1100" s="434"/>
      <c r="I1100" s="434"/>
    </row>
    <row r="1101" spans="1:9" ht="15">
      <c r="A1101" s="319"/>
      <c r="B1101" s="440"/>
      <c r="C1101" s="434"/>
      <c r="D1101" s="434"/>
      <c r="E1101" s="434"/>
      <c r="F1101" s="741"/>
      <c r="G1101" s="434"/>
      <c r="H1101" s="434"/>
      <c r="I1101" s="434"/>
    </row>
    <row r="1102" spans="1:9" ht="15">
      <c r="A1102" s="319"/>
      <c r="B1102" s="440"/>
      <c r="C1102" s="434"/>
      <c r="D1102" s="434"/>
      <c r="E1102" s="434"/>
      <c r="F1102" s="741"/>
      <c r="G1102" s="434"/>
      <c r="H1102" s="434"/>
      <c r="I1102" s="434"/>
    </row>
    <row r="1103" spans="1:9" ht="15">
      <c r="A1103" s="319"/>
      <c r="B1103" s="440"/>
      <c r="C1103" s="434"/>
      <c r="D1103" s="434"/>
      <c r="E1103" s="434"/>
      <c r="F1103" s="741"/>
      <c r="G1103" s="434"/>
      <c r="H1103" s="434"/>
      <c r="I1103" s="434"/>
    </row>
    <row r="1104" spans="1:9" ht="15">
      <c r="A1104" s="319"/>
      <c r="B1104" s="440"/>
      <c r="C1104" s="434"/>
      <c r="D1104" s="434"/>
      <c r="E1104" s="434"/>
      <c r="F1104" s="741"/>
      <c r="G1104" s="434"/>
      <c r="H1104" s="434"/>
      <c r="I1104" s="434"/>
    </row>
    <row r="1105" spans="1:9" ht="15">
      <c r="A1105" s="319"/>
      <c r="B1105" s="440"/>
      <c r="C1105" s="434"/>
      <c r="D1105" s="434"/>
      <c r="E1105" s="434"/>
      <c r="F1105" s="741"/>
      <c r="G1105" s="434"/>
      <c r="H1105" s="434"/>
      <c r="I1105" s="434"/>
    </row>
    <row r="1106" spans="1:9" ht="15">
      <c r="A1106" s="319"/>
      <c r="B1106" s="440"/>
      <c r="C1106" s="434"/>
      <c r="D1106" s="434"/>
      <c r="E1106" s="434"/>
      <c r="F1106" s="741"/>
      <c r="G1106" s="434"/>
      <c r="H1106" s="434"/>
      <c r="I1106" s="434"/>
    </row>
    <row r="1107" spans="1:9" ht="15">
      <c r="A1107" s="344"/>
      <c r="B1107" s="440"/>
      <c r="C1107" s="434"/>
      <c r="D1107" s="434"/>
      <c r="E1107" s="434"/>
      <c r="F1107" s="741"/>
      <c r="G1107" s="434"/>
      <c r="H1107" s="434"/>
      <c r="I1107" s="434"/>
    </row>
    <row r="1108" spans="1:9" ht="15">
      <c r="A1108" s="473"/>
      <c r="B1108" s="440"/>
      <c r="C1108" s="440"/>
      <c r="D1108" s="440"/>
      <c r="E1108" s="440"/>
      <c r="F1108" s="739"/>
      <c r="G1108" s="440"/>
      <c r="H1108" s="440"/>
      <c r="I1108" s="440"/>
    </row>
    <row r="1109" spans="1:9" ht="15">
      <c r="A1109" s="344"/>
      <c r="B1109" s="319"/>
      <c r="C1109" s="319"/>
      <c r="D1109" s="319"/>
      <c r="E1109" s="319"/>
      <c r="F1109" s="368"/>
      <c r="G1109" s="319"/>
      <c r="H1109" s="319"/>
      <c r="I1109" s="319"/>
    </row>
    <row r="1110" spans="1:9" ht="15">
      <c r="A1110" s="344"/>
      <c r="B1110" s="319"/>
      <c r="C1110" s="319"/>
      <c r="D1110" s="319"/>
      <c r="E1110" s="319"/>
      <c r="F1110" s="368"/>
      <c r="G1110" s="319"/>
      <c r="H1110" s="349"/>
      <c r="I1110" s="349"/>
    </row>
    <row r="1111" spans="1:9" ht="15">
      <c r="A1111" s="344"/>
      <c r="B1111" s="319"/>
      <c r="C1111" s="319"/>
      <c r="D1111" s="319"/>
      <c r="E1111" s="319"/>
      <c r="F1111" s="368"/>
      <c r="G1111" s="319"/>
      <c r="H1111" s="412"/>
      <c r="I1111" s="412"/>
    </row>
    <row r="1112" spans="1:9" ht="15">
      <c r="A1112" s="319"/>
      <c r="B1112" s="319"/>
      <c r="C1112" s="319"/>
      <c r="D1112" s="319"/>
      <c r="E1112" s="319"/>
      <c r="F1112" s="368"/>
      <c r="G1112" s="319"/>
      <c r="H1112" s="369"/>
      <c r="I1112" s="319"/>
    </row>
    <row r="1113" spans="1:9" ht="15">
      <c r="A1113" s="319"/>
      <c r="B1113" s="319"/>
      <c r="C1113" s="319"/>
      <c r="D1113" s="319"/>
      <c r="E1113" s="319"/>
      <c r="F1113" s="368"/>
      <c r="G1113" s="319"/>
      <c r="H1113" s="369"/>
      <c r="I1113" s="319"/>
    </row>
    <row r="1114" spans="1:9" ht="14.25">
      <c r="A1114" s="319"/>
      <c r="B1114" s="344"/>
      <c r="C1114" s="344"/>
      <c r="D1114" s="344"/>
      <c r="E1114" s="344"/>
      <c r="F1114" s="343"/>
      <c r="G1114" s="344"/>
      <c r="H1114" s="371"/>
      <c r="I1114" s="344"/>
    </row>
    <row r="1115" spans="1:9" ht="15">
      <c r="A1115" s="319"/>
      <c r="B1115" s="319"/>
      <c r="C1115" s="319"/>
      <c r="D1115" s="319"/>
      <c r="E1115" s="319"/>
      <c r="F1115" s="368"/>
      <c r="G1115" s="319"/>
      <c r="H1115" s="319"/>
      <c r="I1115" s="319"/>
    </row>
    <row r="1116" spans="1:9" ht="14.25">
      <c r="A1116" s="344"/>
      <c r="B1116" s="344"/>
      <c r="C1116" s="344"/>
      <c r="D1116" s="344"/>
      <c r="E1116" s="344"/>
      <c r="F1116" s="343"/>
      <c r="G1116" s="349"/>
      <c r="H1116" s="412"/>
      <c r="I1116" s="349"/>
    </row>
    <row r="1117" spans="1:9" ht="14.25">
      <c r="A1117" s="344"/>
      <c r="B1117" s="344"/>
      <c r="C1117" s="344"/>
      <c r="D1117" s="344"/>
      <c r="E1117" s="344"/>
      <c r="F1117" s="343"/>
      <c r="G1117" s="349"/>
      <c r="H1117" s="412"/>
      <c r="I1117" s="349"/>
    </row>
    <row r="1118" spans="1:9" ht="15">
      <c r="A1118" s="319"/>
      <c r="B1118" s="319"/>
      <c r="C1118" s="319"/>
      <c r="D1118" s="319"/>
      <c r="E1118" s="319"/>
      <c r="F1118" s="368"/>
      <c r="G1118" s="348"/>
      <c r="H1118" s="369"/>
      <c r="I1118" s="369"/>
    </row>
    <row r="1119" spans="1:9" ht="15">
      <c r="A1119" s="319"/>
      <c r="B1119" s="319"/>
      <c r="C1119" s="319"/>
      <c r="D1119" s="319"/>
      <c r="E1119" s="319"/>
      <c r="F1119" s="368"/>
      <c r="G1119" s="319"/>
      <c r="H1119" s="369"/>
      <c r="I1119" s="319"/>
    </row>
    <row r="1120" spans="1:9" ht="14.25">
      <c r="A1120" s="344"/>
      <c r="B1120" s="344"/>
      <c r="C1120" s="344"/>
      <c r="D1120" s="344"/>
      <c r="E1120" s="344"/>
      <c r="F1120" s="343"/>
      <c r="G1120" s="371"/>
      <c r="H1120" s="371"/>
      <c r="I1120" s="371"/>
    </row>
    <row r="1121" spans="1:9" ht="14.25">
      <c r="A1121" s="344"/>
      <c r="B1121" s="344"/>
      <c r="C1121" s="344"/>
      <c r="D1121" s="344"/>
      <c r="E1121" s="344"/>
      <c r="F1121" s="343"/>
      <c r="G1121" s="371"/>
      <c r="H1121" s="371"/>
      <c r="I1121" s="371"/>
    </row>
    <row r="1122" spans="1:9" ht="14.25">
      <c r="A1122" s="344"/>
      <c r="B1122" s="344"/>
      <c r="C1122" s="344"/>
      <c r="D1122" s="344"/>
      <c r="E1122" s="344"/>
      <c r="F1122" s="343"/>
      <c r="G1122" s="371"/>
      <c r="H1122" s="371"/>
      <c r="I1122" s="371"/>
    </row>
    <row r="1123" spans="1:9" ht="15">
      <c r="A1123" s="473"/>
      <c r="B1123" s="440"/>
      <c r="C1123" s="440"/>
      <c r="D1123" s="440"/>
      <c r="E1123" s="440"/>
      <c r="F1123" s="739"/>
      <c r="G1123" s="440"/>
      <c r="H1123" s="440"/>
      <c r="I1123" s="440"/>
    </row>
    <row r="1124" spans="1:9" ht="15">
      <c r="A1124" s="440"/>
      <c r="B1124" s="440"/>
      <c r="C1124" s="440"/>
      <c r="D1124" s="440"/>
      <c r="E1124" s="440"/>
      <c r="F1124" s="739"/>
      <c r="G1124" s="440"/>
      <c r="H1124" s="440"/>
      <c r="I1124" s="440"/>
    </row>
    <row r="1125" spans="1:9" ht="15">
      <c r="A1125" s="344"/>
      <c r="B1125" s="319"/>
      <c r="C1125" s="319"/>
      <c r="D1125" s="319"/>
      <c r="E1125" s="319"/>
      <c r="F1125" s="368"/>
      <c r="G1125" s="319"/>
      <c r="H1125" s="319"/>
      <c r="I1125" s="319"/>
    </row>
    <row r="1126" spans="1:9" ht="15">
      <c r="A1126" s="344"/>
      <c r="B1126" s="319"/>
      <c r="C1126" s="319"/>
      <c r="D1126" s="319"/>
      <c r="E1126" s="319"/>
      <c r="F1126" s="368"/>
      <c r="G1126" s="319"/>
      <c r="H1126" s="349"/>
      <c r="I1126" s="349"/>
    </row>
    <row r="1127" spans="1:9" ht="15">
      <c r="A1127" s="344"/>
      <c r="B1127" s="319"/>
      <c r="C1127" s="319"/>
      <c r="D1127" s="319"/>
      <c r="E1127" s="319"/>
      <c r="F1127" s="368"/>
      <c r="G1127" s="319"/>
      <c r="H1127" s="349"/>
      <c r="I1127" s="349"/>
    </row>
    <row r="1128" spans="1:9" ht="15">
      <c r="A1128" s="344"/>
      <c r="B1128" s="319"/>
      <c r="C1128" s="319"/>
      <c r="D1128" s="319"/>
      <c r="E1128" s="319"/>
      <c r="F1128" s="368"/>
      <c r="G1128" s="319"/>
      <c r="H1128" s="369"/>
      <c r="I1128" s="319"/>
    </row>
    <row r="1129" spans="1:9" ht="15">
      <c r="A1129" s="319"/>
      <c r="B1129" s="319"/>
      <c r="C1129" s="319"/>
      <c r="D1129" s="319"/>
      <c r="E1129" s="319"/>
      <c r="F1129" s="368"/>
      <c r="G1129" s="319"/>
      <c r="H1129" s="369"/>
      <c r="I1129" s="319"/>
    </row>
    <row r="1130" spans="1:9" ht="14.25">
      <c r="A1130" s="319"/>
      <c r="B1130" s="344"/>
      <c r="C1130" s="344"/>
      <c r="D1130" s="344"/>
      <c r="E1130" s="344"/>
      <c r="F1130" s="343"/>
      <c r="G1130" s="344"/>
      <c r="H1130" s="371"/>
      <c r="I1130" s="344"/>
    </row>
    <row r="1131" spans="1:9" ht="15">
      <c r="A1131" s="319"/>
      <c r="B1131" s="319"/>
      <c r="C1131" s="319"/>
      <c r="D1131" s="319"/>
      <c r="E1131" s="319"/>
      <c r="F1131" s="368"/>
      <c r="G1131" s="319"/>
      <c r="H1131" s="319"/>
      <c r="I1131" s="319"/>
    </row>
    <row r="1132" spans="1:9" ht="14.25">
      <c r="A1132" s="344"/>
      <c r="B1132" s="344"/>
      <c r="C1132" s="344"/>
      <c r="D1132" s="344"/>
      <c r="E1132" s="344"/>
      <c r="F1132" s="343"/>
      <c r="G1132" s="349"/>
      <c r="H1132" s="412"/>
      <c r="I1132" s="349"/>
    </row>
    <row r="1133" spans="1:9" ht="14.25">
      <c r="A1133" s="344"/>
      <c r="B1133" s="344"/>
      <c r="C1133" s="344"/>
      <c r="D1133" s="344"/>
      <c r="E1133" s="344"/>
      <c r="F1133" s="343"/>
      <c r="G1133" s="349"/>
      <c r="H1133" s="412"/>
      <c r="I1133" s="349"/>
    </row>
    <row r="1134" spans="1:9" ht="15">
      <c r="A1134" s="319"/>
      <c r="B1134" s="319"/>
      <c r="C1134" s="319"/>
      <c r="D1134" s="319"/>
      <c r="E1134" s="319"/>
      <c r="F1134" s="368"/>
      <c r="G1134" s="348"/>
      <c r="H1134" s="369"/>
      <c r="I1134" s="369"/>
    </row>
    <row r="1135" spans="1:9" ht="15">
      <c r="A1135" s="319"/>
      <c r="B1135" s="319"/>
      <c r="C1135" s="319"/>
      <c r="D1135" s="319"/>
      <c r="E1135" s="319"/>
      <c r="F1135" s="368"/>
      <c r="G1135" s="319"/>
      <c r="H1135" s="369"/>
      <c r="I1135" s="319"/>
    </row>
    <row r="1136" spans="1:9" ht="14.25">
      <c r="A1136" s="344"/>
      <c r="B1136" s="344"/>
      <c r="C1136" s="344"/>
      <c r="D1136" s="344"/>
      <c r="E1136" s="344"/>
      <c r="F1136" s="343"/>
      <c r="G1136" s="371"/>
      <c r="H1136" s="371"/>
      <c r="I1136" s="371"/>
    </row>
    <row r="1137" spans="1:9" ht="14.25">
      <c r="A1137" s="344"/>
      <c r="B1137" s="344"/>
      <c r="C1137" s="344"/>
      <c r="D1137" s="344"/>
      <c r="E1137" s="344"/>
      <c r="F1137" s="343"/>
      <c r="G1137" s="371"/>
      <c r="H1137" s="371"/>
      <c r="I1137" s="371"/>
    </row>
    <row r="1138" spans="1:9" ht="14.25">
      <c r="A1138" s="344"/>
      <c r="B1138" s="344"/>
      <c r="C1138" s="344"/>
      <c r="D1138" s="344"/>
      <c r="E1138" s="344"/>
      <c r="F1138" s="343"/>
      <c r="G1138" s="371"/>
      <c r="H1138" s="371"/>
      <c r="I1138" s="371"/>
    </row>
    <row r="1139" spans="1:9" ht="14.25">
      <c r="A1139" s="344"/>
      <c r="B1139" s="344"/>
      <c r="C1139" s="344"/>
      <c r="D1139" s="344"/>
      <c r="E1139" s="344"/>
      <c r="F1139" s="343"/>
      <c r="G1139" s="371"/>
      <c r="H1139" s="371"/>
      <c r="I1139" s="371"/>
    </row>
    <row r="1140" spans="1:9" ht="14.25">
      <c r="A1140" s="344"/>
      <c r="B1140" s="344"/>
      <c r="C1140" s="344"/>
      <c r="D1140" s="344"/>
      <c r="E1140" s="344"/>
      <c r="F1140" s="343"/>
      <c r="G1140" s="371"/>
      <c r="H1140" s="371"/>
      <c r="I1140" s="371"/>
    </row>
    <row r="1141" spans="1:9" ht="14.25">
      <c r="A1141" s="319"/>
      <c r="B1141" s="344"/>
      <c r="C1141" s="344"/>
      <c r="D1141" s="344"/>
      <c r="E1141" s="344"/>
      <c r="F1141" s="343"/>
      <c r="G1141" s="371"/>
      <c r="H1141" s="371"/>
      <c r="I1141" s="371"/>
    </row>
    <row r="1142" spans="1:9" ht="14.25">
      <c r="A1142" s="344"/>
      <c r="B1142" s="344"/>
      <c r="C1142" s="344"/>
      <c r="D1142" s="344"/>
      <c r="E1142" s="344"/>
      <c r="F1142" s="343"/>
      <c r="G1142" s="371"/>
      <c r="H1142" s="371"/>
      <c r="I1142" s="371"/>
    </row>
    <row r="1143" spans="1:9" ht="14.25">
      <c r="A1143" s="344"/>
      <c r="B1143" s="344"/>
      <c r="C1143" s="344"/>
      <c r="D1143" s="344"/>
      <c r="E1143" s="344"/>
      <c r="F1143" s="343"/>
      <c r="G1143" s="371"/>
      <c r="H1143" s="371"/>
      <c r="I1143" s="371"/>
    </row>
    <row r="1144" spans="1:9" ht="14.25">
      <c r="A1144" s="344"/>
      <c r="B1144" s="344"/>
      <c r="C1144" s="344"/>
      <c r="D1144" s="344"/>
      <c r="E1144" s="344"/>
      <c r="F1144" s="343"/>
      <c r="G1144" s="371"/>
      <c r="H1144" s="371"/>
      <c r="I1144" s="371"/>
    </row>
    <row r="1145" spans="1:9" ht="14.25">
      <c r="A1145" s="344"/>
      <c r="B1145" s="344"/>
      <c r="C1145" s="344"/>
      <c r="D1145" s="344"/>
      <c r="E1145" s="344"/>
      <c r="F1145" s="343"/>
      <c r="G1145" s="371"/>
      <c r="H1145" s="371"/>
      <c r="I1145" s="371"/>
    </row>
    <row r="1146" spans="1:9" ht="14.25">
      <c r="A1146" s="344"/>
      <c r="B1146" s="344"/>
      <c r="C1146" s="344"/>
      <c r="D1146" s="344"/>
      <c r="E1146" s="344"/>
      <c r="F1146" s="343"/>
      <c r="G1146" s="371"/>
      <c r="H1146" s="371"/>
      <c r="I1146" s="371"/>
    </row>
    <row r="1147" spans="1:9" ht="14.25">
      <c r="A1147" s="319"/>
      <c r="B1147" s="344"/>
      <c r="C1147" s="344"/>
      <c r="D1147" s="344"/>
      <c r="E1147" s="344"/>
      <c r="F1147" s="343"/>
      <c r="G1147" s="371"/>
      <c r="H1147" s="371"/>
      <c r="I1147" s="371"/>
    </row>
    <row r="1148" spans="1:9" ht="14.25">
      <c r="A1148" s="344"/>
      <c r="B1148" s="344"/>
      <c r="C1148" s="344"/>
      <c r="D1148" s="344"/>
      <c r="E1148" s="344"/>
      <c r="F1148" s="343"/>
      <c r="G1148" s="371"/>
      <c r="H1148" s="371"/>
      <c r="I1148" s="371"/>
    </row>
    <row r="1149" spans="1:9" ht="15">
      <c r="A1149" s="375"/>
      <c r="B1149" s="375"/>
      <c r="C1149" s="375"/>
      <c r="D1149" s="375"/>
      <c r="E1149" s="375"/>
      <c r="F1149" s="731"/>
      <c r="G1149" s="447"/>
      <c r="H1149" s="447"/>
      <c r="I1149" s="447"/>
    </row>
    <row r="1150" spans="1:9" ht="14.25">
      <c r="A1150" s="424"/>
      <c r="B1150" s="424"/>
      <c r="C1150" s="424"/>
      <c r="D1150" s="424"/>
      <c r="E1150" s="424"/>
      <c r="F1150" s="713"/>
      <c r="G1150" s="371"/>
      <c r="H1150" s="371"/>
      <c r="I1150" s="371"/>
    </row>
    <row r="1151" spans="1:9" ht="24" customHeight="1">
      <c r="A1151" s="485"/>
      <c r="B1151" s="485"/>
      <c r="C1151" s="485"/>
      <c r="D1151" s="485"/>
      <c r="E1151" s="485"/>
      <c r="F1151" s="747"/>
      <c r="G1151" s="485"/>
      <c r="H1151" s="485"/>
      <c r="I1151" s="485"/>
    </row>
    <row r="1152" spans="1:9" ht="22.5" customHeight="1">
      <c r="A1152" s="485"/>
      <c r="B1152" s="485"/>
      <c r="C1152" s="485"/>
      <c r="D1152" s="485"/>
      <c r="E1152" s="485"/>
      <c r="F1152" s="747"/>
      <c r="G1152" s="485"/>
      <c r="H1152" s="485"/>
      <c r="I1152" s="485"/>
    </row>
    <row r="1153" spans="1:9" ht="13.5" customHeight="1">
      <c r="A1153" s="424"/>
      <c r="B1153" s="424"/>
      <c r="C1153" s="424"/>
      <c r="D1153" s="424"/>
      <c r="E1153" s="424"/>
      <c r="F1153" s="713"/>
      <c r="G1153" s="371"/>
      <c r="H1153" s="371"/>
      <c r="I1153" s="371"/>
    </row>
    <row r="1154" spans="1:9" ht="14.25">
      <c r="A1154" s="344"/>
      <c r="B1154" s="344"/>
      <c r="C1154" s="344"/>
      <c r="D1154" s="344"/>
      <c r="E1154" s="344"/>
      <c r="F1154" s="343"/>
      <c r="G1154" s="371"/>
      <c r="H1154" s="371"/>
      <c r="I1154" s="371"/>
    </row>
    <row r="1155" spans="1:9" ht="14.25">
      <c r="A1155" s="420"/>
      <c r="B1155" s="344"/>
      <c r="C1155" s="344"/>
      <c r="D1155" s="344"/>
      <c r="E1155" s="344"/>
      <c r="F1155" s="343"/>
      <c r="G1155" s="371"/>
      <c r="H1155" s="371"/>
      <c r="I1155" s="371"/>
    </row>
    <row r="1156" spans="1:9" ht="14.25">
      <c r="A1156" s="420"/>
      <c r="B1156" s="344"/>
      <c r="C1156" s="344"/>
      <c r="D1156" s="344"/>
      <c r="E1156" s="344"/>
      <c r="F1156" s="343"/>
      <c r="G1156" s="371"/>
      <c r="H1156" s="371"/>
      <c r="I1156" s="371"/>
    </row>
    <row r="1157" spans="1:9" ht="14.25">
      <c r="A1157" s="420"/>
      <c r="B1157" s="344"/>
      <c r="C1157" s="344"/>
      <c r="D1157" s="344"/>
      <c r="E1157" s="344"/>
      <c r="F1157" s="343"/>
      <c r="G1157" s="371"/>
      <c r="H1157" s="371"/>
      <c r="I1157" s="371"/>
    </row>
    <row r="1158" spans="1:9" ht="14.25">
      <c r="A1158" s="420"/>
      <c r="B1158" s="344"/>
      <c r="C1158" s="344"/>
      <c r="D1158" s="344"/>
      <c r="E1158" s="344"/>
      <c r="F1158" s="343"/>
      <c r="G1158" s="371"/>
      <c r="H1158" s="371"/>
      <c r="I1158" s="371"/>
    </row>
    <row r="1159" spans="1:9" ht="14.25">
      <c r="A1159" s="344"/>
      <c r="B1159" s="344"/>
      <c r="C1159" s="344"/>
      <c r="D1159" s="344"/>
      <c r="E1159" s="344"/>
      <c r="F1159" s="343"/>
      <c r="G1159" s="371"/>
      <c r="H1159" s="371"/>
      <c r="I1159" s="371"/>
    </row>
    <row r="1160" spans="1:9" ht="15">
      <c r="A1160" s="344"/>
      <c r="B1160" s="344"/>
      <c r="C1160" s="344"/>
      <c r="D1160" s="344"/>
      <c r="E1160" s="460"/>
      <c r="F1160" s="343"/>
      <c r="G1160" s="371"/>
      <c r="H1160" s="371"/>
      <c r="I1160" s="371"/>
    </row>
    <row r="1161" spans="1:9" ht="14.25">
      <c r="A1161" s="344"/>
      <c r="B1161" s="344"/>
      <c r="C1161" s="344"/>
      <c r="D1161" s="344"/>
      <c r="E1161" s="344"/>
      <c r="F1161" s="343"/>
      <c r="G1161" s="371"/>
      <c r="H1161" s="371"/>
      <c r="I1161" s="371"/>
    </row>
    <row r="1162" spans="1:9" ht="15">
      <c r="A1162" s="344"/>
      <c r="B1162" s="319"/>
      <c r="C1162" s="319"/>
      <c r="D1162" s="319"/>
      <c r="E1162" s="319"/>
      <c r="F1162" s="368"/>
      <c r="G1162" s="319"/>
      <c r="H1162" s="319"/>
      <c r="I1162" s="319"/>
    </row>
    <row r="1163" spans="1:9" ht="15">
      <c r="A1163" s="473"/>
      <c r="B1163" s="440"/>
      <c r="C1163" s="440"/>
      <c r="D1163" s="440"/>
      <c r="E1163" s="440"/>
      <c r="F1163" s="739"/>
      <c r="G1163" s="440"/>
      <c r="H1163" s="440"/>
      <c r="I1163" s="440"/>
    </row>
    <row r="1164" spans="1:9" ht="15">
      <c r="A1164" s="486"/>
      <c r="B1164" s="440"/>
      <c r="C1164" s="440"/>
      <c r="D1164" s="440"/>
      <c r="E1164" s="440"/>
      <c r="F1164" s="739"/>
      <c r="G1164" s="440"/>
      <c r="H1164" s="440"/>
      <c r="I1164" s="440"/>
    </row>
    <row r="1165" spans="1:9" ht="15">
      <c r="A1165" s="486"/>
      <c r="B1165" s="440"/>
      <c r="C1165" s="440"/>
      <c r="D1165" s="440"/>
      <c r="E1165" s="440"/>
      <c r="F1165" s="739"/>
      <c r="G1165" s="440"/>
      <c r="H1165" s="440"/>
      <c r="I1165" s="440"/>
    </row>
    <row r="1166" spans="1:9" ht="15">
      <c r="A1166" s="486"/>
      <c r="B1166" s="440"/>
      <c r="C1166" s="440"/>
      <c r="D1166" s="440"/>
      <c r="E1166" s="440"/>
      <c r="F1166" s="739"/>
      <c r="G1166" s="440"/>
      <c r="H1166" s="440"/>
      <c r="I1166" s="440"/>
    </row>
    <row r="1167" spans="1:9" ht="15">
      <c r="A1167" s="486"/>
      <c r="B1167" s="440"/>
      <c r="C1167" s="440"/>
      <c r="D1167" s="440"/>
      <c r="E1167" s="440"/>
      <c r="F1167" s="739"/>
      <c r="G1167" s="440"/>
      <c r="H1167" s="440"/>
      <c r="I1167" s="440"/>
    </row>
    <row r="1168" spans="1:9" ht="15">
      <c r="A1168" s="456"/>
      <c r="B1168" s="319"/>
      <c r="C1168" s="319"/>
      <c r="D1168" s="319"/>
      <c r="E1168" s="319"/>
      <c r="F1168" s="368"/>
      <c r="G1168" s="319"/>
      <c r="H1168" s="319"/>
      <c r="I1168" s="319"/>
    </row>
    <row r="1169" spans="1:9" ht="15">
      <c r="A1169" s="344"/>
      <c r="B1169" s="319"/>
      <c r="C1169" s="319"/>
      <c r="D1169" s="319"/>
      <c r="E1169" s="319"/>
      <c r="F1169" s="368"/>
      <c r="G1169" s="319"/>
      <c r="H1169" s="349"/>
      <c r="I1169" s="349"/>
    </row>
    <row r="1170" spans="1:9" ht="15">
      <c r="A1170" s="344"/>
      <c r="B1170" s="319"/>
      <c r="C1170" s="319"/>
      <c r="D1170" s="319"/>
      <c r="E1170" s="319"/>
      <c r="F1170" s="368"/>
      <c r="G1170" s="319"/>
      <c r="H1170" s="349"/>
      <c r="I1170" s="349"/>
    </row>
    <row r="1171" spans="1:9" ht="15">
      <c r="A1171" s="319"/>
      <c r="B1171" s="319"/>
      <c r="C1171" s="319"/>
      <c r="D1171" s="319"/>
      <c r="E1171" s="319"/>
      <c r="F1171" s="368"/>
      <c r="G1171" s="319"/>
      <c r="H1171" s="369"/>
      <c r="I1171" s="319"/>
    </row>
    <row r="1172" spans="1:9" ht="15">
      <c r="A1172" s="319"/>
      <c r="B1172" s="319"/>
      <c r="C1172" s="319"/>
      <c r="D1172" s="319"/>
      <c r="E1172" s="319"/>
      <c r="F1172" s="368"/>
      <c r="G1172" s="319"/>
      <c r="H1172" s="369"/>
      <c r="I1172" s="319"/>
    </row>
    <row r="1173" spans="1:9" ht="14.25">
      <c r="A1173" s="319"/>
      <c r="B1173" s="344"/>
      <c r="C1173" s="344"/>
      <c r="D1173" s="344"/>
      <c r="E1173" s="344"/>
      <c r="F1173" s="343"/>
      <c r="G1173" s="344"/>
      <c r="H1173" s="371"/>
      <c r="I1173" s="344"/>
    </row>
    <row r="1174" spans="1:9" ht="14.25">
      <c r="A1174" s="319"/>
      <c r="B1174" s="344"/>
      <c r="C1174" s="344"/>
      <c r="D1174" s="344"/>
      <c r="E1174" s="344"/>
      <c r="F1174" s="343"/>
      <c r="G1174" s="344"/>
      <c r="H1174" s="371"/>
      <c r="I1174" s="344"/>
    </row>
    <row r="1175" spans="1:9" ht="15">
      <c r="A1175" s="344"/>
      <c r="B1175" s="319"/>
      <c r="C1175" s="319"/>
      <c r="D1175" s="319"/>
      <c r="E1175" s="319"/>
      <c r="F1175" s="368"/>
      <c r="G1175" s="319"/>
      <c r="H1175" s="319"/>
      <c r="I1175" s="319"/>
    </row>
    <row r="1176" spans="1:9" ht="15">
      <c r="A1176" s="473"/>
      <c r="B1176" s="440"/>
      <c r="C1176" s="440"/>
      <c r="D1176" s="440"/>
      <c r="E1176" s="440"/>
      <c r="F1176" s="739"/>
      <c r="G1176" s="440"/>
      <c r="H1176" s="440"/>
      <c r="I1176" s="440"/>
    </row>
    <row r="1177" spans="1:9" ht="15">
      <c r="A1177" s="479"/>
      <c r="B1177" s="440"/>
      <c r="C1177" s="440"/>
      <c r="D1177" s="440"/>
      <c r="E1177" s="440"/>
      <c r="F1177" s="739"/>
      <c r="G1177" s="440"/>
      <c r="H1177" s="440"/>
      <c r="I1177" s="440"/>
    </row>
    <row r="1178" spans="1:9" ht="15">
      <c r="A1178" s="420"/>
      <c r="B1178" s="319"/>
      <c r="C1178" s="319"/>
      <c r="D1178" s="319"/>
      <c r="E1178" s="319"/>
      <c r="F1178" s="368"/>
      <c r="G1178" s="319"/>
      <c r="H1178" s="319"/>
      <c r="I1178" s="319"/>
    </row>
    <row r="1179" spans="1:9" ht="15">
      <c r="A1179" s="344"/>
      <c r="B1179" s="319"/>
      <c r="C1179" s="319"/>
      <c r="D1179" s="319"/>
      <c r="E1179" s="319"/>
      <c r="F1179" s="368"/>
      <c r="G1179" s="319"/>
      <c r="H1179" s="349"/>
      <c r="I1179" s="349"/>
    </row>
    <row r="1180" spans="1:9" ht="15">
      <c r="A1180" s="344"/>
      <c r="B1180" s="319"/>
      <c r="C1180" s="319"/>
      <c r="D1180" s="319"/>
      <c r="E1180" s="319"/>
      <c r="F1180" s="368"/>
      <c r="G1180" s="319"/>
      <c r="H1180" s="349"/>
      <c r="I1180" s="349"/>
    </row>
    <row r="1181" spans="1:9" ht="15">
      <c r="A1181" s="319"/>
      <c r="B1181" s="319"/>
      <c r="C1181" s="319"/>
      <c r="D1181" s="319"/>
      <c r="E1181" s="319"/>
      <c r="F1181" s="368"/>
      <c r="G1181" s="319"/>
      <c r="H1181" s="369"/>
      <c r="I1181" s="319"/>
    </row>
    <row r="1182" spans="1:9" ht="15">
      <c r="A1182" s="319"/>
      <c r="B1182" s="319"/>
      <c r="C1182" s="319"/>
      <c r="D1182" s="319"/>
      <c r="E1182" s="319"/>
      <c r="F1182" s="368"/>
      <c r="G1182" s="319"/>
      <c r="H1182" s="369"/>
      <c r="I1182" s="319"/>
    </row>
    <row r="1183" spans="1:9" ht="14.25">
      <c r="A1183" s="319"/>
      <c r="B1183" s="344"/>
      <c r="C1183" s="344"/>
      <c r="D1183" s="344"/>
      <c r="E1183" s="344"/>
      <c r="F1183" s="343"/>
      <c r="G1183" s="344"/>
      <c r="H1183" s="371"/>
      <c r="I1183" s="344"/>
    </row>
    <row r="1184" spans="1:9" ht="14.25">
      <c r="A1184" s="319"/>
      <c r="B1184" s="344"/>
      <c r="C1184" s="344"/>
      <c r="D1184" s="344"/>
      <c r="E1184" s="344"/>
      <c r="F1184" s="343"/>
      <c r="G1184" s="344"/>
      <c r="H1184" s="371"/>
      <c r="I1184" s="344"/>
    </row>
    <row r="1185" spans="1:9" ht="15">
      <c r="A1185" s="344"/>
      <c r="B1185" s="319"/>
      <c r="C1185" s="319"/>
      <c r="D1185" s="319"/>
      <c r="E1185" s="319"/>
      <c r="F1185" s="368"/>
      <c r="G1185" s="319"/>
      <c r="H1185" s="319"/>
      <c r="I1185" s="319"/>
    </row>
    <row r="1186" spans="1:9" ht="14.25">
      <c r="A1186" s="472"/>
      <c r="B1186" s="473"/>
      <c r="C1186" s="473"/>
      <c r="D1186" s="473"/>
      <c r="E1186" s="473"/>
      <c r="F1186" s="737"/>
      <c r="G1186" s="473"/>
      <c r="H1186" s="474"/>
      <c r="I1186" s="473"/>
    </row>
    <row r="1187" spans="1:9" ht="14.25">
      <c r="A1187" s="473"/>
      <c r="B1187" s="473"/>
      <c r="C1187" s="473"/>
      <c r="D1187" s="473"/>
      <c r="E1187" s="473"/>
      <c r="F1187" s="737"/>
      <c r="G1187" s="473"/>
      <c r="H1187" s="474"/>
      <c r="I1187" s="473"/>
    </row>
    <row r="1188" spans="1:9" ht="15">
      <c r="A1188" s="440"/>
      <c r="B1188" s="440"/>
      <c r="C1188" s="440"/>
      <c r="D1188" s="440"/>
      <c r="E1188" s="440"/>
      <c r="F1188" s="739"/>
      <c r="G1188" s="440"/>
      <c r="H1188" s="354"/>
      <c r="I1188" s="354"/>
    </row>
    <row r="1189" spans="1:9" ht="15">
      <c r="A1189" s="440"/>
      <c r="B1189" s="440"/>
      <c r="C1189" s="440"/>
      <c r="D1189" s="440"/>
      <c r="E1189" s="440"/>
      <c r="F1189" s="739"/>
      <c r="G1189" s="440"/>
      <c r="H1189" s="354"/>
      <c r="I1189" s="354"/>
    </row>
    <row r="1190" spans="1:9" ht="15">
      <c r="A1190" s="440"/>
      <c r="B1190" s="440"/>
      <c r="C1190" s="440"/>
      <c r="D1190" s="440"/>
      <c r="E1190" s="440"/>
      <c r="F1190" s="739"/>
      <c r="G1190" s="440"/>
      <c r="H1190" s="487"/>
      <c r="I1190" s="440"/>
    </row>
    <row r="1191" spans="1:9" ht="15">
      <c r="A1191" s="440"/>
      <c r="B1191" s="440"/>
      <c r="C1191" s="440"/>
      <c r="D1191" s="440"/>
      <c r="E1191" s="440"/>
      <c r="F1191" s="739"/>
      <c r="G1191" s="440"/>
      <c r="H1191" s="487"/>
      <c r="I1191" s="440"/>
    </row>
    <row r="1192" spans="1:9" ht="14.25">
      <c r="A1192" s="473"/>
      <c r="B1192" s="473"/>
      <c r="C1192" s="473"/>
      <c r="D1192" s="473"/>
      <c r="E1192" s="473"/>
      <c r="F1192" s="737"/>
      <c r="G1192" s="473"/>
      <c r="H1192" s="478"/>
      <c r="I1192" s="473"/>
    </row>
    <row r="1193" spans="1:9" ht="14.25">
      <c r="A1193" s="473"/>
      <c r="B1193" s="473"/>
      <c r="C1193" s="473"/>
      <c r="D1193" s="473"/>
      <c r="E1193" s="473"/>
      <c r="F1193" s="737"/>
      <c r="G1193" s="473"/>
      <c r="H1193" s="478"/>
      <c r="I1193" s="473"/>
    </row>
    <row r="1194" spans="1:9" ht="14.25">
      <c r="A1194" s="473"/>
      <c r="B1194" s="473"/>
      <c r="C1194" s="473"/>
      <c r="D1194" s="473"/>
      <c r="E1194" s="473"/>
      <c r="F1194" s="737"/>
      <c r="G1194" s="354"/>
      <c r="H1194" s="477"/>
      <c r="I1194" s="354"/>
    </row>
    <row r="1195" spans="1:9" ht="14.25">
      <c r="A1195" s="473"/>
      <c r="B1195" s="473"/>
      <c r="C1195" s="473"/>
      <c r="D1195" s="473"/>
      <c r="E1195" s="473"/>
      <c r="F1195" s="737"/>
      <c r="G1195" s="354"/>
      <c r="H1195" s="477"/>
      <c r="I1195" s="354"/>
    </row>
    <row r="1196" spans="1:9" ht="15">
      <c r="A1196" s="440"/>
      <c r="B1196" s="440"/>
      <c r="C1196" s="440"/>
      <c r="D1196" s="440"/>
      <c r="E1196" s="440"/>
      <c r="F1196" s="739"/>
      <c r="G1196" s="440"/>
      <c r="H1196" s="487"/>
      <c r="I1196" s="487"/>
    </row>
    <row r="1197" spans="1:9" ht="15">
      <c r="A1197" s="440"/>
      <c r="B1197" s="440"/>
      <c r="C1197" s="440"/>
      <c r="D1197" s="440"/>
      <c r="E1197" s="440"/>
      <c r="F1197" s="739"/>
      <c r="G1197" s="487"/>
      <c r="H1197" s="487"/>
      <c r="I1197" s="487"/>
    </row>
    <row r="1198" spans="1:9" ht="15">
      <c r="A1198" s="440"/>
      <c r="B1198" s="440"/>
      <c r="C1198" s="440"/>
      <c r="D1198" s="440"/>
      <c r="E1198" s="440"/>
      <c r="F1198" s="739"/>
      <c r="G1198" s="487"/>
      <c r="H1198" s="487"/>
      <c r="I1198" s="487"/>
    </row>
    <row r="1199" spans="1:9" ht="15">
      <c r="A1199" s="440"/>
      <c r="B1199" s="440"/>
      <c r="C1199" s="440"/>
      <c r="D1199" s="440"/>
      <c r="E1199" s="440"/>
      <c r="F1199" s="739"/>
      <c r="G1199" s="487"/>
      <c r="H1199" s="487"/>
      <c r="I1199" s="487"/>
    </row>
    <row r="1200" spans="1:9" ht="14.25">
      <c r="A1200" s="473"/>
      <c r="B1200" s="473"/>
      <c r="C1200" s="473"/>
      <c r="D1200" s="473"/>
      <c r="E1200" s="473"/>
      <c r="F1200" s="737"/>
      <c r="G1200" s="478"/>
      <c r="H1200" s="478"/>
      <c r="I1200" s="478"/>
    </row>
    <row r="1201" spans="1:9" ht="15">
      <c r="A1201" s="319"/>
      <c r="B1201" s="319"/>
      <c r="C1201" s="319"/>
      <c r="D1201" s="319"/>
      <c r="E1201" s="319"/>
      <c r="F1201" s="368"/>
      <c r="G1201" s="319"/>
      <c r="H1201" s="319"/>
      <c r="I1201" s="319"/>
    </row>
    <row r="1202" spans="1:9" ht="14.25">
      <c r="A1202" s="344"/>
      <c r="B1202" s="344"/>
      <c r="C1202" s="344"/>
      <c r="D1202" s="344"/>
      <c r="E1202" s="344"/>
      <c r="F1202" s="343"/>
      <c r="G1202" s="344"/>
      <c r="H1202" s="371"/>
      <c r="I1202" s="371"/>
    </row>
    <row r="1203" spans="1:9" ht="14.25">
      <c r="A1203" s="344"/>
      <c r="B1203" s="344"/>
      <c r="C1203" s="344"/>
      <c r="D1203" s="344"/>
      <c r="E1203" s="344"/>
      <c r="F1203" s="343"/>
      <c r="G1203" s="344"/>
      <c r="H1203" s="371"/>
      <c r="I1203" s="371"/>
    </row>
    <row r="1204" spans="1:9" ht="14.25">
      <c r="A1204" s="344"/>
      <c r="B1204" s="344"/>
      <c r="C1204" s="344"/>
      <c r="D1204" s="344"/>
      <c r="E1204" s="344"/>
      <c r="F1204" s="343"/>
      <c r="G1204" s="344"/>
      <c r="H1204" s="371"/>
      <c r="I1204" s="371"/>
    </row>
    <row r="1205" spans="1:9" ht="14.25">
      <c r="A1205" s="420"/>
      <c r="B1205" s="344"/>
      <c r="C1205" s="344"/>
      <c r="D1205" s="344"/>
      <c r="E1205" s="344"/>
      <c r="F1205" s="343"/>
      <c r="G1205" s="344"/>
      <c r="H1205" s="371"/>
      <c r="I1205" s="371"/>
    </row>
    <row r="1206" spans="1:9" ht="14.25">
      <c r="A1206" s="420"/>
      <c r="B1206" s="344"/>
      <c r="C1206" s="344"/>
      <c r="D1206" s="344"/>
      <c r="E1206" s="344"/>
      <c r="F1206" s="343"/>
      <c r="G1206" s="344"/>
      <c r="H1206" s="371"/>
      <c r="I1206" s="371"/>
    </row>
    <row r="1207" spans="1:9" ht="14.25">
      <c r="A1207" s="420"/>
      <c r="B1207" s="344"/>
      <c r="C1207" s="344"/>
      <c r="D1207" s="344"/>
      <c r="E1207" s="344"/>
      <c r="F1207" s="343"/>
      <c r="G1207" s="344"/>
      <c r="H1207" s="371"/>
      <c r="I1207" s="371"/>
    </row>
    <row r="1208" spans="1:9" ht="15">
      <c r="A1208" s="373"/>
      <c r="B1208" s="373"/>
      <c r="C1208" s="373"/>
      <c r="D1208" s="373"/>
      <c r="E1208" s="373"/>
      <c r="F1208" s="726"/>
      <c r="G1208" s="373"/>
      <c r="H1208" s="373"/>
      <c r="I1208" s="373"/>
    </row>
    <row r="1209" spans="1:9" ht="15">
      <c r="A1209" s="344"/>
      <c r="B1209" s="373"/>
      <c r="C1209" s="373"/>
      <c r="D1209" s="373"/>
      <c r="E1209" s="373"/>
      <c r="F1209" s="726"/>
      <c r="G1209" s="373"/>
      <c r="H1209" s="373"/>
      <c r="I1209" s="373"/>
    </row>
    <row r="1210" spans="1:9" ht="15">
      <c r="A1210" s="344"/>
      <c r="B1210" s="373"/>
      <c r="C1210" s="373"/>
      <c r="D1210" s="373"/>
      <c r="E1210" s="373"/>
      <c r="F1210" s="726"/>
      <c r="G1210" s="373"/>
      <c r="H1210" s="373"/>
      <c r="I1210" s="373"/>
    </row>
    <row r="1211" spans="1:9" ht="15">
      <c r="A1211" s="373"/>
      <c r="B1211" s="373"/>
      <c r="C1211" s="373"/>
      <c r="D1211" s="373"/>
      <c r="E1211" s="373"/>
      <c r="F1211" s="726"/>
      <c r="G1211" s="373"/>
      <c r="H1211" s="373"/>
      <c r="I1211" s="373"/>
    </row>
    <row r="1212" spans="1:9" ht="14.25">
      <c r="A1212" s="420"/>
      <c r="B1212" s="344"/>
      <c r="C1212" s="344"/>
      <c r="D1212" s="344"/>
      <c r="E1212" s="344"/>
      <c r="F1212" s="343"/>
      <c r="G1212" s="344"/>
      <c r="H1212" s="371"/>
      <c r="I1212" s="371"/>
    </row>
    <row r="1213" spans="1:9" ht="14.25">
      <c r="A1213" s="420"/>
      <c r="B1213" s="344"/>
      <c r="C1213" s="344"/>
      <c r="D1213" s="344"/>
      <c r="E1213" s="344"/>
      <c r="F1213" s="343"/>
      <c r="G1213" s="344"/>
      <c r="H1213" s="371"/>
      <c r="I1213" s="371"/>
    </row>
    <row r="1214" spans="1:9" ht="14.25">
      <c r="A1214" s="420"/>
      <c r="B1214" s="344"/>
      <c r="C1214" s="344"/>
      <c r="D1214" s="344"/>
      <c r="E1214" s="344"/>
      <c r="F1214" s="343"/>
      <c r="G1214" s="344"/>
      <c r="H1214" s="371"/>
      <c r="I1214" s="371"/>
    </row>
    <row r="1215" spans="1:9" ht="15">
      <c r="A1215" s="373"/>
      <c r="B1215" s="373"/>
      <c r="C1215" s="373"/>
      <c r="D1215" s="373"/>
      <c r="E1215" s="373"/>
      <c r="F1215" s="726"/>
      <c r="G1215" s="373"/>
      <c r="H1215" s="373"/>
      <c r="I1215" s="373"/>
    </row>
    <row r="1216" spans="1:9" ht="15">
      <c r="A1216" s="344"/>
      <c r="B1216" s="319"/>
      <c r="C1216" s="319"/>
      <c r="D1216" s="319"/>
      <c r="E1216" s="319"/>
      <c r="F1216" s="368"/>
      <c r="G1216" s="319"/>
      <c r="H1216" s="319"/>
      <c r="I1216" s="319"/>
    </row>
    <row r="1217" spans="1:9" ht="15">
      <c r="A1217" s="473"/>
      <c r="B1217" s="440"/>
      <c r="C1217" s="440"/>
      <c r="D1217" s="440"/>
      <c r="E1217" s="440"/>
      <c r="F1217" s="739"/>
      <c r="G1217" s="440"/>
      <c r="H1217" s="440"/>
      <c r="I1217" s="440"/>
    </row>
    <row r="1218" spans="1:9" ht="15">
      <c r="A1218" s="473"/>
      <c r="B1218" s="440"/>
      <c r="C1218" s="440"/>
      <c r="D1218" s="440"/>
      <c r="E1218" s="440"/>
      <c r="F1218" s="739"/>
      <c r="G1218" s="440"/>
      <c r="H1218" s="440"/>
      <c r="I1218" s="440"/>
    </row>
    <row r="1219" spans="1:9" ht="15">
      <c r="A1219" s="319"/>
      <c r="B1219" s="319"/>
      <c r="C1219" s="319"/>
      <c r="D1219" s="319"/>
      <c r="E1219" s="319"/>
      <c r="F1219" s="368"/>
      <c r="G1219" s="349"/>
      <c r="H1219" s="349"/>
      <c r="I1219" s="349"/>
    </row>
    <row r="1220" spans="1:9" ht="15">
      <c r="A1220" s="319"/>
      <c r="B1220" s="319"/>
      <c r="C1220" s="319"/>
      <c r="D1220" s="319"/>
      <c r="E1220" s="319"/>
      <c r="F1220" s="368"/>
      <c r="G1220" s="349"/>
      <c r="H1220" s="349"/>
      <c r="I1220" s="349"/>
    </row>
    <row r="1221" spans="1:9" ht="15">
      <c r="A1221" s="319"/>
      <c r="B1221" s="319"/>
      <c r="C1221" s="319"/>
      <c r="D1221" s="319"/>
      <c r="E1221" s="319"/>
      <c r="F1221" s="368"/>
      <c r="G1221" s="369"/>
      <c r="H1221" s="319"/>
      <c r="I1221" s="369"/>
    </row>
    <row r="1222" spans="1:9" ht="15">
      <c r="A1222" s="319"/>
      <c r="B1222" s="319"/>
      <c r="C1222" s="319"/>
      <c r="D1222" s="319"/>
      <c r="E1222" s="319"/>
      <c r="F1222" s="368"/>
      <c r="G1222" s="369"/>
      <c r="H1222" s="319"/>
      <c r="I1222" s="369"/>
    </row>
    <row r="1223" spans="1:9" ht="15">
      <c r="A1223" s="319"/>
      <c r="B1223" s="319"/>
      <c r="C1223" s="319"/>
      <c r="D1223" s="319"/>
      <c r="E1223" s="319"/>
      <c r="F1223" s="368"/>
      <c r="G1223" s="369"/>
      <c r="H1223" s="319"/>
      <c r="I1223" s="369"/>
    </row>
    <row r="1224" spans="1:9" ht="14.25">
      <c r="A1224" s="344"/>
      <c r="B1224" s="344"/>
      <c r="C1224" s="344"/>
      <c r="D1224" s="344"/>
      <c r="E1224" s="344"/>
      <c r="F1224" s="343"/>
      <c r="G1224" s="371"/>
      <c r="H1224" s="371"/>
      <c r="I1224" s="371"/>
    </row>
    <row r="1225" spans="1:9" ht="15">
      <c r="A1225" s="319"/>
      <c r="B1225" s="319"/>
      <c r="C1225" s="319"/>
      <c r="D1225" s="319"/>
      <c r="E1225" s="319"/>
      <c r="F1225" s="368"/>
      <c r="G1225" s="319"/>
      <c r="H1225" s="319"/>
      <c r="I1225" s="319"/>
    </row>
    <row r="1226" spans="1:9" ht="14.25">
      <c r="A1226" s="344"/>
      <c r="B1226" s="344"/>
      <c r="C1226" s="344"/>
      <c r="D1226" s="344"/>
      <c r="E1226" s="344"/>
      <c r="F1226" s="500"/>
      <c r="G1226" s="412"/>
      <c r="H1226" s="349"/>
      <c r="I1226" s="412"/>
    </row>
    <row r="1227" spans="1:9" ht="14.25">
      <c r="A1227" s="344"/>
      <c r="B1227" s="344"/>
      <c r="C1227" s="344"/>
      <c r="D1227" s="344"/>
      <c r="E1227" s="344"/>
      <c r="F1227" s="500"/>
      <c r="G1227" s="412"/>
      <c r="H1227" s="349"/>
      <c r="I1227" s="412"/>
    </row>
    <row r="1228" spans="1:9" ht="15">
      <c r="A1228" s="319"/>
      <c r="B1228" s="319"/>
      <c r="C1228" s="319"/>
      <c r="D1228" s="319"/>
      <c r="E1228" s="319"/>
      <c r="F1228" s="368"/>
      <c r="G1228" s="369"/>
      <c r="H1228" s="319"/>
      <c r="I1228" s="369"/>
    </row>
    <row r="1229" spans="1:9" ht="15">
      <c r="A1229" s="319"/>
      <c r="B1229" s="319"/>
      <c r="C1229" s="319"/>
      <c r="D1229" s="319"/>
      <c r="E1229" s="319"/>
      <c r="F1229" s="368"/>
      <c r="G1229" s="369"/>
      <c r="H1229" s="319"/>
      <c r="I1229" s="369"/>
    </row>
    <row r="1230" spans="1:9" ht="14.25">
      <c r="A1230" s="344"/>
      <c r="B1230" s="344"/>
      <c r="C1230" s="344"/>
      <c r="D1230" s="344"/>
      <c r="E1230" s="344"/>
      <c r="F1230" s="746"/>
      <c r="G1230" s="371"/>
      <c r="H1230" s="371"/>
      <c r="I1230" s="371"/>
    </row>
    <row r="1231" spans="1:9" ht="15">
      <c r="A1231" s="473"/>
      <c r="B1231" s="440"/>
      <c r="C1231" s="440"/>
      <c r="D1231" s="440"/>
      <c r="E1231" s="440"/>
      <c r="F1231" s="739"/>
      <c r="G1231" s="440"/>
      <c r="H1231" s="440"/>
      <c r="I1231" s="440"/>
    </row>
    <row r="1232" spans="1:9" ht="15">
      <c r="A1232" s="473"/>
      <c r="B1232" s="440"/>
      <c r="C1232" s="440"/>
      <c r="D1232" s="440"/>
      <c r="E1232" s="440"/>
      <c r="F1232" s="739"/>
      <c r="G1232" s="440"/>
      <c r="H1232" s="440"/>
      <c r="I1232" s="440"/>
    </row>
    <row r="1233" spans="1:9" ht="15">
      <c r="A1233" s="344"/>
      <c r="B1233" s="319"/>
      <c r="C1233" s="319"/>
      <c r="D1233" s="319"/>
      <c r="E1233" s="319"/>
      <c r="F1233" s="368"/>
      <c r="G1233" s="319"/>
      <c r="H1233" s="319"/>
      <c r="I1233" s="319"/>
    </row>
    <row r="1234" spans="1:9" ht="15">
      <c r="A1234" s="344"/>
      <c r="B1234" s="319"/>
      <c r="C1234" s="319"/>
      <c r="D1234" s="319"/>
      <c r="E1234" s="319"/>
      <c r="F1234" s="368"/>
      <c r="G1234" s="319"/>
      <c r="H1234" s="319"/>
      <c r="I1234" s="319"/>
    </row>
    <row r="1235" spans="1:9" ht="15">
      <c r="A1235" s="319"/>
      <c r="B1235" s="319"/>
      <c r="C1235" s="319"/>
      <c r="D1235" s="319"/>
      <c r="E1235" s="319"/>
      <c r="F1235" s="368"/>
      <c r="G1235" s="319"/>
      <c r="H1235" s="319"/>
      <c r="I1235" s="319"/>
    </row>
    <row r="1236" spans="1:9" ht="15">
      <c r="A1236" s="420"/>
      <c r="B1236" s="319"/>
      <c r="C1236" s="319"/>
      <c r="D1236" s="319"/>
      <c r="E1236" s="319"/>
      <c r="F1236" s="368"/>
      <c r="G1236" s="319"/>
      <c r="H1236" s="319"/>
      <c r="I1236" s="319"/>
    </row>
    <row r="1237" spans="1:9" ht="15">
      <c r="A1237" s="420"/>
      <c r="B1237" s="319"/>
      <c r="C1237" s="319"/>
      <c r="D1237" s="319"/>
      <c r="E1237" s="319"/>
      <c r="F1237" s="368"/>
      <c r="G1237" s="319"/>
      <c r="H1237" s="319"/>
      <c r="I1237" s="319"/>
    </row>
    <row r="1238" spans="1:9" ht="15">
      <c r="A1238" s="319"/>
      <c r="B1238" s="319"/>
      <c r="C1238" s="319"/>
      <c r="D1238" s="319"/>
      <c r="E1238" s="319"/>
      <c r="F1238" s="368"/>
      <c r="G1238" s="319"/>
      <c r="H1238" s="319"/>
      <c r="I1238" s="319"/>
    </row>
    <row r="1239" spans="1:9" ht="15">
      <c r="A1239" s="319"/>
      <c r="B1239" s="319"/>
      <c r="C1239" s="319"/>
      <c r="D1239" s="319"/>
      <c r="E1239" s="319"/>
      <c r="F1239" s="368"/>
      <c r="G1239" s="319"/>
      <c r="H1239" s="319"/>
      <c r="I1239" s="319"/>
    </row>
    <row r="1240" spans="1:9" ht="15">
      <c r="A1240" s="431"/>
      <c r="B1240" s="431"/>
      <c r="C1240" s="431"/>
      <c r="D1240" s="368"/>
      <c r="E1240" s="319"/>
      <c r="F1240" s="368"/>
      <c r="G1240" s="319"/>
      <c r="H1240" s="319"/>
      <c r="I1240" s="319"/>
    </row>
    <row r="1241" spans="1:9" ht="15">
      <c r="A1241" s="319"/>
      <c r="B1241" s="319"/>
      <c r="C1241" s="319"/>
      <c r="D1241" s="319"/>
      <c r="E1241" s="319"/>
      <c r="F1241" s="368"/>
      <c r="G1241" s="319"/>
      <c r="H1241" s="319"/>
      <c r="I1241" s="319"/>
    </row>
    <row r="1242" spans="1:9" ht="15">
      <c r="A1242" s="344"/>
      <c r="B1242" s="319"/>
      <c r="C1242" s="319"/>
      <c r="D1242" s="319"/>
      <c r="E1242" s="319"/>
      <c r="F1242" s="368"/>
      <c r="G1242" s="319"/>
      <c r="H1242" s="319"/>
      <c r="I1242" s="319"/>
    </row>
    <row r="1243" spans="1:9" ht="15">
      <c r="A1243" s="473"/>
      <c r="B1243" s="440"/>
      <c r="C1243" s="440"/>
      <c r="D1243" s="440"/>
      <c r="E1243" s="440"/>
      <c r="F1243" s="739"/>
      <c r="G1243" s="440"/>
      <c r="H1243" s="440"/>
      <c r="I1243" s="440"/>
    </row>
    <row r="1244" spans="1:9" ht="15">
      <c r="A1244" s="319"/>
      <c r="B1244" s="319"/>
      <c r="C1244" s="319"/>
      <c r="D1244" s="319"/>
      <c r="E1244" s="319"/>
      <c r="F1244" s="368"/>
      <c r="G1244" s="319"/>
      <c r="H1244" s="319"/>
      <c r="I1244" s="319"/>
    </row>
    <row r="1245" spans="1:9" ht="15">
      <c r="A1245" s="319"/>
      <c r="B1245" s="344"/>
      <c r="C1245" s="319"/>
      <c r="D1245" s="319"/>
      <c r="E1245" s="319"/>
      <c r="F1245" s="368"/>
      <c r="G1245" s="409"/>
      <c r="H1245" s="409"/>
      <c r="I1245" s="409"/>
    </row>
    <row r="1246" spans="1:9" ht="15">
      <c r="A1246" s="488"/>
      <c r="B1246" s="488"/>
      <c r="C1246" s="488"/>
      <c r="D1246" s="488"/>
      <c r="E1246" s="488"/>
      <c r="F1246" s="736"/>
      <c r="G1246" s="489"/>
      <c r="H1246" s="349"/>
      <c r="I1246" s="409"/>
    </row>
    <row r="1247" spans="1:9" ht="15">
      <c r="A1247" s="319"/>
      <c r="B1247" s="319"/>
      <c r="C1247" s="319"/>
      <c r="D1247" s="319"/>
      <c r="E1247" s="319"/>
      <c r="F1247" s="368"/>
      <c r="G1247" s="349"/>
      <c r="H1247" s="349"/>
      <c r="I1247" s="349"/>
    </row>
    <row r="1248" spans="1:9" ht="15">
      <c r="A1248" s="319"/>
      <c r="B1248" s="319"/>
      <c r="C1248" s="319"/>
      <c r="D1248" s="319"/>
      <c r="E1248" s="319"/>
      <c r="F1248" s="368"/>
      <c r="G1248" s="319"/>
      <c r="H1248" s="369"/>
      <c r="I1248" s="369"/>
    </row>
    <row r="1249" spans="1:9" ht="15">
      <c r="A1249" s="319"/>
      <c r="B1249" s="319"/>
      <c r="C1249" s="319"/>
      <c r="D1249" s="319"/>
      <c r="E1249" s="319"/>
      <c r="F1249" s="368"/>
      <c r="G1249" s="319"/>
      <c r="H1249" s="369"/>
      <c r="I1249" s="369"/>
    </row>
    <row r="1250" spans="1:9" ht="15">
      <c r="A1250" s="319"/>
      <c r="B1250" s="319"/>
      <c r="C1250" s="319"/>
      <c r="D1250" s="319"/>
      <c r="E1250" s="319"/>
      <c r="F1250" s="368"/>
      <c r="G1250" s="319"/>
      <c r="H1250" s="369"/>
      <c r="I1250" s="369"/>
    </row>
    <row r="1251" spans="1:9" ht="15">
      <c r="A1251" s="319"/>
      <c r="B1251" s="319"/>
      <c r="C1251" s="319"/>
      <c r="D1251" s="319"/>
      <c r="E1251" s="319"/>
      <c r="F1251" s="368"/>
      <c r="G1251" s="319"/>
      <c r="H1251" s="417"/>
      <c r="I1251" s="369"/>
    </row>
    <row r="1252" spans="1:9" ht="15">
      <c r="A1252" s="319"/>
      <c r="B1252" s="319"/>
      <c r="C1252" s="319"/>
      <c r="D1252" s="319"/>
      <c r="E1252" s="319"/>
      <c r="F1252" s="368"/>
      <c r="G1252" s="319"/>
      <c r="H1252" s="369"/>
      <c r="I1252" s="369"/>
    </row>
    <row r="1253" spans="1:9" ht="15">
      <c r="A1253" s="319"/>
      <c r="B1253" s="319"/>
      <c r="C1253" s="319"/>
      <c r="D1253" s="319"/>
      <c r="E1253" s="319"/>
      <c r="F1253" s="368"/>
      <c r="G1253" s="319"/>
      <c r="H1253" s="369"/>
      <c r="I1253" s="369"/>
    </row>
    <row r="1254" spans="1:9" ht="15">
      <c r="A1254" s="319"/>
      <c r="B1254" s="319"/>
      <c r="C1254" s="319"/>
      <c r="D1254" s="319"/>
      <c r="E1254" s="319"/>
      <c r="F1254" s="368"/>
      <c r="G1254" s="319"/>
      <c r="H1254" s="369"/>
      <c r="I1254" s="369"/>
    </row>
    <row r="1255" spans="1:9" ht="14.25">
      <c r="A1255" s="344"/>
      <c r="B1255" s="344"/>
      <c r="C1255" s="344"/>
      <c r="D1255" s="344"/>
      <c r="E1255" s="344"/>
      <c r="F1255" s="343"/>
      <c r="G1255" s="344"/>
      <c r="H1255" s="371"/>
      <c r="I1255" s="371"/>
    </row>
    <row r="1256" spans="1:9" ht="15">
      <c r="A1256" s="319"/>
      <c r="B1256" s="319"/>
      <c r="C1256" s="319"/>
      <c r="D1256" s="319"/>
      <c r="E1256" s="319"/>
      <c r="F1256" s="368"/>
      <c r="G1256" s="319"/>
      <c r="H1256" s="319"/>
      <c r="I1256" s="319"/>
    </row>
    <row r="1257" spans="1:9" ht="15">
      <c r="A1257" s="319"/>
      <c r="B1257" s="319"/>
      <c r="C1257" s="319"/>
      <c r="D1257" s="319"/>
      <c r="E1257" s="319"/>
      <c r="F1257" s="368"/>
      <c r="G1257" s="319"/>
      <c r="H1257" s="319"/>
      <c r="I1257" s="319"/>
    </row>
    <row r="1258" spans="1:9" ht="15">
      <c r="A1258" s="344"/>
      <c r="B1258" s="319"/>
      <c r="C1258" s="319"/>
      <c r="D1258" s="319"/>
      <c r="E1258" s="319"/>
      <c r="F1258" s="368"/>
      <c r="G1258" s="319"/>
      <c r="H1258" s="319"/>
      <c r="I1258" s="319"/>
    </row>
    <row r="1259" spans="1:9" ht="15">
      <c r="A1259" s="473"/>
      <c r="B1259" s="440"/>
      <c r="C1259" s="440"/>
      <c r="D1259" s="440"/>
      <c r="E1259" s="440"/>
      <c r="F1259" s="739"/>
      <c r="G1259" s="440"/>
      <c r="H1259" s="440"/>
      <c r="I1259" s="440"/>
    </row>
    <row r="1260" spans="1:9" ht="15">
      <c r="A1260" s="319"/>
      <c r="B1260" s="319"/>
      <c r="C1260" s="319"/>
      <c r="D1260" s="319"/>
      <c r="E1260" s="319"/>
      <c r="F1260" s="368"/>
      <c r="G1260" s="319"/>
      <c r="H1260" s="319"/>
      <c r="I1260" s="319"/>
    </row>
    <row r="1261" spans="1:9" ht="15">
      <c r="A1261" s="319"/>
      <c r="B1261" s="319"/>
      <c r="C1261" s="319"/>
      <c r="D1261" s="319"/>
      <c r="E1261" s="319"/>
      <c r="F1261" s="368"/>
      <c r="G1261" s="319"/>
      <c r="H1261" s="349"/>
      <c r="I1261" s="349"/>
    </row>
    <row r="1262" spans="1:9" ht="15">
      <c r="A1262" s="319"/>
      <c r="B1262" s="319"/>
      <c r="C1262" s="319"/>
      <c r="D1262" s="319"/>
      <c r="E1262" s="319"/>
      <c r="F1262" s="368"/>
      <c r="G1262" s="319"/>
      <c r="H1262" s="344"/>
      <c r="I1262" s="344"/>
    </row>
    <row r="1263" spans="1:9" ht="15">
      <c r="A1263" s="319"/>
      <c r="B1263" s="319"/>
      <c r="C1263" s="319"/>
      <c r="D1263" s="319"/>
      <c r="E1263" s="319"/>
      <c r="F1263" s="368"/>
      <c r="G1263" s="319"/>
      <c r="H1263" s="319"/>
      <c r="I1263" s="319"/>
    </row>
    <row r="1264" spans="1:9" ht="15">
      <c r="A1264" s="319"/>
      <c r="B1264" s="319"/>
      <c r="C1264" s="319"/>
      <c r="D1264" s="319"/>
      <c r="E1264" s="319"/>
      <c r="F1264" s="368"/>
      <c r="G1264" s="319"/>
      <c r="H1264" s="319"/>
      <c r="I1264" s="319"/>
    </row>
    <row r="1265" spans="1:9" ht="15">
      <c r="A1265" s="344"/>
      <c r="B1265" s="319"/>
      <c r="C1265" s="319"/>
      <c r="D1265" s="319"/>
      <c r="E1265" s="319"/>
      <c r="F1265" s="368"/>
      <c r="G1265" s="319"/>
      <c r="H1265" s="319"/>
      <c r="I1265" s="319"/>
    </row>
    <row r="1266" spans="1:9" ht="14.25">
      <c r="A1266" s="473"/>
      <c r="B1266" s="473"/>
      <c r="C1266" s="473"/>
      <c r="D1266" s="473"/>
      <c r="E1266" s="473"/>
      <c r="F1266" s="737"/>
      <c r="G1266" s="473"/>
      <c r="H1266" s="473"/>
      <c r="I1266" s="473"/>
    </row>
    <row r="1267" spans="1:9" ht="15">
      <c r="A1267" s="319"/>
      <c r="B1267" s="319"/>
      <c r="C1267" s="319"/>
      <c r="D1267" s="319"/>
      <c r="E1267" s="319"/>
      <c r="F1267" s="368"/>
      <c r="G1267" s="319"/>
      <c r="H1267" s="319"/>
      <c r="I1267" s="319"/>
    </row>
    <row r="1268" spans="1:9" ht="15">
      <c r="A1268" s="319"/>
      <c r="B1268" s="319"/>
      <c r="C1268" s="319"/>
      <c r="D1268" s="319"/>
      <c r="E1268" s="319"/>
      <c r="F1268" s="368"/>
      <c r="G1268" s="319"/>
      <c r="H1268" s="349"/>
      <c r="I1268" s="349"/>
    </row>
    <row r="1269" spans="1:9" ht="15">
      <c r="A1269" s="319"/>
      <c r="B1269" s="344"/>
      <c r="C1269" s="319"/>
      <c r="D1269" s="319"/>
      <c r="E1269" s="319"/>
      <c r="F1269" s="368"/>
      <c r="G1269" s="319"/>
      <c r="H1269" s="349"/>
      <c r="I1269" s="349"/>
    </row>
    <row r="1270" spans="1:9" ht="15">
      <c r="A1270" s="319"/>
      <c r="B1270" s="319"/>
      <c r="C1270" s="319"/>
      <c r="D1270" s="319"/>
      <c r="E1270" s="319"/>
      <c r="F1270" s="368"/>
      <c r="G1270" s="319"/>
      <c r="H1270" s="369"/>
      <c r="I1270" s="369"/>
    </row>
    <row r="1271" spans="1:9" ht="15">
      <c r="A1271" s="319"/>
      <c r="B1271" s="319"/>
      <c r="C1271" s="319"/>
      <c r="D1271" s="319"/>
      <c r="E1271" s="319"/>
      <c r="F1271" s="368"/>
      <c r="G1271" s="319"/>
      <c r="H1271" s="369"/>
      <c r="I1271" s="369"/>
    </row>
    <row r="1272" spans="1:9" ht="15">
      <c r="A1272" s="319"/>
      <c r="B1272" s="319"/>
      <c r="C1272" s="319"/>
      <c r="D1272" s="319"/>
      <c r="E1272" s="319"/>
      <c r="F1272" s="368"/>
      <c r="G1272" s="319"/>
      <c r="H1272" s="369"/>
      <c r="I1272" s="369"/>
    </row>
    <row r="1273" spans="1:9" ht="15">
      <c r="A1273" s="319"/>
      <c r="B1273" s="344"/>
      <c r="C1273" s="319"/>
      <c r="D1273" s="319"/>
      <c r="E1273" s="319"/>
      <c r="F1273" s="368"/>
      <c r="G1273" s="319"/>
      <c r="H1273" s="371"/>
      <c r="I1273" s="371"/>
    </row>
    <row r="1274" spans="1:9" ht="15">
      <c r="A1274" s="319"/>
      <c r="B1274" s="319"/>
      <c r="C1274" s="319"/>
      <c r="D1274" s="319"/>
      <c r="E1274" s="319"/>
      <c r="F1274" s="368"/>
      <c r="G1274" s="319"/>
      <c r="H1274" s="319"/>
      <c r="I1274" s="319"/>
    </row>
    <row r="1275" spans="1:9" ht="15">
      <c r="A1275" s="344"/>
      <c r="B1275" s="319"/>
      <c r="C1275" s="319"/>
      <c r="D1275" s="319"/>
      <c r="E1275" s="319"/>
      <c r="F1275" s="368"/>
      <c r="G1275" s="319"/>
      <c r="H1275" s="319"/>
      <c r="I1275" s="319"/>
    </row>
    <row r="1276" spans="1:9" ht="14.25">
      <c r="A1276" s="473"/>
      <c r="B1276" s="473"/>
      <c r="C1276" s="473"/>
      <c r="D1276" s="473"/>
      <c r="E1276" s="473"/>
      <c r="F1276" s="737"/>
      <c r="G1276" s="473"/>
      <c r="H1276" s="473"/>
      <c r="I1276" s="473"/>
    </row>
    <row r="1277" spans="1:9" ht="15">
      <c r="A1277" s="319"/>
      <c r="B1277" s="319"/>
      <c r="C1277" s="319"/>
      <c r="D1277" s="319"/>
      <c r="E1277" s="319"/>
      <c r="F1277" s="368"/>
      <c r="G1277" s="319"/>
      <c r="H1277" s="319"/>
      <c r="I1277" s="319"/>
    </row>
    <row r="1278" spans="1:9" ht="15">
      <c r="A1278" s="319"/>
      <c r="B1278" s="319"/>
      <c r="C1278" s="319"/>
      <c r="D1278" s="319"/>
      <c r="E1278" s="319"/>
      <c r="F1278" s="368"/>
      <c r="G1278" s="319"/>
      <c r="H1278" s="349"/>
      <c r="I1278" s="349"/>
    </row>
    <row r="1279" spans="1:9" ht="15">
      <c r="A1279" s="319"/>
      <c r="B1279" s="344"/>
      <c r="C1279" s="319"/>
      <c r="D1279" s="319"/>
      <c r="E1279" s="319"/>
      <c r="F1279" s="368"/>
      <c r="G1279" s="319"/>
      <c r="H1279" s="349"/>
      <c r="I1279" s="349"/>
    </row>
    <row r="1280" spans="1:9" ht="15">
      <c r="A1280" s="319"/>
      <c r="B1280" s="319"/>
      <c r="C1280" s="319"/>
      <c r="D1280" s="319"/>
      <c r="E1280" s="319"/>
      <c r="F1280" s="368"/>
      <c r="G1280" s="319"/>
      <c r="H1280" s="369"/>
      <c r="I1280" s="369"/>
    </row>
    <row r="1281" spans="1:9" ht="15">
      <c r="A1281" s="319"/>
      <c r="B1281" s="319"/>
      <c r="C1281" s="319"/>
      <c r="D1281" s="319"/>
      <c r="E1281" s="319"/>
      <c r="F1281" s="368"/>
      <c r="G1281" s="319"/>
      <c r="H1281" s="369"/>
      <c r="I1281" s="369"/>
    </row>
    <row r="1282" spans="1:9" ht="15">
      <c r="A1282" s="319"/>
      <c r="B1282" s="319"/>
      <c r="C1282" s="319"/>
      <c r="D1282" s="319"/>
      <c r="E1282" s="319"/>
      <c r="F1282" s="368"/>
      <c r="G1282" s="319"/>
      <c r="H1282" s="369"/>
      <c r="I1282" s="369"/>
    </row>
    <row r="1283" spans="1:9" ht="15">
      <c r="A1283" s="319"/>
      <c r="B1283" s="344"/>
      <c r="C1283" s="319"/>
      <c r="D1283" s="319"/>
      <c r="E1283" s="319"/>
      <c r="F1283" s="368"/>
      <c r="G1283" s="319"/>
      <c r="H1283" s="371"/>
      <c r="I1283" s="371"/>
    </row>
    <row r="1284" spans="1:9" ht="15">
      <c r="A1284" s="319"/>
      <c r="B1284" s="319"/>
      <c r="C1284" s="319"/>
      <c r="D1284" s="319"/>
      <c r="E1284" s="319"/>
      <c r="F1284" s="368"/>
      <c r="G1284" s="319"/>
      <c r="H1284" s="319"/>
      <c r="I1284" s="319"/>
    </row>
    <row r="1285" spans="1:9" ht="15">
      <c r="A1285" s="319"/>
      <c r="B1285" s="319"/>
      <c r="C1285" s="319"/>
      <c r="D1285" s="319"/>
      <c r="E1285" s="319"/>
      <c r="F1285" s="368"/>
      <c r="G1285" s="319"/>
      <c r="H1285" s="319"/>
      <c r="I1285" s="319"/>
    </row>
    <row r="1286" spans="1:9" ht="15">
      <c r="A1286" s="344"/>
      <c r="B1286" s="319"/>
      <c r="C1286" s="319"/>
      <c r="D1286" s="319"/>
      <c r="E1286" s="319"/>
      <c r="F1286" s="368"/>
      <c r="G1286" s="319"/>
      <c r="H1286" s="319"/>
      <c r="I1286" s="319"/>
    </row>
    <row r="1287" spans="1:9" ht="15">
      <c r="A1287" s="344"/>
      <c r="B1287" s="319"/>
      <c r="C1287" s="319"/>
      <c r="D1287" s="319"/>
      <c r="E1287" s="319"/>
      <c r="F1287" s="368"/>
      <c r="G1287" s="319"/>
      <c r="H1287" s="319"/>
      <c r="I1287" s="319"/>
    </row>
    <row r="1288" spans="1:9" ht="15">
      <c r="A1288" s="420"/>
      <c r="B1288" s="319"/>
      <c r="C1288" s="319"/>
      <c r="D1288" s="319"/>
      <c r="E1288" s="319"/>
      <c r="F1288" s="368"/>
      <c r="G1288" s="319"/>
      <c r="H1288" s="319"/>
      <c r="I1288" s="319"/>
    </row>
    <row r="1289" spans="1:9" ht="15">
      <c r="A1289" s="420"/>
      <c r="B1289" s="319"/>
      <c r="C1289" s="319"/>
      <c r="D1289" s="319"/>
      <c r="E1289" s="319"/>
      <c r="F1289" s="368"/>
      <c r="G1289" s="319"/>
      <c r="H1289" s="319"/>
      <c r="I1289" s="319"/>
    </row>
    <row r="1290" spans="1:9" ht="15">
      <c r="A1290" s="420"/>
      <c r="B1290" s="319"/>
      <c r="C1290" s="319"/>
      <c r="D1290" s="319"/>
      <c r="E1290" s="319"/>
      <c r="F1290" s="368"/>
      <c r="G1290" s="319"/>
      <c r="H1290" s="319"/>
      <c r="I1290" s="319"/>
    </row>
    <row r="1291" spans="1:9" ht="15">
      <c r="A1291" s="420"/>
      <c r="B1291" s="319"/>
      <c r="C1291" s="319"/>
      <c r="D1291" s="319"/>
      <c r="E1291" s="319"/>
      <c r="F1291" s="368"/>
      <c r="G1291" s="319"/>
      <c r="H1291" s="319"/>
      <c r="I1291" s="319"/>
    </row>
    <row r="1292" spans="1:9" ht="15">
      <c r="A1292" s="420"/>
      <c r="B1292" s="319"/>
      <c r="C1292" s="319"/>
      <c r="D1292" s="319"/>
      <c r="E1292" s="319"/>
      <c r="F1292" s="368"/>
      <c r="G1292" s="319"/>
      <c r="H1292" s="319"/>
      <c r="I1292" s="319"/>
    </row>
    <row r="1293" spans="1:9" ht="15">
      <c r="A1293" s="419"/>
      <c r="B1293" s="419"/>
      <c r="C1293" s="419"/>
      <c r="D1293" s="319"/>
      <c r="E1293" s="319"/>
      <c r="F1293" s="368"/>
      <c r="G1293" s="319"/>
      <c r="H1293" s="319"/>
      <c r="I1293" s="319"/>
    </row>
    <row r="1294" spans="1:9" ht="15">
      <c r="A1294" s="420"/>
      <c r="B1294" s="319"/>
      <c r="C1294" s="319"/>
      <c r="D1294" s="319"/>
      <c r="E1294" s="319"/>
      <c r="F1294" s="368"/>
      <c r="G1294" s="319"/>
      <c r="H1294" s="319"/>
      <c r="I1294" s="319"/>
    </row>
    <row r="1295" spans="1:9" ht="15">
      <c r="A1295" s="420"/>
      <c r="B1295" s="319"/>
      <c r="C1295" s="319"/>
      <c r="D1295" s="319"/>
      <c r="E1295" s="319"/>
      <c r="F1295" s="368"/>
      <c r="G1295" s="319"/>
      <c r="H1295" s="319"/>
      <c r="I1295" s="319"/>
    </row>
    <row r="1296" spans="1:9" ht="15">
      <c r="A1296" s="319"/>
      <c r="B1296" s="319"/>
      <c r="C1296" s="319"/>
      <c r="D1296" s="319"/>
      <c r="E1296" s="319"/>
      <c r="F1296" s="368"/>
      <c r="G1296" s="319"/>
      <c r="H1296" s="319"/>
      <c r="I1296" s="319"/>
    </row>
    <row r="1297" spans="1:9" ht="15">
      <c r="A1297" s="319"/>
      <c r="B1297" s="319"/>
      <c r="C1297" s="319"/>
      <c r="D1297" s="319"/>
      <c r="E1297" s="319"/>
      <c r="F1297" s="368"/>
      <c r="G1297" s="319"/>
      <c r="H1297" s="319"/>
      <c r="I1297" s="319"/>
    </row>
    <row r="1298" spans="1:9" ht="15">
      <c r="A1298" s="319"/>
      <c r="B1298" s="319"/>
      <c r="C1298" s="319"/>
      <c r="D1298" s="319"/>
      <c r="E1298" s="319"/>
      <c r="F1298" s="368"/>
      <c r="G1298" s="319"/>
      <c r="H1298" s="319"/>
      <c r="I1298" s="319"/>
    </row>
    <row r="1299" spans="1:9" ht="15">
      <c r="A1299" s="319"/>
      <c r="B1299" s="319"/>
      <c r="C1299" s="319"/>
      <c r="D1299" s="319"/>
      <c r="E1299" s="319"/>
      <c r="F1299" s="368"/>
      <c r="G1299" s="319"/>
      <c r="H1299" s="319"/>
      <c r="I1299" s="319"/>
    </row>
    <row r="1300" spans="1:9" ht="15">
      <c r="A1300" s="319"/>
      <c r="B1300" s="319"/>
      <c r="C1300" s="319"/>
      <c r="D1300" s="319"/>
      <c r="E1300" s="319"/>
      <c r="F1300" s="368"/>
      <c r="G1300" s="319"/>
      <c r="H1300" s="319"/>
      <c r="I1300" s="319"/>
    </row>
    <row r="1301" spans="1:9" ht="15">
      <c r="A1301" s="319"/>
      <c r="B1301" s="319"/>
      <c r="C1301" s="319"/>
      <c r="D1301" s="319"/>
      <c r="E1301" s="319"/>
      <c r="F1301" s="368"/>
      <c r="G1301" s="319"/>
      <c r="H1301" s="319"/>
      <c r="I1301" s="319"/>
    </row>
    <row r="1302" spans="1:9" ht="15">
      <c r="A1302" s="319"/>
      <c r="B1302" s="319"/>
      <c r="C1302" s="319"/>
      <c r="D1302" s="319"/>
      <c r="E1302" s="319"/>
      <c r="F1302" s="368"/>
      <c r="G1302" s="319"/>
      <c r="H1302" s="319"/>
      <c r="I1302" s="319"/>
    </row>
    <row r="1303" spans="1:9" ht="15">
      <c r="A1303" s="319"/>
      <c r="B1303" s="319"/>
      <c r="C1303" s="319"/>
      <c r="D1303" s="319"/>
      <c r="E1303" s="319"/>
      <c r="F1303" s="368"/>
      <c r="G1303" s="319"/>
      <c r="H1303" s="319"/>
      <c r="I1303" s="319"/>
    </row>
    <row r="1304" spans="1:9" ht="15">
      <c r="A1304" s="319"/>
      <c r="B1304" s="319"/>
      <c r="C1304" s="319"/>
      <c r="D1304" s="319"/>
      <c r="E1304" s="319"/>
      <c r="F1304" s="368"/>
      <c r="G1304" s="319"/>
      <c r="H1304" s="319"/>
      <c r="I1304" s="319"/>
    </row>
    <row r="1305" spans="1:9" ht="15">
      <c r="A1305" s="319"/>
      <c r="B1305" s="319"/>
      <c r="C1305" s="319"/>
      <c r="D1305" s="319"/>
      <c r="E1305" s="319"/>
      <c r="F1305" s="368"/>
      <c r="G1305" s="319"/>
      <c r="H1305" s="319"/>
      <c r="I1305" s="319"/>
    </row>
    <row r="1306" spans="1:9" ht="15">
      <c r="A1306" s="319"/>
      <c r="B1306" s="319"/>
      <c r="C1306" s="319"/>
      <c r="D1306" s="319"/>
      <c r="E1306" s="319"/>
      <c r="F1306" s="368"/>
      <c r="G1306" s="319"/>
      <c r="H1306" s="319"/>
      <c r="I1306" s="319"/>
    </row>
    <row r="1308" spans="1:6" ht="15">
      <c r="A1308" s="376"/>
      <c r="B1308" s="376"/>
      <c r="C1308" s="375"/>
      <c r="D1308" s="375"/>
      <c r="E1308" s="375"/>
      <c r="F1308" s="717"/>
    </row>
    <row r="1309" spans="1:6" ht="15">
      <c r="A1309" s="319"/>
      <c r="B1309" s="319"/>
      <c r="C1309" s="490"/>
      <c r="D1309" s="490"/>
      <c r="E1309" s="490"/>
      <c r="F1309" s="368"/>
    </row>
    <row r="1312" spans="8:9" ht="15">
      <c r="H1312" s="491"/>
      <c r="I1312" s="492"/>
    </row>
    <row r="1313" spans="8:9" ht="15">
      <c r="H1313" s="491"/>
      <c r="I1313" s="492"/>
    </row>
    <row r="1314" spans="8:9" ht="15">
      <c r="H1314" s="491"/>
      <c r="I1314" s="492"/>
    </row>
    <row r="1315" spans="8:9" ht="15">
      <c r="H1315" s="491"/>
      <c r="I1315" s="492"/>
    </row>
    <row r="1316" spans="8:9" ht="15">
      <c r="H1316" s="491"/>
      <c r="I1316" s="492"/>
    </row>
  </sheetData>
  <mergeCells count="4">
    <mergeCell ref="F9:G9"/>
    <mergeCell ref="F13:G13"/>
    <mergeCell ref="F10:G10"/>
    <mergeCell ref="F14:I14"/>
  </mergeCells>
  <printOptions/>
  <pageMargins left="0.9448818897637796" right="0.5511811023622047" top="0.984251968503937" bottom="0.984251968503937" header="0.5118110236220472" footer="0.5118110236220472"/>
  <pageSetup firstPageNumber="3"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5.xml><?xml version="1.0" encoding="utf-8"?>
<worksheet xmlns="http://schemas.openxmlformats.org/spreadsheetml/2006/main" xmlns:r="http://schemas.openxmlformats.org/officeDocument/2006/relationships">
  <dimension ref="A1:K70"/>
  <sheetViews>
    <sheetView workbookViewId="0" topLeftCell="A19">
      <selection activeCell="K34" sqref="K34"/>
    </sheetView>
  </sheetViews>
  <sheetFormatPr defaultColWidth="9.140625" defaultRowHeight="12.75"/>
  <cols>
    <col min="1" max="8" width="9.140625" style="798" customWidth="1"/>
    <col min="9" max="9" width="10.7109375" style="798" customWidth="1"/>
    <col min="10" max="16384" width="9.140625" style="798" customWidth="1"/>
  </cols>
  <sheetData>
    <row r="1" ht="15.75">
      <c r="A1" s="797"/>
    </row>
    <row r="2" spans="1:9" ht="19.5">
      <c r="A2" s="799" t="s">
        <v>657</v>
      </c>
      <c r="B2" s="800"/>
      <c r="C2" s="800"/>
      <c r="D2" s="800"/>
      <c r="E2" s="800"/>
      <c r="F2" s="800"/>
      <c r="G2" s="800"/>
      <c r="H2" s="800"/>
      <c r="I2" s="800"/>
    </row>
    <row r="4" ht="15.75">
      <c r="A4" s="801" t="s">
        <v>658</v>
      </c>
    </row>
    <row r="5" ht="15.75">
      <c r="A5" s="801"/>
    </row>
    <row r="6" spans="1:10" ht="15.75">
      <c r="A6" s="1007" t="s">
        <v>782</v>
      </c>
      <c r="B6" s="1008"/>
      <c r="C6" s="1008"/>
      <c r="D6" s="1008"/>
      <c r="E6" s="1008"/>
      <c r="F6" s="1008"/>
      <c r="G6" s="1008"/>
      <c r="H6" s="1008"/>
      <c r="I6" s="1008"/>
      <c r="J6" s="1008"/>
    </row>
    <row r="7" spans="1:11" ht="15.75">
      <c r="A7" s="1007" t="s">
        <v>659</v>
      </c>
      <c r="B7" s="1008"/>
      <c r="C7" s="1008"/>
      <c r="D7" s="1008"/>
      <c r="E7" s="1008"/>
      <c r="F7" s="1008"/>
      <c r="G7" s="1008"/>
      <c r="H7" s="1008"/>
      <c r="I7" s="1008"/>
      <c r="J7" s="1008"/>
      <c r="K7" s="1005"/>
    </row>
    <row r="8" spans="1:10" ht="15.75">
      <c r="A8" s="1007" t="s">
        <v>660</v>
      </c>
      <c r="B8" s="1008"/>
      <c r="C8" s="1008"/>
      <c r="D8" s="1008"/>
      <c r="E8" s="1008"/>
      <c r="F8" s="1008"/>
      <c r="G8" s="1008"/>
      <c r="H8" s="1008"/>
      <c r="I8" s="1008"/>
      <c r="J8" s="1008"/>
    </row>
    <row r="9" spans="1:10" ht="15.75">
      <c r="A9" s="1007" t="s">
        <v>661</v>
      </c>
      <c r="B9" s="1008"/>
      <c r="C9" s="1008"/>
      <c r="D9" s="1008"/>
      <c r="E9" s="1008"/>
      <c r="F9" s="1008"/>
      <c r="G9" s="1008"/>
      <c r="H9" s="1008"/>
      <c r="I9" s="1008"/>
      <c r="J9" s="1008"/>
    </row>
    <row r="10" spans="1:10" ht="15.75">
      <c r="A10" s="1007" t="s">
        <v>662</v>
      </c>
      <c r="B10" s="1008"/>
      <c r="C10" s="1008"/>
      <c r="D10" s="1008"/>
      <c r="E10" s="1008"/>
      <c r="F10" s="1008"/>
      <c r="G10" s="1008"/>
      <c r="H10" s="1008"/>
      <c r="I10" s="1008"/>
      <c r="J10" s="1008"/>
    </row>
    <row r="11" spans="1:10" ht="31.5" customHeight="1">
      <c r="A11" s="1009" t="s">
        <v>783</v>
      </c>
      <c r="B11" s="1010"/>
      <c r="C11" s="1010"/>
      <c r="D11" s="1010"/>
      <c r="E11" s="1010"/>
      <c r="F11" s="1010"/>
      <c r="G11" s="1010"/>
      <c r="H11" s="1010"/>
      <c r="I11" s="1010"/>
      <c r="J11" s="1010"/>
    </row>
    <row r="13" ht="15.75">
      <c r="A13" s="801" t="s">
        <v>663</v>
      </c>
    </row>
    <row r="15" spans="1:11" ht="69" customHeight="1">
      <c r="A15" s="1006" t="s">
        <v>256</v>
      </c>
      <c r="B15" s="1006"/>
      <c r="C15" s="1006"/>
      <c r="D15" s="1006"/>
      <c r="E15" s="1006"/>
      <c r="F15" s="1006"/>
      <c r="G15" s="1006"/>
      <c r="H15" s="1006"/>
      <c r="I15" s="1006"/>
      <c r="J15" s="1006"/>
      <c r="K15" s="1006"/>
    </row>
    <row r="17" ht="15.75">
      <c r="A17" s="798" t="s">
        <v>664</v>
      </c>
    </row>
    <row r="18" spans="2:10" ht="15.75">
      <c r="B18" s="798" t="s">
        <v>665</v>
      </c>
      <c r="I18" s="913">
        <v>133363</v>
      </c>
      <c r="J18" s="798" t="s">
        <v>451</v>
      </c>
    </row>
    <row r="19" spans="2:10" ht="15.75">
      <c r="B19" s="798" t="s">
        <v>666</v>
      </c>
      <c r="I19" s="913">
        <v>4774</v>
      </c>
      <c r="J19" s="798" t="s">
        <v>451</v>
      </c>
    </row>
    <row r="20" spans="2:10" ht="15.75">
      <c r="B20" s="798" t="s">
        <v>667</v>
      </c>
      <c r="I20" s="913">
        <v>-121453</v>
      </c>
      <c r="J20" s="798" t="s">
        <v>451</v>
      </c>
    </row>
    <row r="21" spans="2:10" ht="15.75">
      <c r="B21" s="798" t="s">
        <v>668</v>
      </c>
      <c r="I21" s="913">
        <v>16684</v>
      </c>
      <c r="J21" s="798" t="s">
        <v>451</v>
      </c>
    </row>
    <row r="22" ht="15.75">
      <c r="I22" s="913"/>
    </row>
    <row r="23" ht="15.75">
      <c r="A23" s="798" t="s">
        <v>784</v>
      </c>
    </row>
    <row r="24" ht="15.75">
      <c r="A24" s="798" t="s">
        <v>669</v>
      </c>
    </row>
    <row r="26" ht="15.75">
      <c r="A26" s="798" t="s">
        <v>670</v>
      </c>
    </row>
    <row r="27" ht="15.75">
      <c r="A27" s="798" t="s">
        <v>671</v>
      </c>
    </row>
    <row r="28" ht="15.75">
      <c r="B28" s="797" t="s">
        <v>672</v>
      </c>
    </row>
    <row r="29" spans="2:9" ht="15.75">
      <c r="B29" s="798" t="s">
        <v>673</v>
      </c>
      <c r="I29" s="798">
        <v>0.73</v>
      </c>
    </row>
    <row r="30" spans="2:9" ht="15.75">
      <c r="B30" s="798" t="s">
        <v>674</v>
      </c>
      <c r="I30" s="798">
        <v>11.23</v>
      </c>
    </row>
    <row r="31" spans="2:9" ht="15.75">
      <c r="B31" s="798" t="s">
        <v>673</v>
      </c>
      <c r="I31" s="798">
        <v>24.71</v>
      </c>
    </row>
    <row r="32" ht="15.75">
      <c r="B32" s="797"/>
    </row>
    <row r="33" ht="15.75">
      <c r="B33" s="797" t="s">
        <v>675</v>
      </c>
    </row>
    <row r="34" spans="2:9" ht="15.75">
      <c r="B34" s="798" t="s">
        <v>676</v>
      </c>
      <c r="I34" s="914">
        <v>2.45</v>
      </c>
    </row>
    <row r="35" spans="2:9" ht="15.75">
      <c r="B35" s="798" t="s">
        <v>677</v>
      </c>
      <c r="I35" s="798">
        <v>0.78</v>
      </c>
    </row>
    <row r="36" ht="15.75">
      <c r="B36" s="797"/>
    </row>
    <row r="37" spans="1:2" ht="15.75">
      <c r="A37" s="798" t="s">
        <v>678</v>
      </c>
      <c r="B37" s="797"/>
    </row>
    <row r="38" spans="1:2" ht="15.75">
      <c r="A38" s="798" t="s">
        <v>785</v>
      </c>
      <c r="B38" s="797"/>
    </row>
    <row r="39" ht="15.75">
      <c r="B39" s="798" t="s">
        <v>679</v>
      </c>
    </row>
    <row r="40" ht="15.75">
      <c r="B40" t="s">
        <v>801</v>
      </c>
    </row>
    <row r="41" ht="15.75">
      <c r="B41" s="798" t="s">
        <v>683</v>
      </c>
    </row>
    <row r="42" ht="15.75">
      <c r="B42" s="798" t="s">
        <v>684</v>
      </c>
    </row>
    <row r="43" ht="15.75">
      <c r="A43" s="801" t="s">
        <v>685</v>
      </c>
    </row>
    <row r="44" ht="15.75">
      <c r="A44" s="801"/>
    </row>
    <row r="45" ht="15.75">
      <c r="A45" s="798" t="s">
        <v>686</v>
      </c>
    </row>
    <row r="46" ht="15.75">
      <c r="A46" s="798" t="s">
        <v>687</v>
      </c>
    </row>
    <row r="47" ht="15.75">
      <c r="A47" s="798" t="s">
        <v>786</v>
      </c>
    </row>
    <row r="48" ht="15.75">
      <c r="A48" s="798" t="s">
        <v>688</v>
      </c>
    </row>
    <row r="49" ht="15.75">
      <c r="A49" s="801"/>
    </row>
    <row r="50" ht="15.75">
      <c r="A50" s="801" t="s">
        <v>689</v>
      </c>
    </row>
    <row r="51" ht="15.75">
      <c r="A51" s="801"/>
    </row>
    <row r="52" ht="15.75">
      <c r="A52" s="798" t="s">
        <v>690</v>
      </c>
    </row>
    <row r="53" ht="15.75">
      <c r="A53" s="798" t="s">
        <v>691</v>
      </c>
    </row>
    <row r="55" ht="15.75">
      <c r="A55" s="801" t="s">
        <v>692</v>
      </c>
    </row>
    <row r="56" ht="15.75">
      <c r="A56" s="798" t="s">
        <v>693</v>
      </c>
    </row>
    <row r="57" ht="15.75">
      <c r="A57" s="798" t="s">
        <v>694</v>
      </c>
    </row>
    <row r="58" ht="15.75">
      <c r="A58" s="798" t="s">
        <v>695</v>
      </c>
    </row>
    <row r="59" ht="15.75">
      <c r="A59" s="805"/>
    </row>
    <row r="62" spans="1:8" ht="15.75">
      <c r="A62" s="802" t="str">
        <f>Sheet1!A19</f>
        <v>Chairman of the Board</v>
      </c>
      <c r="C62" s="802"/>
      <c r="D62" s="802"/>
      <c r="F62" s="802"/>
      <c r="H62" s="801" t="str">
        <f>Sheet1!F19</f>
        <v>Eduards Malejevs</v>
      </c>
    </row>
    <row r="63" spans="1:8" ht="15.75">
      <c r="A63" s="803"/>
      <c r="B63" s="802"/>
      <c r="C63" s="803"/>
      <c r="D63" s="803"/>
      <c r="H63" s="803"/>
    </row>
    <row r="64" spans="1:8" ht="15.75">
      <c r="A64" s="801" t="str">
        <f>Sheet1!A21</f>
        <v>Member of the Board</v>
      </c>
      <c r="B64" s="803"/>
      <c r="C64" s="803"/>
      <c r="D64" s="803"/>
      <c r="H64" s="802" t="str">
        <f>Sheet1!F21</f>
        <v>Jurijs Malejevs</v>
      </c>
    </row>
    <row r="65" spans="1:8" ht="15.75">
      <c r="A65" s="803"/>
      <c r="B65" s="803"/>
      <c r="C65" s="803"/>
      <c r="D65" s="803"/>
      <c r="H65" s="803"/>
    </row>
    <row r="66" spans="1:8" ht="15.75">
      <c r="A66" s="801" t="str">
        <f>Sheet1!A23</f>
        <v>Member of the Board</v>
      </c>
      <c r="B66" s="803"/>
      <c r="C66" s="803"/>
      <c r="D66" s="803"/>
      <c r="H66" s="801" t="str">
        <f>Sheet1!F23</f>
        <v>Inga Spruga</v>
      </c>
    </row>
    <row r="67" ht="15.75">
      <c r="B67" s="803"/>
    </row>
    <row r="68" ht="15.75">
      <c r="A68" s="804" t="str">
        <f>Sheet1!F27</f>
        <v>April 28, 2009</v>
      </c>
    </row>
    <row r="70" ht="15.75">
      <c r="A70" s="801" t="str">
        <f>Sheet1!A33</f>
        <v>Annual report accepted at the Shareholders' Meeting on April 25, 2008</v>
      </c>
    </row>
  </sheetData>
  <mergeCells count="7">
    <mergeCell ref="A15:K15"/>
    <mergeCell ref="A6:J6"/>
    <mergeCell ref="A8:J8"/>
    <mergeCell ref="A9:J9"/>
    <mergeCell ref="A10:J10"/>
    <mergeCell ref="A11:J11"/>
    <mergeCell ref="A7:K7"/>
  </mergeCells>
  <printOptions/>
  <pageMargins left="0.9448818897637796" right="0.5511811023622047" top="0.984251968503937" bottom="0.984251968503937" header="0.5118110236220472" footer="0.5118110236220472"/>
  <pageSetup firstPageNumber="4" useFirstPageNumber="1" horizontalDpi="600" verticalDpi="600" orientation="portrait" paperSize="9" scale="79" r:id="rId1"/>
  <headerFooter alignWithMargins="0">
    <oddHeader>&amp;CJSC "VEF Radiotehnika RRR"
unified Reg.Nr.40003286712
Financial Statements for the period from 01.01.2006 to 31.12.2006.</oddHeader>
    <oddFooter>&amp;C&amp;P</oddFooter>
  </headerFooter>
</worksheet>
</file>

<file path=xl/worksheets/sheet6.xml><?xml version="1.0" encoding="utf-8"?>
<worksheet xmlns="http://schemas.openxmlformats.org/spreadsheetml/2006/main" xmlns:r="http://schemas.openxmlformats.org/officeDocument/2006/relationships">
  <dimension ref="A1:I29"/>
  <sheetViews>
    <sheetView workbookViewId="0" topLeftCell="A1">
      <selection activeCell="E29" sqref="E29"/>
    </sheetView>
  </sheetViews>
  <sheetFormatPr defaultColWidth="9.140625" defaultRowHeight="12.75"/>
  <cols>
    <col min="1" max="16384" width="9.140625" style="301" customWidth="1"/>
  </cols>
  <sheetData>
    <row r="1" ht="15.75">
      <c r="A1" s="494"/>
    </row>
    <row r="3" spans="1:9" ht="19.5">
      <c r="A3" s="300" t="s">
        <v>613</v>
      </c>
      <c r="B3" s="495"/>
      <c r="C3" s="495"/>
      <c r="D3" s="495"/>
      <c r="E3" s="495"/>
      <c r="F3" s="495"/>
      <c r="G3" s="495"/>
      <c r="H3" s="495"/>
      <c r="I3" s="495"/>
    </row>
    <row r="4" spans="1:9" ht="19.5">
      <c r="A4" s="496"/>
      <c r="B4" s="497"/>
      <c r="C4" s="497"/>
      <c r="D4" s="497"/>
      <c r="E4" s="497"/>
      <c r="F4" s="497"/>
      <c r="G4" s="497"/>
      <c r="H4" s="497"/>
      <c r="I4" s="497"/>
    </row>
    <row r="6" spans="1:9" ht="48.75" customHeight="1">
      <c r="A6" s="1011" t="s">
        <v>696</v>
      </c>
      <c r="B6" s="1012"/>
      <c r="C6" s="1012"/>
      <c r="D6" s="1012"/>
      <c r="E6" s="1012"/>
      <c r="F6" s="1012"/>
      <c r="G6" s="1012"/>
      <c r="H6" s="1012"/>
      <c r="I6" s="1012"/>
    </row>
    <row r="7" spans="1:9" ht="15" customHeight="1">
      <c r="A7" s="498"/>
      <c r="B7" s="499"/>
      <c r="C7" s="499"/>
      <c r="D7" s="499"/>
      <c r="E7" s="499"/>
      <c r="F7" s="499"/>
      <c r="G7" s="499"/>
      <c r="H7" s="499"/>
      <c r="I7" s="499"/>
    </row>
    <row r="8" spans="1:9" ht="46.5" customHeight="1">
      <c r="A8" s="1011" t="s">
        <v>787</v>
      </c>
      <c r="B8" s="1012"/>
      <c r="C8" s="1012"/>
      <c r="D8" s="1012"/>
      <c r="E8" s="1012"/>
      <c r="F8" s="1012"/>
      <c r="G8" s="1012"/>
      <c r="H8" s="1012"/>
      <c r="I8" s="1012"/>
    </row>
    <row r="9" spans="1:9" ht="15" customHeight="1">
      <c r="A9" s="498"/>
      <c r="B9" s="499"/>
      <c r="C9" s="499"/>
      <c r="D9" s="499"/>
      <c r="E9" s="499"/>
      <c r="F9" s="499"/>
      <c r="G9" s="499"/>
      <c r="H9" s="499"/>
      <c r="I9" s="499"/>
    </row>
    <row r="10" spans="1:9" ht="31.5" customHeight="1">
      <c r="A10" s="1011" t="s">
        <v>697</v>
      </c>
      <c r="B10" s="1012"/>
      <c r="C10" s="1012"/>
      <c r="D10" s="1012"/>
      <c r="E10" s="1012"/>
      <c r="F10" s="1012"/>
      <c r="G10" s="1012"/>
      <c r="H10" s="1012"/>
      <c r="I10" s="1012"/>
    </row>
    <row r="11" spans="1:9" ht="15" customHeight="1">
      <c r="A11" s="498"/>
      <c r="B11" s="499"/>
      <c r="C11" s="499"/>
      <c r="D11" s="499"/>
      <c r="E11" s="499"/>
      <c r="F11" s="499"/>
      <c r="G11" s="499"/>
      <c r="H11" s="499"/>
      <c r="I11" s="499"/>
    </row>
    <row r="12" spans="1:9" ht="30" customHeight="1">
      <c r="A12" s="1011" t="s">
        <v>698</v>
      </c>
      <c r="B12" s="1012"/>
      <c r="C12" s="1012"/>
      <c r="D12" s="1012"/>
      <c r="E12" s="1012"/>
      <c r="F12" s="1012"/>
      <c r="G12" s="1012"/>
      <c r="H12" s="1012"/>
      <c r="I12" s="1012"/>
    </row>
    <row r="15" spans="1:8" ht="15">
      <c r="A15" s="754" t="str">
        <f>'P vai Z aprekins'!A35</f>
        <v>Chairman of the Board</v>
      </c>
      <c r="B15" s="3"/>
      <c r="C15" s="3"/>
      <c r="D15" s="3"/>
      <c r="F15" s="756"/>
      <c r="H15" s="771" t="str">
        <f>'P vai Z aprekins'!G35</f>
        <v>Eduards Maļejevs</v>
      </c>
    </row>
    <row r="16" spans="1:8" ht="12.75">
      <c r="A16" s="3"/>
      <c r="B16" s="3"/>
      <c r="C16" s="3"/>
      <c r="D16" s="3"/>
      <c r="H16" s="3"/>
    </row>
    <row r="17" spans="1:8" ht="14.25">
      <c r="A17" s="771" t="str">
        <f>'P vai Z aprekins'!A37</f>
        <v>Member of the Board</v>
      </c>
      <c r="B17" s="3"/>
      <c r="C17" s="3"/>
      <c r="D17" s="3"/>
      <c r="H17" s="754" t="str">
        <f>'P vai Z aprekins'!G37</f>
        <v>Jurijs Maļejevs</v>
      </c>
    </row>
    <row r="18" spans="1:8" ht="12.75">
      <c r="A18" s="3"/>
      <c r="B18" s="3"/>
      <c r="C18" s="3"/>
      <c r="D18" s="3"/>
      <c r="H18" s="3"/>
    </row>
    <row r="19" spans="1:8" ht="14.25">
      <c r="A19" s="771" t="str">
        <f>A17</f>
        <v>Member of the Board</v>
      </c>
      <c r="B19" s="754"/>
      <c r="C19" s="754"/>
      <c r="D19" s="754"/>
      <c r="H19" s="754" t="str">
        <f>'P vai Z aprekins'!G39</f>
        <v>Inga Spruga</v>
      </c>
    </row>
    <row r="21" ht="15">
      <c r="A21" s="755" t="str">
        <f>Sheet1!F27</f>
        <v>April 28, 2009</v>
      </c>
    </row>
    <row r="29" ht="12.75">
      <c r="E29" s="967" t="s">
        <v>989</v>
      </c>
    </row>
  </sheetData>
  <mergeCells count="4">
    <mergeCell ref="A6:I6"/>
    <mergeCell ref="A8:I8"/>
    <mergeCell ref="A10:I10"/>
    <mergeCell ref="A12:I12"/>
  </mergeCells>
  <printOptions/>
  <pageMargins left="0.9448818897637796" right="0.5511811023622047" top="0.984251968503937" bottom="0.984251968503937" header="0.5118110236220472" footer="0.5118110236220472"/>
  <pageSetup firstPageNumber="6"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7.xml><?xml version="1.0" encoding="utf-8"?>
<worksheet xmlns="http://schemas.openxmlformats.org/spreadsheetml/2006/main" xmlns:r="http://schemas.openxmlformats.org/officeDocument/2006/relationships">
  <dimension ref="A5:M42"/>
  <sheetViews>
    <sheetView zoomScaleSheetLayoutView="100" workbookViewId="0" topLeftCell="A1">
      <selection activeCell="C7" sqref="C7"/>
    </sheetView>
  </sheetViews>
  <sheetFormatPr defaultColWidth="9.140625" defaultRowHeight="12.75"/>
  <cols>
    <col min="1" max="4" width="9.140625" style="3" customWidth="1"/>
    <col min="5" max="5" width="10.140625" style="3" customWidth="1"/>
    <col min="6" max="6" width="7.28125" style="3" customWidth="1"/>
    <col min="7" max="7" width="9.7109375" style="3" customWidth="1"/>
    <col min="8" max="8" width="1.7109375" style="3" customWidth="1"/>
    <col min="9" max="9" width="9.7109375" style="3" customWidth="1"/>
    <col min="10" max="10" width="1.8515625" style="3" customWidth="1"/>
    <col min="11" max="11" width="9.7109375" style="3" customWidth="1"/>
    <col min="12" max="12" width="1.7109375" style="3" customWidth="1"/>
    <col min="13" max="13" width="9.7109375" style="3" customWidth="1"/>
    <col min="14" max="16384" width="9.140625" style="3" customWidth="1"/>
  </cols>
  <sheetData>
    <row r="5" spans="3:13" ht="15.75">
      <c r="C5" s="761" t="s">
        <v>699</v>
      </c>
      <c r="E5" s="6"/>
      <c r="F5" s="6"/>
      <c r="G5" s="6"/>
      <c r="H5" s="6"/>
      <c r="I5" s="6"/>
      <c r="J5" s="5"/>
      <c r="K5" s="5"/>
      <c r="L5" s="5"/>
      <c r="M5" s="5"/>
    </row>
    <row r="6" spans="3:13" ht="15.75">
      <c r="C6" s="761" t="s">
        <v>700</v>
      </c>
      <c r="E6" s="6"/>
      <c r="F6" s="6"/>
      <c r="G6" s="6"/>
      <c r="H6" s="6"/>
      <c r="I6" s="6"/>
      <c r="J6" s="5"/>
      <c r="K6" s="5"/>
      <c r="L6" s="5"/>
      <c r="M6" s="5"/>
    </row>
    <row r="7" spans="3:13" ht="13.5">
      <c r="C7" s="765" t="s">
        <v>789</v>
      </c>
      <c r="E7" s="122"/>
      <c r="F7" s="122"/>
      <c r="G7" s="122"/>
      <c r="H7" s="122"/>
      <c r="I7" s="122"/>
      <c r="J7" s="89"/>
      <c r="K7" s="89"/>
      <c r="L7" s="89"/>
      <c r="M7" s="89"/>
    </row>
    <row r="9" spans="1:13" ht="12.75">
      <c r="A9" s="1"/>
      <c r="B9" s="1"/>
      <c r="C9" s="1"/>
      <c r="D9" s="1"/>
      <c r="E9" s="1"/>
      <c r="F9" s="90" t="s">
        <v>711</v>
      </c>
      <c r="G9" s="54">
        <v>2008</v>
      </c>
      <c r="H9" s="29"/>
      <c r="I9" s="54">
        <v>2008</v>
      </c>
      <c r="J9" s="1"/>
      <c r="K9" s="54">
        <v>2007</v>
      </c>
      <c r="L9" s="29"/>
      <c r="M9" s="54">
        <v>2007</v>
      </c>
    </row>
    <row r="10" spans="1:13" ht="12.75">
      <c r="A10" s="1"/>
      <c r="B10" s="1"/>
      <c r="C10" s="1"/>
      <c r="D10" s="1"/>
      <c r="E10" s="1"/>
      <c r="F10" s="90" t="s">
        <v>712</v>
      </c>
      <c r="G10" s="196" t="s">
        <v>451</v>
      </c>
      <c r="H10" s="91"/>
      <c r="I10" s="196" t="s">
        <v>568</v>
      </c>
      <c r="J10" s="91"/>
      <c r="K10" s="196" t="s">
        <v>451</v>
      </c>
      <c r="L10" s="91"/>
      <c r="M10" s="196" t="s">
        <v>568</v>
      </c>
    </row>
    <row r="11" spans="1:13" ht="12.75">
      <c r="A11" s="93" t="s">
        <v>701</v>
      </c>
      <c r="B11" s="93"/>
      <c r="C11" s="93"/>
      <c r="D11" s="93"/>
      <c r="E11" s="93"/>
      <c r="F11" s="94">
        <v>1</v>
      </c>
      <c r="G11" s="768">
        <v>2288769</v>
      </c>
      <c r="H11" s="768"/>
      <c r="I11" s="767">
        <f>ROUND(G11/0.702804,0)</f>
        <v>3256625</v>
      </c>
      <c r="J11" s="767"/>
      <c r="K11" s="768">
        <v>2065215</v>
      </c>
      <c r="L11" s="768"/>
      <c r="M11" s="767">
        <f>ROUND(K11/0.702804,0)</f>
        <v>2938536</v>
      </c>
    </row>
    <row r="12" spans="1:13" ht="12.75">
      <c r="A12" s="7" t="s">
        <v>702</v>
      </c>
      <c r="B12" s="7"/>
      <c r="C12" s="7"/>
      <c r="D12" s="7"/>
      <c r="E12" s="7"/>
      <c r="F12" s="101">
        <v>2</v>
      </c>
      <c r="G12" s="767">
        <v>-1723196</v>
      </c>
      <c r="H12" s="767"/>
      <c r="I12" s="767">
        <f>ROUND(G12/0.702804,0)</f>
        <v>-2451887</v>
      </c>
      <c r="J12" s="767"/>
      <c r="K12" s="767">
        <v>-1983234</v>
      </c>
      <c r="L12" s="767"/>
      <c r="M12" s="767">
        <f>ROUND(K12/0.702804,0)</f>
        <v>-2821888</v>
      </c>
    </row>
    <row r="13" spans="1:13" ht="12.75">
      <c r="A13" s="8" t="s">
        <v>703</v>
      </c>
      <c r="B13" s="8"/>
      <c r="C13" s="8"/>
      <c r="D13" s="8"/>
      <c r="E13" s="8"/>
      <c r="F13" s="101"/>
      <c r="G13" s="769">
        <f>G11+G12</f>
        <v>565573</v>
      </c>
      <c r="H13" s="806"/>
      <c r="I13" s="769">
        <f>I11+I12</f>
        <v>804738</v>
      </c>
      <c r="J13" s="806"/>
      <c r="K13" s="769">
        <f>K11+K12</f>
        <v>81981</v>
      </c>
      <c r="L13" s="806"/>
      <c r="M13" s="769">
        <f>M11+M12</f>
        <v>116648</v>
      </c>
    </row>
    <row r="14" spans="1:13" ht="12.75">
      <c r="A14" s="7" t="s">
        <v>704</v>
      </c>
      <c r="B14" s="7"/>
      <c r="C14" s="7"/>
      <c r="D14" s="7"/>
      <c r="E14" s="7"/>
      <c r="F14" s="101">
        <v>3</v>
      </c>
      <c r="G14" s="767">
        <v>-61142</v>
      </c>
      <c r="H14" s="767"/>
      <c r="I14" s="767">
        <f>ROUND(G14/0.702804,0)</f>
        <v>-86997</v>
      </c>
      <c r="J14" s="767"/>
      <c r="K14" s="767">
        <v>-57177</v>
      </c>
      <c r="L14" s="767"/>
      <c r="M14" s="767">
        <f>ROUND(K14/0.702804,0)</f>
        <v>-81356</v>
      </c>
    </row>
    <row r="15" spans="1:13" ht="12.75">
      <c r="A15" s="916" t="s">
        <v>705</v>
      </c>
      <c r="B15" s="7"/>
      <c r="C15" s="7"/>
      <c r="D15" s="7"/>
      <c r="E15" s="7"/>
      <c r="F15" s="101">
        <v>4</v>
      </c>
      <c r="G15" s="767">
        <v>-415370</v>
      </c>
      <c r="H15" s="767"/>
      <c r="I15" s="767">
        <f>ROUND(G15/0.702804,0)</f>
        <v>-591018</v>
      </c>
      <c r="J15" s="767"/>
      <c r="K15" s="767">
        <v>-417882</v>
      </c>
      <c r="L15" s="767"/>
      <c r="M15" s="767">
        <f>ROUND(K15/0.702804,0)</f>
        <v>-594593</v>
      </c>
    </row>
    <row r="16" spans="1:13" ht="12.75">
      <c r="A16" s="916" t="s">
        <v>706</v>
      </c>
      <c r="B16" s="7"/>
      <c r="C16" s="7"/>
      <c r="D16" s="7"/>
      <c r="E16" s="7"/>
      <c r="F16" s="97">
        <v>5</v>
      </c>
      <c r="G16" s="767">
        <v>209297</v>
      </c>
      <c r="H16" s="767"/>
      <c r="I16" s="767">
        <f>ROUND(G16/0.702804,0)</f>
        <v>297803</v>
      </c>
      <c r="J16" s="767"/>
      <c r="K16" s="767">
        <v>764377</v>
      </c>
      <c r="L16" s="767"/>
      <c r="M16" s="767">
        <f>ROUND(K16/0.702804,0)</f>
        <v>1087610</v>
      </c>
    </row>
    <row r="17" spans="1:13" ht="12.75">
      <c r="A17" s="916" t="s">
        <v>707</v>
      </c>
      <c r="B17" s="7"/>
      <c r="C17" s="7"/>
      <c r="D17" s="7"/>
      <c r="E17" s="7"/>
      <c r="F17" s="97">
        <v>6</v>
      </c>
      <c r="G17" s="767">
        <v>-41643</v>
      </c>
      <c r="H17" s="767"/>
      <c r="I17" s="767">
        <f>ROUND(G17/0.702804,0)</f>
        <v>-59253</v>
      </c>
      <c r="J17" s="767"/>
      <c r="K17" s="767">
        <f>-53551</f>
        <v>-53551</v>
      </c>
      <c r="L17" s="767"/>
      <c r="M17" s="767">
        <f>ROUND(K17/0.702804,0)</f>
        <v>-76196</v>
      </c>
    </row>
    <row r="18" spans="1:13" ht="12.75" hidden="1">
      <c r="A18" s="7" t="s">
        <v>813</v>
      </c>
      <c r="B18" s="7"/>
      <c r="C18" s="7"/>
      <c r="D18" s="7"/>
      <c r="E18" s="7"/>
      <c r="F18" s="97"/>
      <c r="G18" s="767"/>
      <c r="H18" s="767"/>
      <c r="I18" s="767"/>
      <c r="J18" s="768"/>
      <c r="K18" s="767"/>
      <c r="L18" s="767"/>
      <c r="M18" s="767"/>
    </row>
    <row r="19" spans="1:13" ht="12.75" hidden="1">
      <c r="A19" s="7" t="s">
        <v>456</v>
      </c>
      <c r="B19" s="7"/>
      <c r="C19" s="7"/>
      <c r="D19" s="7"/>
      <c r="E19" s="7"/>
      <c r="F19" s="97"/>
      <c r="G19" s="767"/>
      <c r="H19" s="767"/>
      <c r="I19" s="767"/>
      <c r="J19" s="768"/>
      <c r="K19" s="767"/>
      <c r="L19" s="767"/>
      <c r="M19" s="767"/>
    </row>
    <row r="20" spans="1:13" ht="12.75">
      <c r="A20" s="916" t="s">
        <v>708</v>
      </c>
      <c r="B20" s="9"/>
      <c r="C20" s="9"/>
      <c r="D20" s="9"/>
      <c r="E20" s="9"/>
      <c r="F20" s="97">
        <v>7</v>
      </c>
      <c r="G20" s="767">
        <v>243</v>
      </c>
      <c r="H20" s="767"/>
      <c r="I20" s="767">
        <f>ROUND(G20/0.702804,0)</f>
        <v>346</v>
      </c>
      <c r="J20" s="807"/>
      <c r="K20" s="767">
        <v>274</v>
      </c>
      <c r="L20" s="767"/>
      <c r="M20" s="767">
        <f>ROUND(K20/0.702804,0)</f>
        <v>390</v>
      </c>
    </row>
    <row r="21" spans="1:13" ht="12.75" hidden="1">
      <c r="A21" s="98" t="s">
        <v>458</v>
      </c>
      <c r="B21" s="9"/>
      <c r="C21" s="9"/>
      <c r="D21" s="9"/>
      <c r="E21" s="9"/>
      <c r="F21" s="97"/>
      <c r="G21" s="767"/>
      <c r="H21" s="767"/>
      <c r="I21" s="767"/>
      <c r="J21" s="807"/>
      <c r="K21" s="767"/>
      <c r="L21" s="767"/>
      <c r="M21" s="767"/>
    </row>
    <row r="22" spans="1:13" ht="12.75">
      <c r="A22" s="916" t="s">
        <v>709</v>
      </c>
      <c r="B22" s="9"/>
      <c r="C22" s="9"/>
      <c r="D22" s="9"/>
      <c r="E22" s="9"/>
      <c r="F22" s="97">
        <v>8</v>
      </c>
      <c r="G22" s="767">
        <v>-123595</v>
      </c>
      <c r="H22" s="767"/>
      <c r="I22" s="767">
        <f>ROUND(G22/0.702804,0)</f>
        <v>-175860</v>
      </c>
      <c r="J22" s="767"/>
      <c r="K22" s="767">
        <v>-104627</v>
      </c>
      <c r="L22" s="767"/>
      <c r="M22" s="767">
        <f>ROUND(K22/0.702804,0)</f>
        <v>-148871</v>
      </c>
    </row>
    <row r="23" spans="1:13" ht="12.75">
      <c r="A23" s="8" t="s">
        <v>710</v>
      </c>
      <c r="B23" s="8"/>
      <c r="C23" s="8"/>
      <c r="D23" s="8"/>
      <c r="E23" s="8"/>
      <c r="F23" s="101"/>
      <c r="G23" s="769">
        <f>SUM(G13:G22)</f>
        <v>133363</v>
      </c>
      <c r="H23" s="806"/>
      <c r="I23" s="769">
        <f>SUM(I13:I22)</f>
        <v>189759</v>
      </c>
      <c r="J23" s="806"/>
      <c r="K23" s="769">
        <f>SUM(K13:K22)</f>
        <v>213395</v>
      </c>
      <c r="L23" s="806"/>
      <c r="M23" s="769">
        <f>SUM(M13:M22)</f>
        <v>303632</v>
      </c>
    </row>
    <row r="24" spans="1:13" ht="12.75" hidden="1">
      <c r="A24" s="7" t="s">
        <v>462</v>
      </c>
      <c r="B24" s="7"/>
      <c r="C24" s="8"/>
      <c r="D24" s="8"/>
      <c r="E24" s="8"/>
      <c r="F24" s="101"/>
      <c r="G24" s="806"/>
      <c r="H24" s="806"/>
      <c r="I24" s="806"/>
      <c r="J24" s="806"/>
      <c r="K24" s="806"/>
      <c r="L24" s="806"/>
      <c r="M24" s="806"/>
    </row>
    <row r="25" spans="1:13" ht="12.75" hidden="1">
      <c r="A25" s="7" t="s">
        <v>463</v>
      </c>
      <c r="B25" s="7"/>
      <c r="C25" s="8"/>
      <c r="D25" s="8"/>
      <c r="E25" s="8"/>
      <c r="F25" s="101"/>
      <c r="G25" s="806"/>
      <c r="H25" s="806"/>
      <c r="I25" s="806"/>
      <c r="J25" s="806"/>
      <c r="K25" s="806"/>
      <c r="L25" s="806"/>
      <c r="M25" s="806"/>
    </row>
    <row r="26" spans="1:13" ht="12.75">
      <c r="A26" s="8" t="s">
        <v>713</v>
      </c>
      <c r="B26" s="8"/>
      <c r="C26" s="8"/>
      <c r="D26" s="8"/>
      <c r="E26" s="8"/>
      <c r="F26" s="101"/>
      <c r="G26" s="769">
        <f>G23+G24+G25</f>
        <v>133363</v>
      </c>
      <c r="H26" s="806"/>
      <c r="I26" s="769">
        <f>I23+I24+I25</f>
        <v>189759</v>
      </c>
      <c r="J26" s="806"/>
      <c r="K26" s="769">
        <f>K23+K24+K25</f>
        <v>213395</v>
      </c>
      <c r="L26" s="806"/>
      <c r="M26" s="769">
        <f>M23+M24+M25</f>
        <v>303632</v>
      </c>
    </row>
    <row r="27" spans="1:13" ht="12.75" hidden="1">
      <c r="A27" s="7" t="s">
        <v>465</v>
      </c>
      <c r="B27" s="7"/>
      <c r="C27" s="7"/>
      <c r="D27" s="7"/>
      <c r="E27" s="7"/>
      <c r="F27" s="101"/>
      <c r="G27" s="807">
        <v>0</v>
      </c>
      <c r="H27" s="807"/>
      <c r="I27" s="807">
        <v>0</v>
      </c>
      <c r="J27" s="806"/>
      <c r="K27" s="807">
        <v>0</v>
      </c>
      <c r="L27" s="807"/>
      <c r="M27" s="807">
        <v>0</v>
      </c>
    </row>
    <row r="28" spans="1:13" ht="12.75">
      <c r="A28" s="7" t="s">
        <v>714</v>
      </c>
      <c r="B28" s="7"/>
      <c r="C28" s="7"/>
      <c r="D28" s="7"/>
      <c r="E28" s="7"/>
      <c r="F28" s="101">
        <v>9</v>
      </c>
      <c r="G28" s="912">
        <v>4774</v>
      </c>
      <c r="H28" s="807"/>
      <c r="I28" s="767">
        <f>ROUND(G28/0.702804,0)</f>
        <v>6793</v>
      </c>
      <c r="J28" s="775"/>
      <c r="K28" s="912">
        <v>-16856</v>
      </c>
      <c r="L28" s="807"/>
      <c r="M28" s="767">
        <f>ROUND(K28/0.702804,0)</f>
        <v>-23984</v>
      </c>
    </row>
    <row r="29" spans="1:13" ht="12.75">
      <c r="A29" s="7" t="s">
        <v>715</v>
      </c>
      <c r="B29" s="7"/>
      <c r="C29" s="7"/>
      <c r="D29" s="7"/>
      <c r="E29" s="7"/>
      <c r="F29" s="101">
        <v>10</v>
      </c>
      <c r="G29" s="912">
        <v>-121453</v>
      </c>
      <c r="H29" s="807"/>
      <c r="I29" s="767">
        <f>ROUND(G29/0.702804,0)</f>
        <v>-172812</v>
      </c>
      <c r="J29" s="775"/>
      <c r="K29" s="912">
        <v>-181173</v>
      </c>
      <c r="L29" s="807"/>
      <c r="M29" s="767">
        <f>ROUND(K29/0.702804,0)</f>
        <v>-257786</v>
      </c>
    </row>
    <row r="30" spans="1:13" ht="13.5" thickBot="1">
      <c r="A30" s="8" t="s">
        <v>716</v>
      </c>
      <c r="B30" s="8"/>
      <c r="C30" s="8"/>
      <c r="D30" s="8"/>
      <c r="E30" s="8"/>
      <c r="F30" s="101"/>
      <c r="G30" s="770">
        <f>G26+G27+G28+G29</f>
        <v>16684</v>
      </c>
      <c r="H30" s="780"/>
      <c r="I30" s="770">
        <f>I26+I27+I28+I29</f>
        <v>23740</v>
      </c>
      <c r="J30" s="780"/>
      <c r="K30" s="770">
        <f>K26+K27+K28+K29</f>
        <v>15366</v>
      </c>
      <c r="L30" s="780"/>
      <c r="M30" s="770">
        <f>M26+M27+M28+M29</f>
        <v>21862</v>
      </c>
    </row>
    <row r="31" spans="1:13" ht="14.25" thickBot="1" thickTop="1">
      <c r="A31" s="810" t="s">
        <v>717</v>
      </c>
      <c r="B31" s="8"/>
      <c r="C31" s="8"/>
      <c r="D31" s="8"/>
      <c r="E31" s="8"/>
      <c r="F31" s="101"/>
      <c r="G31" s="811">
        <f>ROUND(G30/2549084,3)</f>
        <v>0.007</v>
      </c>
      <c r="H31" s="780"/>
      <c r="I31" s="811">
        <f>ROUND(I30/2549084,3)</f>
        <v>0.009</v>
      </c>
      <c r="J31" s="780"/>
      <c r="K31" s="811">
        <f>ROUND(K30/2549084,3)</f>
        <v>0.006</v>
      </c>
      <c r="L31" s="780"/>
      <c r="M31" s="811">
        <f>ROUND(M30/2549084,3)</f>
        <v>0.009</v>
      </c>
    </row>
    <row r="32" spans="6:12" ht="13.5" thickTop="1">
      <c r="F32" s="10"/>
      <c r="J32" s="1"/>
      <c r="K32" s="1"/>
      <c r="L32" s="1"/>
    </row>
    <row r="33" spans="1:13" ht="12.75">
      <c r="A33" s="709"/>
      <c r="B33" s="57"/>
      <c r="C33" s="57"/>
      <c r="D33" s="57"/>
      <c r="E33" s="57"/>
      <c r="F33" s="57"/>
      <c r="G33" s="57"/>
      <c r="H33" s="57"/>
      <c r="I33" s="57"/>
      <c r="J33" s="57"/>
      <c r="K33" s="57"/>
      <c r="L33" s="57"/>
      <c r="M33" s="57"/>
    </row>
    <row r="34" ht="12.75">
      <c r="A34" s="25"/>
    </row>
    <row r="35" spans="1:9" ht="14.25">
      <c r="A35" s="754" t="str">
        <f>Sheet1!A19</f>
        <v>Chairman of the Board</v>
      </c>
      <c r="G35" s="771" t="s">
        <v>837</v>
      </c>
      <c r="H35" s="771"/>
      <c r="I35" s="771"/>
    </row>
    <row r="37" spans="1:9" ht="14.25">
      <c r="A37" s="771" t="str">
        <f>Sheet1!A23</f>
        <v>Member of the Board</v>
      </c>
      <c r="G37" s="754" t="s">
        <v>838</v>
      </c>
      <c r="H37" s="754"/>
      <c r="I37" s="754"/>
    </row>
    <row r="39" spans="1:9" ht="14.25">
      <c r="A39" s="771" t="str">
        <f>A37</f>
        <v>Member of the Board</v>
      </c>
      <c r="B39" s="754"/>
      <c r="C39" s="754"/>
      <c r="D39" s="754"/>
      <c r="F39" s="1"/>
      <c r="G39" s="771" t="s">
        <v>598</v>
      </c>
      <c r="H39" s="771"/>
      <c r="I39" s="771"/>
    </row>
    <row r="40" spans="1:6" ht="12.75">
      <c r="A40" s="1"/>
      <c r="B40" s="1"/>
      <c r="C40" s="103"/>
      <c r="D40" s="103"/>
      <c r="E40" s="103"/>
      <c r="F40" s="1"/>
    </row>
    <row r="42" ht="15">
      <c r="A42" s="81" t="str">
        <f>Sheet1!F27</f>
        <v>April 28, 2009</v>
      </c>
    </row>
  </sheetData>
  <printOptions/>
  <pageMargins left="0.43" right="0.25" top="0.984251968503937" bottom="0.984251968503937" header="0.5118110236220472" footer="0.5118110236220472"/>
  <pageSetup firstPageNumber="7"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8.xml><?xml version="1.0" encoding="utf-8"?>
<worksheet xmlns="http://schemas.openxmlformats.org/spreadsheetml/2006/main" xmlns:r="http://schemas.openxmlformats.org/officeDocument/2006/relationships">
  <dimension ref="A2:M141"/>
  <sheetViews>
    <sheetView zoomScaleSheetLayoutView="100" workbookViewId="0" topLeftCell="A1">
      <selection activeCell="G69" sqref="G69"/>
    </sheetView>
  </sheetViews>
  <sheetFormatPr defaultColWidth="9.140625" defaultRowHeight="12.75"/>
  <cols>
    <col min="1" max="6" width="9.140625" style="3" customWidth="1"/>
    <col min="7" max="10" width="10.7109375" style="1" customWidth="1"/>
    <col min="11" max="16384" width="9.140625" style="3" customWidth="1"/>
  </cols>
  <sheetData>
    <row r="2" spans="3:10" ht="15.75">
      <c r="C2" s="761" t="s">
        <v>71</v>
      </c>
      <c r="D2" s="762"/>
      <c r="E2" s="761"/>
      <c r="F2" s="6"/>
      <c r="G2" s="2"/>
      <c r="H2" s="2"/>
      <c r="I2" s="2"/>
      <c r="J2" s="2"/>
    </row>
    <row r="3" spans="1:6" ht="12.75">
      <c r="A3" s="1"/>
      <c r="B3" s="1"/>
      <c r="C3" s="1"/>
      <c r="D3" s="1"/>
      <c r="E3" s="1"/>
      <c r="F3" s="1"/>
    </row>
    <row r="4" spans="2:10" ht="16.5" customHeight="1" thickBot="1">
      <c r="B4" s="105"/>
      <c r="C4" s="1014" t="s">
        <v>718</v>
      </c>
      <c r="D4" s="1014"/>
      <c r="E4" s="105"/>
      <c r="F4" s="106" t="s">
        <v>711</v>
      </c>
      <c r="G4" s="197">
        <v>2008</v>
      </c>
      <c r="H4" s="197">
        <v>2008</v>
      </c>
      <c r="I4" s="197">
        <v>2007</v>
      </c>
      <c r="J4" s="197">
        <v>2007</v>
      </c>
    </row>
    <row r="5" spans="1:10" ht="13.5" customHeight="1" thickBot="1" thickTop="1">
      <c r="A5" s="105"/>
      <c r="B5" s="105"/>
      <c r="C5" s="105"/>
      <c r="D5" s="105"/>
      <c r="E5" s="105"/>
      <c r="F5" s="106" t="s">
        <v>712</v>
      </c>
      <c r="G5" s="812" t="s">
        <v>451</v>
      </c>
      <c r="H5" s="812" t="s">
        <v>568</v>
      </c>
      <c r="I5" s="812" t="s">
        <v>451</v>
      </c>
      <c r="J5" s="812" t="s">
        <v>568</v>
      </c>
    </row>
    <row r="6" spans="1:6" ht="15" thickTop="1">
      <c r="A6" s="1013" t="s">
        <v>719</v>
      </c>
      <c r="B6" s="1013"/>
      <c r="C6" s="1013"/>
      <c r="D6" s="1013"/>
      <c r="E6" s="1013"/>
      <c r="F6" s="53"/>
    </row>
    <row r="7" spans="1:10" ht="12.75">
      <c r="A7" s="35" t="s">
        <v>720</v>
      </c>
      <c r="B7" s="50"/>
      <c r="C7" s="1"/>
      <c r="D7" s="1"/>
      <c r="E7" s="1"/>
      <c r="F7" s="53"/>
      <c r="G7" s="213"/>
      <c r="H7" s="213"/>
      <c r="I7" s="213"/>
      <c r="J7" s="213"/>
    </row>
    <row r="8" spans="1:10" ht="12.75" hidden="1">
      <c r="A8" s="175" t="s">
        <v>814</v>
      </c>
      <c r="B8" s="175"/>
      <c r="C8" s="175"/>
      <c r="D8" s="175"/>
      <c r="E8" s="175"/>
      <c r="F8" s="53"/>
      <c r="G8" s="213"/>
      <c r="H8" s="213"/>
      <c r="I8" s="213"/>
      <c r="J8" s="213"/>
    </row>
    <row r="9" spans="1:10" ht="12.75">
      <c r="A9" s="175" t="s">
        <v>721</v>
      </c>
      <c r="B9" s="175"/>
      <c r="C9" s="175"/>
      <c r="D9" s="175"/>
      <c r="E9" s="175"/>
      <c r="F9" s="766">
        <v>11</v>
      </c>
      <c r="G9" s="213">
        <v>1122</v>
      </c>
      <c r="H9" s="213">
        <f>ROUND(G9/0.702804,0)</f>
        <v>1596</v>
      </c>
      <c r="I9" s="213">
        <v>2323</v>
      </c>
      <c r="J9" s="213">
        <f>ROUND(I9/0.702804,0)</f>
        <v>3305</v>
      </c>
    </row>
    <row r="10" spans="1:10" ht="12.75" hidden="1">
      <c r="A10" s="175" t="s">
        <v>471</v>
      </c>
      <c r="B10" s="175"/>
      <c r="C10" s="175"/>
      <c r="D10" s="175"/>
      <c r="E10" s="175"/>
      <c r="F10" s="53"/>
      <c r="G10" s="213"/>
      <c r="H10" s="213"/>
      <c r="I10" s="213"/>
      <c r="J10" s="213"/>
    </row>
    <row r="11" spans="1:10" ht="12.75" hidden="1">
      <c r="A11" s="175" t="s">
        <v>815</v>
      </c>
      <c r="B11" s="175"/>
      <c r="C11" s="175"/>
      <c r="D11" s="175"/>
      <c r="E11" s="175"/>
      <c r="F11" s="29"/>
      <c r="G11" s="214"/>
      <c r="H11" s="214"/>
      <c r="I11" s="214"/>
      <c r="J11" s="214"/>
    </row>
    <row r="12" spans="1:10" ht="12.75" hidden="1">
      <c r="A12" s="175" t="s">
        <v>472</v>
      </c>
      <c r="B12" s="175"/>
      <c r="C12" s="175"/>
      <c r="D12" s="175"/>
      <c r="E12" s="175"/>
      <c r="F12" s="29"/>
      <c r="G12" s="214"/>
      <c r="H12" s="214"/>
      <c r="I12" s="214"/>
      <c r="J12" s="214"/>
    </row>
    <row r="13" spans="1:10" s="12" customFormat="1" ht="13.5" thickBot="1">
      <c r="A13" s="35"/>
      <c r="B13" s="35" t="s">
        <v>722</v>
      </c>
      <c r="D13" s="35"/>
      <c r="E13" s="35"/>
      <c r="F13" s="29"/>
      <c r="G13" s="215">
        <f>SUM(G8:G12)</f>
        <v>1122</v>
      </c>
      <c r="H13" s="215">
        <f>SUM(H8:H12)</f>
        <v>1596</v>
      </c>
      <c r="I13" s="215">
        <f>SUM(I8:I12)</f>
        <v>2323</v>
      </c>
      <c r="J13" s="215">
        <f>SUM(J8:J12)</f>
        <v>3305</v>
      </c>
    </row>
    <row r="14" spans="1:10" ht="13.5" thickTop="1">
      <c r="A14" s="35" t="s">
        <v>723</v>
      </c>
      <c r="B14" s="50"/>
      <c r="C14" s="1"/>
      <c r="D14" s="1"/>
      <c r="E14" s="1"/>
      <c r="F14" s="53"/>
      <c r="G14" s="213"/>
      <c r="H14" s="213"/>
      <c r="I14" s="213"/>
      <c r="J14" s="213"/>
    </row>
    <row r="15" spans="1:10" ht="12.75">
      <c r="A15" s="917" t="s">
        <v>724</v>
      </c>
      <c r="B15" s="1"/>
      <c r="C15" s="1"/>
      <c r="D15" s="1"/>
      <c r="E15" s="1"/>
      <c r="F15" s="53"/>
      <c r="G15" s="213">
        <v>1065194</v>
      </c>
      <c r="H15" s="213">
        <f aca="true" t="shared" si="0" ref="H15:H20">ROUND(G15/0.702804,0)</f>
        <v>1515635</v>
      </c>
      <c r="I15" s="213">
        <v>1082445</v>
      </c>
      <c r="J15" s="213">
        <f aca="true" t="shared" si="1" ref="J15:J20">ROUND(I15/0.702804,0)</f>
        <v>1540180</v>
      </c>
    </row>
    <row r="16" spans="1:10" ht="12.75" hidden="1">
      <c r="A16" s="175" t="s">
        <v>475</v>
      </c>
      <c r="B16" s="1"/>
      <c r="C16" s="1"/>
      <c r="D16" s="1"/>
      <c r="E16" s="1"/>
      <c r="F16" s="53"/>
      <c r="G16" s="213"/>
      <c r="H16" s="213">
        <f t="shared" si="0"/>
        <v>0</v>
      </c>
      <c r="I16" s="213"/>
      <c r="J16" s="213">
        <f t="shared" si="1"/>
        <v>0</v>
      </c>
    </row>
    <row r="17" spans="1:10" ht="12.75">
      <c r="A17" s="917" t="s">
        <v>725</v>
      </c>
      <c r="B17" s="1"/>
      <c r="C17" s="1"/>
      <c r="D17" s="1"/>
      <c r="E17" s="1"/>
      <c r="F17" s="198"/>
      <c r="G17" s="213">
        <v>1752111</v>
      </c>
      <c r="H17" s="213">
        <f t="shared" si="0"/>
        <v>2493029</v>
      </c>
      <c r="I17" s="213">
        <v>1817689</v>
      </c>
      <c r="J17" s="213">
        <f t="shared" si="1"/>
        <v>2586338</v>
      </c>
    </row>
    <row r="18" spans="1:10" ht="12.75">
      <c r="A18" s="917" t="s">
        <v>726</v>
      </c>
      <c r="B18" s="1"/>
      <c r="C18" s="1"/>
      <c r="D18" s="1"/>
      <c r="E18" s="1"/>
      <c r="F18" s="198"/>
      <c r="G18" s="214">
        <v>130521</v>
      </c>
      <c r="H18" s="213">
        <f t="shared" si="0"/>
        <v>185715</v>
      </c>
      <c r="I18" s="214">
        <v>159102</v>
      </c>
      <c r="J18" s="213">
        <f t="shared" si="1"/>
        <v>226382</v>
      </c>
    </row>
    <row r="19" spans="1:10" ht="12.75">
      <c r="A19" s="175" t="s">
        <v>728</v>
      </c>
      <c r="B19" s="1"/>
      <c r="C19" s="1"/>
      <c r="D19" s="1"/>
      <c r="E19" s="1"/>
      <c r="F19" s="198"/>
      <c r="G19" s="214">
        <v>50766</v>
      </c>
      <c r="H19" s="213">
        <f t="shared" si="0"/>
        <v>72234</v>
      </c>
      <c r="I19" s="214">
        <v>38052</v>
      </c>
      <c r="J19" s="213">
        <f t="shared" si="1"/>
        <v>54143</v>
      </c>
    </row>
    <row r="20" spans="1:10" ht="12.75">
      <c r="A20" s="917" t="s">
        <v>727</v>
      </c>
      <c r="B20" s="1"/>
      <c r="C20" s="1"/>
      <c r="D20" s="1"/>
      <c r="E20" s="1"/>
      <c r="F20" s="198"/>
      <c r="G20" s="214">
        <f>-L21</f>
        <v>0</v>
      </c>
      <c r="H20" s="213">
        <f t="shared" si="0"/>
        <v>0</v>
      </c>
      <c r="I20" s="214">
        <f>-N21</f>
        <v>0</v>
      </c>
      <c r="J20" s="213">
        <f t="shared" si="1"/>
        <v>0</v>
      </c>
    </row>
    <row r="21" spans="1:10" s="12" customFormat="1" ht="13.5" thickBot="1">
      <c r="A21" s="35"/>
      <c r="B21" s="50" t="s">
        <v>731</v>
      </c>
      <c r="D21" s="50"/>
      <c r="E21" s="50"/>
      <c r="F21" s="198">
        <v>12</v>
      </c>
      <c r="G21" s="215">
        <f>SUM(G15:G20)</f>
        <v>2998592</v>
      </c>
      <c r="H21" s="215">
        <f>SUM(H15:H20)</f>
        <v>4266613</v>
      </c>
      <c r="I21" s="215">
        <f>SUM(I15:I20)</f>
        <v>3097288</v>
      </c>
      <c r="J21" s="215">
        <f>SUM(J15:J20)</f>
        <v>4407043</v>
      </c>
    </row>
    <row r="22" spans="1:10" s="12" customFormat="1" ht="13.5" thickTop="1">
      <c r="A22" s="35" t="s">
        <v>732</v>
      </c>
      <c r="B22" s="50"/>
      <c r="C22" s="50"/>
      <c r="D22" s="50"/>
      <c r="E22" s="50"/>
      <c r="F22" s="198"/>
      <c r="G22" s="217"/>
      <c r="H22" s="217"/>
      <c r="I22" s="217"/>
      <c r="J22" s="217"/>
    </row>
    <row r="23" spans="1:10" s="12" customFormat="1" ht="13.5" thickBot="1">
      <c r="A23" s="35"/>
      <c r="B23" s="35" t="s">
        <v>733</v>
      </c>
      <c r="D23" s="50"/>
      <c r="E23" s="50"/>
      <c r="F23" s="198"/>
      <c r="G23" s="215">
        <f>SUM(G22)</f>
        <v>0</v>
      </c>
      <c r="H23" s="215"/>
      <c r="I23" s="215">
        <f>SUM(I22)</f>
        <v>0</v>
      </c>
      <c r="J23" s="215"/>
    </row>
    <row r="24" spans="1:13" s="12" customFormat="1" ht="13.5" thickTop="1">
      <c r="A24" s="35" t="s">
        <v>729</v>
      </c>
      <c r="B24" s="50"/>
      <c r="C24" s="50"/>
      <c r="D24" s="50"/>
      <c r="E24" s="50"/>
      <c r="F24" s="198"/>
      <c r="G24" s="217"/>
      <c r="H24" s="217"/>
      <c r="I24" s="217"/>
      <c r="J24" s="217"/>
      <c r="M24" s="12" t="s">
        <v>989</v>
      </c>
    </row>
    <row r="25" spans="1:10" s="12" customFormat="1" ht="13.5" thickBot="1">
      <c r="A25" s="35"/>
      <c r="B25" s="35" t="s">
        <v>730</v>
      </c>
      <c r="D25" s="50"/>
      <c r="E25" s="50"/>
      <c r="F25" s="198"/>
      <c r="G25" s="215">
        <f>SUM(G24)</f>
        <v>0</v>
      </c>
      <c r="H25" s="215"/>
      <c r="I25" s="215">
        <f>SUM(I24)</f>
        <v>0</v>
      </c>
      <c r="J25" s="215"/>
    </row>
    <row r="26" spans="1:10" ht="13.5" thickTop="1">
      <c r="A26" s="50" t="s">
        <v>734</v>
      </c>
      <c r="B26" s="50"/>
      <c r="C26" s="1"/>
      <c r="D26" s="1"/>
      <c r="E26" s="1"/>
      <c r="F26" s="29"/>
      <c r="G26" s="214"/>
      <c r="H26" s="214"/>
      <c r="I26" s="214"/>
      <c r="J26" s="214"/>
    </row>
    <row r="27" spans="1:10" ht="12.75" hidden="1">
      <c r="A27" s="175" t="s">
        <v>816</v>
      </c>
      <c r="B27" s="1"/>
      <c r="C27" s="1"/>
      <c r="D27" s="1"/>
      <c r="E27" s="1"/>
      <c r="F27" s="29"/>
      <c r="G27" s="214"/>
      <c r="H27" s="214"/>
      <c r="I27" s="214"/>
      <c r="J27" s="214"/>
    </row>
    <row r="28" spans="1:10" ht="12.75" hidden="1">
      <c r="A28" s="175" t="s">
        <v>818</v>
      </c>
      <c r="B28" s="1"/>
      <c r="C28" s="1"/>
      <c r="D28" s="1"/>
      <c r="E28" s="1"/>
      <c r="F28" s="29"/>
      <c r="G28" s="214"/>
      <c r="H28" s="214"/>
      <c r="I28" s="214"/>
      <c r="J28" s="214"/>
    </row>
    <row r="29" spans="1:10" ht="12.75" hidden="1">
      <c r="A29" s="175" t="s">
        <v>817</v>
      </c>
      <c r="B29" s="1"/>
      <c r="C29" s="1"/>
      <c r="D29" s="1"/>
      <c r="E29" s="1"/>
      <c r="F29" s="29"/>
      <c r="G29" s="214"/>
      <c r="H29" s="214"/>
      <c r="I29" s="214"/>
      <c r="J29" s="214"/>
    </row>
    <row r="30" spans="1:10" ht="12.75" hidden="1">
      <c r="A30" s="175" t="s">
        <v>819</v>
      </c>
      <c r="B30" s="1"/>
      <c r="C30" s="1"/>
      <c r="D30" s="1"/>
      <c r="E30" s="1"/>
      <c r="F30" s="29"/>
      <c r="G30" s="214"/>
      <c r="H30" s="214"/>
      <c r="I30" s="214"/>
      <c r="J30" s="214"/>
    </row>
    <row r="31" spans="1:10" ht="12.75" hidden="1">
      <c r="A31" s="175" t="s">
        <v>481</v>
      </c>
      <c r="B31" s="1"/>
      <c r="C31" s="1"/>
      <c r="D31" s="1"/>
      <c r="E31" s="1"/>
      <c r="F31" s="29"/>
      <c r="G31" s="214"/>
      <c r="H31" s="214"/>
      <c r="I31" s="214"/>
      <c r="J31" s="214"/>
    </row>
    <row r="32" spans="1:10" ht="12.75">
      <c r="A32" s="175" t="s">
        <v>735</v>
      </c>
      <c r="B32" s="1"/>
      <c r="C32" s="1"/>
      <c r="D32" s="1"/>
      <c r="E32" s="1"/>
      <c r="F32" s="29"/>
      <c r="G32" s="214">
        <v>520</v>
      </c>
      <c r="H32" s="213">
        <f>ROUND(G32/0.702804,0)</f>
        <v>740</v>
      </c>
      <c r="I32" s="214">
        <v>520</v>
      </c>
      <c r="J32" s="213">
        <f>ROUND(I32/0.702804,0)</f>
        <v>740</v>
      </c>
    </row>
    <row r="33" spans="1:10" ht="12.75" hidden="1">
      <c r="A33" s="175" t="s">
        <v>482</v>
      </c>
      <c r="B33" s="1"/>
      <c r="C33" s="1"/>
      <c r="D33" s="1"/>
      <c r="E33" s="1"/>
      <c r="F33" s="29"/>
      <c r="G33" s="214"/>
      <c r="H33" s="214"/>
      <c r="I33" s="214"/>
      <c r="J33" s="214"/>
    </row>
    <row r="34" spans="1:10" ht="12.75" hidden="1">
      <c r="A34" s="175" t="s">
        <v>820</v>
      </c>
      <c r="B34" s="1"/>
      <c r="C34" s="1"/>
      <c r="D34" s="1"/>
      <c r="E34" s="1"/>
      <c r="F34" s="29"/>
      <c r="G34" s="214"/>
      <c r="H34" s="214"/>
      <c r="I34" s="214"/>
      <c r="J34" s="214"/>
    </row>
    <row r="35" spans="1:10" ht="12.75">
      <c r="A35" s="175" t="s">
        <v>736</v>
      </c>
      <c r="B35" s="1"/>
      <c r="C35" s="1"/>
      <c r="D35" s="1"/>
      <c r="E35" s="1"/>
      <c r="F35" s="29"/>
      <c r="G35" s="214">
        <v>60113</v>
      </c>
      <c r="H35" s="213">
        <f>ROUND(G35/0.702804,0)</f>
        <v>85533</v>
      </c>
      <c r="I35" s="214">
        <v>55339</v>
      </c>
      <c r="J35" s="213">
        <f>ROUND(I35/0.702804,0)</f>
        <v>78740</v>
      </c>
    </row>
    <row r="36" spans="1:10" s="12" customFormat="1" ht="12.75">
      <c r="A36" s="35"/>
      <c r="B36" s="50" t="s">
        <v>737</v>
      </c>
      <c r="D36" s="50"/>
      <c r="E36" s="50"/>
      <c r="F36" s="29"/>
      <c r="G36" s="216">
        <f>SUM(G27:G35)</f>
        <v>60633</v>
      </c>
      <c r="H36" s="216">
        <f>SUM(H27:H35)</f>
        <v>86273</v>
      </c>
      <c r="I36" s="216">
        <f>SUM(I27:I35)</f>
        <v>55859</v>
      </c>
      <c r="J36" s="216">
        <f>SUM(J27:J35)</f>
        <v>79480</v>
      </c>
    </row>
    <row r="37" spans="2:10" ht="15" thickBot="1">
      <c r="B37" s="107" t="s">
        <v>738</v>
      </c>
      <c r="C37" s="1"/>
      <c r="D37" s="1"/>
      <c r="E37" s="1"/>
      <c r="F37" s="29"/>
      <c r="G37" s="215">
        <f>G13+G21+G36</f>
        <v>3060347</v>
      </c>
      <c r="H37" s="215">
        <f>H13+H21+H36</f>
        <v>4354482</v>
      </c>
      <c r="I37" s="215">
        <f>I13+I21+I36</f>
        <v>3155470</v>
      </c>
      <c r="J37" s="215">
        <f>J13+J21+J36</f>
        <v>4489828</v>
      </c>
    </row>
    <row r="38" spans="1:10" ht="13.5" thickTop="1">
      <c r="A38" s="1"/>
      <c r="B38" s="1"/>
      <c r="C38" s="1"/>
      <c r="D38" s="1"/>
      <c r="E38" s="1"/>
      <c r="F38" s="29"/>
      <c r="G38" s="214"/>
      <c r="H38" s="214"/>
      <c r="I38" s="214"/>
      <c r="J38" s="214"/>
    </row>
    <row r="39" spans="1:10" ht="14.25">
      <c r="A39" s="1013" t="s">
        <v>739</v>
      </c>
      <c r="B39" s="1013"/>
      <c r="C39" s="1013"/>
      <c r="D39" s="1013"/>
      <c r="E39" s="1013"/>
      <c r="F39" s="29"/>
      <c r="G39" s="217"/>
      <c r="H39" s="217"/>
      <c r="I39" s="217"/>
      <c r="J39" s="217"/>
    </row>
    <row r="40" spans="1:10" ht="12.75">
      <c r="A40" s="50" t="s">
        <v>740</v>
      </c>
      <c r="B40" s="50"/>
      <c r="C40" s="1"/>
      <c r="D40" s="1"/>
      <c r="E40" s="1"/>
      <c r="F40" s="29"/>
      <c r="G40" s="214"/>
      <c r="H40" s="214"/>
      <c r="I40" s="214"/>
      <c r="J40" s="214"/>
    </row>
    <row r="41" spans="1:10" ht="12.75">
      <c r="A41" s="918" t="s">
        <v>741</v>
      </c>
      <c r="B41" s="1"/>
      <c r="C41" s="1"/>
      <c r="D41" s="1"/>
      <c r="E41" s="1"/>
      <c r="F41" s="29">
        <v>13</v>
      </c>
      <c r="G41" s="214">
        <v>335096</v>
      </c>
      <c r="H41" s="213">
        <f aca="true" t="shared" si="2" ref="H41:H46">ROUND(G41/0.702804,0)</f>
        <v>476799</v>
      </c>
      <c r="I41" s="214">
        <v>320427</v>
      </c>
      <c r="J41" s="213">
        <f aca="true" t="shared" si="3" ref="J41:J46">ROUND(I41/0.702804,0)</f>
        <v>455927</v>
      </c>
    </row>
    <row r="42" spans="1:10" ht="12.75">
      <c r="A42" s="918" t="s">
        <v>742</v>
      </c>
      <c r="B42" s="1"/>
      <c r="C42" s="1"/>
      <c r="D42" s="1"/>
      <c r="E42" s="1"/>
      <c r="F42" s="29">
        <v>14</v>
      </c>
      <c r="G42" s="214">
        <v>5085</v>
      </c>
      <c r="H42" s="213">
        <f t="shared" si="2"/>
        <v>7235</v>
      </c>
      <c r="I42" s="214">
        <v>6120</v>
      </c>
      <c r="J42" s="213">
        <f t="shared" si="3"/>
        <v>8708</v>
      </c>
    </row>
    <row r="43" spans="1:10" ht="11.25" customHeight="1">
      <c r="A43" s="918" t="s">
        <v>743</v>
      </c>
      <c r="B43" s="1"/>
      <c r="C43" s="1"/>
      <c r="D43" s="1"/>
      <c r="E43" s="1"/>
      <c r="F43" s="29">
        <v>14</v>
      </c>
      <c r="G43" s="214">
        <v>324680</v>
      </c>
      <c r="H43" s="213">
        <f t="shared" si="2"/>
        <v>461978</v>
      </c>
      <c r="I43" s="214">
        <v>272565</v>
      </c>
      <c r="J43" s="213">
        <f t="shared" si="3"/>
        <v>387825</v>
      </c>
    </row>
    <row r="44" spans="1:10" ht="12.75" hidden="1">
      <c r="A44" s="919" t="s">
        <v>489</v>
      </c>
      <c r="B44" s="1"/>
      <c r="C44" s="1"/>
      <c r="D44" s="1"/>
      <c r="E44" s="1"/>
      <c r="F44" s="29"/>
      <c r="G44" s="214"/>
      <c r="H44" s="213">
        <f t="shared" si="2"/>
        <v>0</v>
      </c>
      <c r="I44" s="214"/>
      <c r="J44" s="213">
        <f t="shared" si="3"/>
        <v>0</v>
      </c>
    </row>
    <row r="45" spans="1:10" ht="12.75">
      <c r="A45" s="918" t="s">
        <v>744</v>
      </c>
      <c r="B45" s="1"/>
      <c r="C45" s="1"/>
      <c r="D45" s="1"/>
      <c r="E45" s="1"/>
      <c r="F45" s="29">
        <v>15</v>
      </c>
      <c r="G45" s="214">
        <v>63657</v>
      </c>
      <c r="H45" s="213">
        <f t="shared" si="2"/>
        <v>90576</v>
      </c>
      <c r="I45" s="214">
        <v>84518</v>
      </c>
      <c r="J45" s="213">
        <f t="shared" si="3"/>
        <v>120258</v>
      </c>
    </row>
    <row r="46" spans="1:10" ht="12.75" hidden="1">
      <c r="A46" s="175" t="s">
        <v>505</v>
      </c>
      <c r="B46" s="1"/>
      <c r="C46" s="1"/>
      <c r="D46" s="1"/>
      <c r="E46" s="1"/>
      <c r="F46" s="29"/>
      <c r="G46" s="214"/>
      <c r="H46" s="213">
        <f t="shared" si="2"/>
        <v>0</v>
      </c>
      <c r="I46" s="214"/>
      <c r="J46" s="213">
        <f t="shared" si="3"/>
        <v>0</v>
      </c>
    </row>
    <row r="47" spans="1:10" ht="13.5" thickBot="1">
      <c r="A47" s="1"/>
      <c r="B47" s="50" t="s">
        <v>745</v>
      </c>
      <c r="C47" s="1"/>
      <c r="D47" s="1"/>
      <c r="E47" s="1"/>
      <c r="F47" s="29"/>
      <c r="G47" s="215">
        <f>SUM(G41:G46)</f>
        <v>728518</v>
      </c>
      <c r="H47" s="215">
        <f>SUM(H41:H46)</f>
        <v>1036588</v>
      </c>
      <c r="I47" s="215">
        <f>SUM(I41:I46)</f>
        <v>683630</v>
      </c>
      <c r="J47" s="215">
        <f>SUM(J41:J46)</f>
        <v>972718</v>
      </c>
    </row>
    <row r="48" spans="1:10" ht="13.5" thickTop="1">
      <c r="A48" s="50" t="s">
        <v>746</v>
      </c>
      <c r="B48" s="50"/>
      <c r="C48" s="1"/>
      <c r="D48" s="1"/>
      <c r="E48" s="1"/>
      <c r="F48" s="29"/>
      <c r="G48" s="217"/>
      <c r="H48" s="217"/>
      <c r="I48" s="217"/>
      <c r="J48" s="217"/>
    </row>
    <row r="49" spans="1:10" ht="13.5" thickBot="1">
      <c r="A49" s="1"/>
      <c r="B49" s="50" t="s">
        <v>752</v>
      </c>
      <c r="D49" s="1"/>
      <c r="E49" s="1"/>
      <c r="F49" s="29"/>
      <c r="G49" s="215">
        <f>SUM(G48)</f>
        <v>0</v>
      </c>
      <c r="H49" s="215">
        <f>SUM(H48)</f>
        <v>0</v>
      </c>
      <c r="I49" s="215">
        <f>SUM(I48)</f>
        <v>0</v>
      </c>
      <c r="J49" s="215">
        <f>SUM(J48)</f>
        <v>0</v>
      </c>
    </row>
    <row r="50" spans="1:10" ht="13.5" thickTop="1">
      <c r="A50" s="1"/>
      <c r="B50" s="50"/>
      <c r="C50" s="1"/>
      <c r="D50" s="1"/>
      <c r="E50" s="1"/>
      <c r="F50" s="29"/>
      <c r="G50" s="217"/>
      <c r="H50" s="217"/>
      <c r="I50" s="217"/>
      <c r="J50" s="217"/>
    </row>
    <row r="51" spans="1:10" ht="12.75">
      <c r="A51" s="50" t="s">
        <v>750</v>
      </c>
      <c r="B51" s="50"/>
      <c r="C51" s="1"/>
      <c r="D51" s="1"/>
      <c r="E51" s="1"/>
      <c r="F51" s="29"/>
      <c r="G51" s="214"/>
      <c r="H51" s="214"/>
      <c r="I51" s="214"/>
      <c r="J51" s="214"/>
    </row>
    <row r="52" spans="1:10" ht="12.75">
      <c r="A52" s="175" t="s">
        <v>747</v>
      </c>
      <c r="B52" s="1"/>
      <c r="C52" s="1"/>
      <c r="D52" s="1"/>
      <c r="E52" s="1"/>
      <c r="F52" s="28">
        <v>16</v>
      </c>
      <c r="G52" s="214">
        <v>564557</v>
      </c>
      <c r="H52" s="213">
        <f aca="true" t="shared" si="4" ref="H52:J60">ROUND(G52/0.702804,0)</f>
        <v>803292</v>
      </c>
      <c r="I52" s="214">
        <v>1048062</v>
      </c>
      <c r="J52" s="213">
        <f t="shared" si="4"/>
        <v>1491258</v>
      </c>
    </row>
    <row r="53" spans="1:10" ht="12.75" hidden="1">
      <c r="A53" s="175" t="s">
        <v>822</v>
      </c>
      <c r="B53" s="1"/>
      <c r="C53" s="1"/>
      <c r="D53" s="1"/>
      <c r="E53" s="1"/>
      <c r="F53" s="28"/>
      <c r="G53" s="214"/>
      <c r="H53" s="213">
        <f t="shared" si="4"/>
        <v>0</v>
      </c>
      <c r="I53" s="214"/>
      <c r="J53" s="213">
        <f t="shared" si="4"/>
        <v>0</v>
      </c>
    </row>
    <row r="54" spans="1:10" ht="12.75" hidden="1">
      <c r="A54" s="175" t="s">
        <v>823</v>
      </c>
      <c r="B54" s="1"/>
      <c r="C54" s="1"/>
      <c r="D54" s="1"/>
      <c r="E54" s="1"/>
      <c r="F54" s="28"/>
      <c r="G54" s="214"/>
      <c r="H54" s="213">
        <f t="shared" si="4"/>
        <v>0</v>
      </c>
      <c r="I54" s="214"/>
      <c r="J54" s="213">
        <f t="shared" si="4"/>
        <v>0</v>
      </c>
    </row>
    <row r="55" spans="1:10" ht="12.75">
      <c r="A55" s="916" t="s">
        <v>748</v>
      </c>
      <c r="B55" s="1"/>
      <c r="C55" s="1"/>
      <c r="D55" s="1"/>
      <c r="E55" s="1"/>
      <c r="F55" s="28">
        <v>17</v>
      </c>
      <c r="G55" s="214">
        <v>103622</v>
      </c>
      <c r="H55" s="213">
        <f t="shared" si="4"/>
        <v>147441</v>
      </c>
      <c r="I55" s="214">
        <v>71116</v>
      </c>
      <c r="J55" s="213">
        <f t="shared" si="4"/>
        <v>101189</v>
      </c>
    </row>
    <row r="56" spans="1:10" ht="12.75" hidden="1">
      <c r="A56" s="175" t="s">
        <v>509</v>
      </c>
      <c r="B56" s="1"/>
      <c r="C56" s="1"/>
      <c r="D56" s="1"/>
      <c r="E56" s="1"/>
      <c r="F56" s="28"/>
      <c r="G56" s="214"/>
      <c r="H56" s="213">
        <f t="shared" si="4"/>
        <v>0</v>
      </c>
      <c r="I56" s="214"/>
      <c r="J56" s="213">
        <f t="shared" si="4"/>
        <v>0</v>
      </c>
    </row>
    <row r="57" spans="1:10" ht="12.75" hidden="1">
      <c r="A57" s="175" t="s">
        <v>510</v>
      </c>
      <c r="B57" s="1"/>
      <c r="C57" s="1"/>
      <c r="D57" s="1"/>
      <c r="E57" s="1"/>
      <c r="F57" s="28"/>
      <c r="G57" s="214"/>
      <c r="H57" s="213">
        <f t="shared" si="4"/>
        <v>0</v>
      </c>
      <c r="I57" s="214"/>
      <c r="J57" s="213">
        <f t="shared" si="4"/>
        <v>0</v>
      </c>
    </row>
    <row r="58" spans="1:10" ht="12.75">
      <c r="A58" s="916" t="s">
        <v>749</v>
      </c>
      <c r="B58" s="1"/>
      <c r="C58" s="1"/>
      <c r="D58" s="1"/>
      <c r="E58" s="1"/>
      <c r="F58" s="28">
        <v>18</v>
      </c>
      <c r="G58" s="214">
        <v>1248918</v>
      </c>
      <c r="H58" s="213">
        <f t="shared" si="4"/>
        <v>1777050</v>
      </c>
      <c r="I58" s="214">
        <v>777870</v>
      </c>
      <c r="J58" s="213">
        <f t="shared" si="4"/>
        <v>1106809</v>
      </c>
    </row>
    <row r="59" spans="1:10" ht="12.75" hidden="1">
      <c r="A59" s="175" t="s">
        <v>512</v>
      </c>
      <c r="B59" s="1"/>
      <c r="C59" s="1"/>
      <c r="D59" s="1"/>
      <c r="E59" s="1"/>
      <c r="F59" s="28">
        <v>22</v>
      </c>
      <c r="G59" s="214"/>
      <c r="H59" s="213">
        <f t="shared" si="4"/>
        <v>0</v>
      </c>
      <c r="I59" s="214"/>
      <c r="J59" s="213">
        <f t="shared" si="4"/>
        <v>0</v>
      </c>
    </row>
    <row r="60" spans="1:10" ht="12.75" hidden="1">
      <c r="A60" s="175" t="s">
        <v>459</v>
      </c>
      <c r="B60" s="1"/>
      <c r="C60" s="1"/>
      <c r="D60" s="1"/>
      <c r="E60" s="1"/>
      <c r="F60" s="28"/>
      <c r="G60" s="214"/>
      <c r="H60" s="213">
        <f t="shared" si="4"/>
        <v>0</v>
      </c>
      <c r="I60" s="214"/>
      <c r="J60" s="213">
        <f t="shared" si="4"/>
        <v>0</v>
      </c>
    </row>
    <row r="61" spans="1:10" ht="13.5" thickBot="1">
      <c r="A61" s="50"/>
      <c r="B61" s="50" t="s">
        <v>751</v>
      </c>
      <c r="C61" s="50"/>
      <c r="D61" s="50"/>
      <c r="E61" s="50"/>
      <c r="F61" s="28"/>
      <c r="G61" s="215">
        <f>SUM(G52:G60)</f>
        <v>1917097</v>
      </c>
      <c r="H61" s="215">
        <f>SUM(H52:H60)</f>
        <v>2727783</v>
      </c>
      <c r="I61" s="215">
        <f>SUM(I52:I60)</f>
        <v>1897048</v>
      </c>
      <c r="J61" s="215">
        <f>SUM(J52:J60)</f>
        <v>2699256</v>
      </c>
    </row>
    <row r="62" spans="1:10" ht="13.5" thickTop="1">
      <c r="A62" s="50" t="s">
        <v>754</v>
      </c>
      <c r="B62" s="50"/>
      <c r="C62" s="1"/>
      <c r="D62" s="1"/>
      <c r="E62" s="1"/>
      <c r="F62" s="28"/>
      <c r="G62" s="214"/>
      <c r="H62" s="214"/>
      <c r="I62" s="214"/>
      <c r="J62" s="214"/>
    </row>
    <row r="63" spans="1:10" ht="12.75" hidden="1">
      <c r="A63" s="175" t="s">
        <v>816</v>
      </c>
      <c r="B63" s="1"/>
      <c r="C63" s="1"/>
      <c r="D63" s="1"/>
      <c r="E63" s="1"/>
      <c r="F63" s="28"/>
      <c r="G63" s="214"/>
      <c r="H63" s="214"/>
      <c r="I63" s="214"/>
      <c r="J63" s="214"/>
    </row>
    <row r="64" spans="1:10" ht="12.75" hidden="1">
      <c r="A64" s="175" t="s">
        <v>482</v>
      </c>
      <c r="B64" s="1"/>
      <c r="C64" s="1"/>
      <c r="D64" s="1"/>
      <c r="E64" s="1"/>
      <c r="F64" s="28"/>
      <c r="G64" s="214"/>
      <c r="H64" s="214"/>
      <c r="I64" s="214"/>
      <c r="J64" s="214"/>
    </row>
    <row r="65" spans="1:10" ht="12.75">
      <c r="A65" s="175" t="s">
        <v>753</v>
      </c>
      <c r="B65" s="1"/>
      <c r="C65" s="1"/>
      <c r="D65" s="1"/>
      <c r="E65" s="1"/>
      <c r="F65" s="28"/>
      <c r="G65" s="214">
        <v>14</v>
      </c>
      <c r="H65" s="213">
        <f>ROUND(G65/0.702804,0)</f>
        <v>20</v>
      </c>
      <c r="I65" s="214">
        <v>14</v>
      </c>
      <c r="J65" s="213">
        <f>ROUND(I65/0.702804,0)</f>
        <v>20</v>
      </c>
    </row>
    <row r="66" spans="1:10" ht="12.75" hidden="1">
      <c r="A66" s="175" t="s">
        <v>515</v>
      </c>
      <c r="B66" s="1"/>
      <c r="C66" s="1"/>
      <c r="D66" s="1"/>
      <c r="E66" s="1"/>
      <c r="F66" s="28"/>
      <c r="G66" s="214"/>
      <c r="H66" s="214"/>
      <c r="I66" s="214"/>
      <c r="J66" s="214"/>
    </row>
    <row r="67" spans="1:10" s="12" customFormat="1" ht="13.5" thickBot="1">
      <c r="A67" s="50"/>
      <c r="B67" s="50" t="s">
        <v>755</v>
      </c>
      <c r="C67" s="50"/>
      <c r="D67" s="50"/>
      <c r="E67" s="50"/>
      <c r="F67" s="28"/>
      <c r="G67" s="215">
        <f>SUM(G63:G66)</f>
        <v>14</v>
      </c>
      <c r="H67" s="215">
        <f>SUM(H63:H66)</f>
        <v>20</v>
      </c>
      <c r="I67" s="215">
        <f>SUM(I63:I66)</f>
        <v>14</v>
      </c>
      <c r="J67" s="215">
        <f>SUM(J63:J66)</f>
        <v>20</v>
      </c>
    </row>
    <row r="68" spans="1:10" ht="13.5" thickTop="1">
      <c r="A68" s="50" t="s">
        <v>756</v>
      </c>
      <c r="B68" s="50"/>
      <c r="C68" s="50"/>
      <c r="D68" s="50"/>
      <c r="E68" s="50"/>
      <c r="F68" s="28">
        <v>19</v>
      </c>
      <c r="G68" s="217">
        <v>3530</v>
      </c>
      <c r="H68" s="813">
        <f>ROUND(G68/0.702804,0)</f>
        <v>5023</v>
      </c>
      <c r="I68" s="217">
        <v>24700</v>
      </c>
      <c r="J68" s="813">
        <f>ROUND(I68/0.702804,0)</f>
        <v>35145</v>
      </c>
    </row>
    <row r="69" spans="2:10" ht="15" thickBot="1">
      <c r="B69" s="107" t="s">
        <v>757</v>
      </c>
      <c r="D69" s="50"/>
      <c r="F69" s="29"/>
      <c r="G69" s="215">
        <f>G47+G61+G67+G68</f>
        <v>2649159</v>
      </c>
      <c r="H69" s="215">
        <f>H47+H61+H67+H68</f>
        <v>3769414</v>
      </c>
      <c r="I69" s="215">
        <f>I47+I61+I67+I68</f>
        <v>2605392</v>
      </c>
      <c r="J69" s="215">
        <f>J47+J61+J67+J68</f>
        <v>3707139</v>
      </c>
    </row>
    <row r="70" spans="1:10" ht="13.5" thickTop="1">
      <c r="A70" s="1"/>
      <c r="B70" s="1"/>
      <c r="C70" s="1"/>
      <c r="D70" s="1"/>
      <c r="E70" s="1"/>
      <c r="F70" s="53"/>
      <c r="G70" s="214"/>
      <c r="H70" s="214"/>
      <c r="I70" s="214"/>
      <c r="J70" s="214"/>
    </row>
    <row r="71" spans="2:10" ht="16.5" thickBot="1">
      <c r="B71" s="109"/>
      <c r="C71" s="109"/>
      <c r="D71" s="109" t="s">
        <v>758</v>
      </c>
      <c r="E71" s="109"/>
      <c r="F71" s="110"/>
      <c r="G71" s="814">
        <f>G37+G69</f>
        <v>5709506</v>
      </c>
      <c r="H71" s="814">
        <f>ROUND(G71/0.702804,0)</f>
        <v>8123895</v>
      </c>
      <c r="I71" s="814">
        <f>I37+I69</f>
        <v>5760862</v>
      </c>
      <c r="J71" s="814">
        <f>ROUND(I71/0.702804,0)</f>
        <v>8196968</v>
      </c>
    </row>
    <row r="72" spans="1:10" ht="13.5" thickTop="1">
      <c r="A72" s="1"/>
      <c r="B72" s="1"/>
      <c r="C72" s="1"/>
      <c r="D72" s="1"/>
      <c r="E72" s="1"/>
      <c r="F72" s="29"/>
      <c r="G72" s="37"/>
      <c r="H72" s="37"/>
      <c r="I72" s="37"/>
      <c r="J72" s="37"/>
    </row>
    <row r="73" spans="1:10" ht="12.75">
      <c r="A73" s="1"/>
      <c r="B73" s="1"/>
      <c r="C73" s="1"/>
      <c r="D73" s="1"/>
      <c r="E73" s="1"/>
      <c r="F73" s="29"/>
      <c r="G73" s="37"/>
      <c r="H73" s="37"/>
      <c r="I73" s="37"/>
      <c r="J73" s="37"/>
    </row>
    <row r="74" spans="1:10" ht="12.75">
      <c r="A74" s="1"/>
      <c r="B74" s="1"/>
      <c r="C74" s="50"/>
      <c r="D74" s="1"/>
      <c r="E74" s="1"/>
      <c r="F74" s="29"/>
      <c r="G74" s="37"/>
      <c r="H74" s="37"/>
      <c r="I74" s="37"/>
      <c r="J74" s="37"/>
    </row>
    <row r="75" spans="1:10" ht="12.75">
      <c r="A75" s="1"/>
      <c r="B75" s="1"/>
      <c r="C75" s="1"/>
      <c r="D75" s="1"/>
      <c r="E75" s="1"/>
      <c r="F75" s="29"/>
      <c r="G75" s="37"/>
      <c r="H75" s="37"/>
      <c r="I75" s="37"/>
      <c r="J75" s="37"/>
    </row>
    <row r="76" spans="1:10" ht="12.75">
      <c r="A76" s="1"/>
      <c r="B76" s="1"/>
      <c r="C76" s="1"/>
      <c r="D76" s="1"/>
      <c r="E76" s="1"/>
      <c r="F76" s="29"/>
      <c r="G76" s="37"/>
      <c r="H76" s="37"/>
      <c r="I76" s="37"/>
      <c r="J76" s="37"/>
    </row>
    <row r="77" spans="1:10" ht="12.75">
      <c r="A77" s="1"/>
      <c r="B77" s="1"/>
      <c r="C77" s="1"/>
      <c r="D77" s="1"/>
      <c r="E77" s="1"/>
      <c r="F77" s="29"/>
      <c r="G77" s="37"/>
      <c r="H77" s="37"/>
      <c r="I77" s="37"/>
      <c r="J77" s="37"/>
    </row>
    <row r="78" spans="1:10" ht="12.75">
      <c r="A78" s="1"/>
      <c r="B78" s="1"/>
      <c r="C78" s="1"/>
      <c r="D78" s="1"/>
      <c r="E78" s="1"/>
      <c r="F78" s="29"/>
      <c r="G78" s="37"/>
      <c r="H78" s="37"/>
      <c r="I78" s="37"/>
      <c r="J78" s="37"/>
    </row>
    <row r="79" spans="1:10" ht="12.75">
      <c r="A79" s="1"/>
      <c r="B79" s="1"/>
      <c r="C79" s="1"/>
      <c r="D79" s="1"/>
      <c r="E79" s="1"/>
      <c r="F79" s="29"/>
      <c r="G79" s="37"/>
      <c r="H79" s="37"/>
      <c r="I79" s="37"/>
      <c r="J79" s="37"/>
    </row>
    <row r="80" spans="1:10" ht="12.75">
      <c r="A80" s="1"/>
      <c r="B80" s="1"/>
      <c r="C80" s="50"/>
      <c r="D80" s="1"/>
      <c r="E80" s="1"/>
      <c r="F80" s="29"/>
      <c r="G80" s="37"/>
      <c r="H80" s="37"/>
      <c r="I80" s="37"/>
      <c r="J80" s="37"/>
    </row>
    <row r="81" spans="1:10" ht="12.75">
      <c r="A81" s="1"/>
      <c r="B81" s="1"/>
      <c r="C81" s="1"/>
      <c r="D81" s="1"/>
      <c r="E81" s="1"/>
      <c r="F81" s="29"/>
      <c r="G81" s="37"/>
      <c r="H81" s="37"/>
      <c r="I81" s="37"/>
      <c r="J81" s="37"/>
    </row>
    <row r="82" spans="1:10" ht="12.75">
      <c r="A82" s="1"/>
      <c r="B82" s="1"/>
      <c r="C82" s="1"/>
      <c r="D82" s="1"/>
      <c r="E82" s="1"/>
      <c r="F82" s="29"/>
      <c r="G82" s="69"/>
      <c r="H82" s="69"/>
      <c r="I82" s="69"/>
      <c r="J82" s="69"/>
    </row>
    <row r="83" spans="1:10" ht="12.75">
      <c r="A83" s="1"/>
      <c r="B83" s="1"/>
      <c r="C83" s="1"/>
      <c r="D83" s="1"/>
      <c r="E83" s="1"/>
      <c r="F83" s="29"/>
      <c r="G83" s="37"/>
      <c r="H83" s="37"/>
      <c r="I83" s="37"/>
      <c r="J83" s="37"/>
    </row>
    <row r="84" spans="1:10" ht="12.75">
      <c r="A84" s="50"/>
      <c r="B84" s="50"/>
      <c r="C84" s="50"/>
      <c r="D84" s="50"/>
      <c r="E84" s="50"/>
      <c r="F84" s="29"/>
      <c r="G84" s="49"/>
      <c r="H84" s="49"/>
      <c r="I84" s="49"/>
      <c r="J84" s="49"/>
    </row>
    <row r="85" spans="1:10" ht="12.75">
      <c r="A85" s="1"/>
      <c r="B85" s="1"/>
      <c r="C85" s="1"/>
      <c r="D85" s="1"/>
      <c r="E85" s="1"/>
      <c r="F85" s="29"/>
      <c r="G85" s="37"/>
      <c r="H85" s="37"/>
      <c r="I85" s="37"/>
      <c r="J85" s="37"/>
    </row>
    <row r="86" spans="1:10" ht="14.25">
      <c r="A86" s="107"/>
      <c r="B86" s="1"/>
      <c r="C86" s="1"/>
      <c r="D86" s="1"/>
      <c r="E86" s="1"/>
      <c r="F86" s="29"/>
      <c r="G86" s="37"/>
      <c r="H86" s="37"/>
      <c r="I86" s="37"/>
      <c r="J86" s="37"/>
    </row>
    <row r="87" spans="1:10" ht="12.75">
      <c r="A87" s="1"/>
      <c r="B87" s="1"/>
      <c r="C87" s="1"/>
      <c r="D87" s="1"/>
      <c r="E87" s="1"/>
      <c r="F87" s="29"/>
      <c r="G87" s="37"/>
      <c r="H87" s="37"/>
      <c r="I87" s="37"/>
      <c r="J87" s="37"/>
    </row>
    <row r="88" spans="1:10" ht="12.75">
      <c r="A88" s="1"/>
      <c r="B88" s="1"/>
      <c r="C88" s="1"/>
      <c r="D88" s="1"/>
      <c r="E88" s="1"/>
      <c r="F88" s="29"/>
      <c r="G88" s="37"/>
      <c r="H88" s="37"/>
      <c r="I88" s="37"/>
      <c r="J88" s="37"/>
    </row>
    <row r="89" spans="1:10" ht="12.75">
      <c r="A89" s="1"/>
      <c r="B89" s="1"/>
      <c r="C89" s="1"/>
      <c r="D89" s="1"/>
      <c r="E89" s="1"/>
      <c r="F89" s="29"/>
      <c r="G89" s="37"/>
      <c r="H89" s="37"/>
      <c r="I89" s="37"/>
      <c r="J89" s="37"/>
    </row>
    <row r="90" spans="1:10" ht="12.75">
      <c r="A90" s="50"/>
      <c r="B90" s="1"/>
      <c r="C90" s="1"/>
      <c r="D90" s="1"/>
      <c r="E90" s="1"/>
      <c r="F90" s="29"/>
      <c r="G90" s="37"/>
      <c r="H90" s="37"/>
      <c r="I90" s="37"/>
      <c r="J90" s="37"/>
    </row>
    <row r="91" spans="1:10" ht="12.75">
      <c r="A91" s="50"/>
      <c r="B91" s="1"/>
      <c r="C91" s="1"/>
      <c r="D91" s="1"/>
      <c r="E91" s="1"/>
      <c r="F91" s="29"/>
      <c r="G91" s="37"/>
      <c r="H91" s="37"/>
      <c r="I91" s="37"/>
      <c r="J91" s="37"/>
    </row>
    <row r="92" spans="1:10" ht="14.25">
      <c r="A92" s="107"/>
      <c r="B92" s="1"/>
      <c r="C92" s="1"/>
      <c r="D92" s="1"/>
      <c r="E92" s="1"/>
      <c r="F92" s="29"/>
      <c r="G92" s="37"/>
      <c r="H92" s="37"/>
      <c r="I92" s="37"/>
      <c r="J92" s="37"/>
    </row>
    <row r="93" spans="1:10" ht="12.75">
      <c r="A93" s="50"/>
      <c r="B93" s="50"/>
      <c r="C93" s="1"/>
      <c r="D93" s="1"/>
      <c r="E93" s="1"/>
      <c r="F93" s="29"/>
      <c r="G93" s="37"/>
      <c r="H93" s="37"/>
      <c r="I93" s="37"/>
      <c r="J93" s="37"/>
    </row>
    <row r="94" spans="1:10" ht="12.75">
      <c r="A94" s="1"/>
      <c r="B94" s="1"/>
      <c r="C94" s="1"/>
      <c r="D94" s="1"/>
      <c r="E94" s="1"/>
      <c r="F94" s="29"/>
      <c r="G94" s="37"/>
      <c r="H94" s="37"/>
      <c r="I94" s="37"/>
      <c r="J94" s="37"/>
    </row>
    <row r="95" spans="1:10" ht="12.75">
      <c r="A95" s="1"/>
      <c r="B95" s="1"/>
      <c r="C95" s="1"/>
      <c r="D95" s="1"/>
      <c r="E95" s="1"/>
      <c r="F95" s="29"/>
      <c r="G95" s="37"/>
      <c r="H95" s="37"/>
      <c r="I95" s="37"/>
      <c r="J95" s="37"/>
    </row>
    <row r="96" spans="1:10" ht="12.75">
      <c r="A96" s="1"/>
      <c r="B96" s="1"/>
      <c r="C96" s="1"/>
      <c r="D96" s="1"/>
      <c r="E96" s="1"/>
      <c r="F96" s="29"/>
      <c r="G96" s="37"/>
      <c r="H96" s="37"/>
      <c r="I96" s="37"/>
      <c r="J96" s="37"/>
    </row>
    <row r="97" spans="1:10" ht="12.75">
      <c r="A97" s="1"/>
      <c r="B97" s="1"/>
      <c r="C97" s="1"/>
      <c r="D97" s="1"/>
      <c r="E97" s="1"/>
      <c r="F97" s="29"/>
      <c r="G97" s="37"/>
      <c r="H97" s="37"/>
      <c r="I97" s="37"/>
      <c r="J97" s="37"/>
    </row>
    <row r="98" spans="1:10" ht="12.75">
      <c r="A98" s="1"/>
      <c r="B98" s="1"/>
      <c r="C98" s="1"/>
      <c r="D98" s="1"/>
      <c r="E98" s="1"/>
      <c r="F98" s="29"/>
      <c r="G98" s="37"/>
      <c r="H98" s="37"/>
      <c r="I98" s="37"/>
      <c r="J98" s="37"/>
    </row>
    <row r="99" spans="1:10" ht="12.75">
      <c r="A99" s="1"/>
      <c r="B99" s="1"/>
      <c r="C99" s="1"/>
      <c r="D99" s="1"/>
      <c r="E99" s="1"/>
      <c r="F99" s="29"/>
      <c r="G99" s="37"/>
      <c r="H99" s="37"/>
      <c r="I99" s="37"/>
      <c r="J99" s="37"/>
    </row>
    <row r="100" spans="1:10" ht="12.75">
      <c r="A100" s="1"/>
      <c r="B100" s="1"/>
      <c r="C100" s="1"/>
      <c r="D100" s="1"/>
      <c r="E100" s="1"/>
      <c r="F100" s="29"/>
      <c r="G100" s="37"/>
      <c r="H100" s="37"/>
      <c r="I100" s="37"/>
      <c r="J100" s="37"/>
    </row>
    <row r="101" spans="1:10" ht="12.75">
      <c r="A101" s="1"/>
      <c r="B101" s="1"/>
      <c r="C101" s="1"/>
      <c r="D101" s="1"/>
      <c r="E101" s="1"/>
      <c r="F101" s="29"/>
      <c r="G101" s="37"/>
      <c r="H101" s="37"/>
      <c r="I101" s="37"/>
      <c r="J101" s="37"/>
    </row>
    <row r="102" spans="1:10" ht="12.75">
      <c r="A102" s="1"/>
      <c r="B102" s="1"/>
      <c r="C102" s="1"/>
      <c r="D102" s="1"/>
      <c r="E102" s="1"/>
      <c r="F102" s="29"/>
      <c r="G102" s="37"/>
      <c r="H102" s="37"/>
      <c r="I102" s="37"/>
      <c r="J102" s="37"/>
    </row>
    <row r="103" spans="1:10" ht="12.75">
      <c r="A103" s="1"/>
      <c r="B103" s="1"/>
      <c r="C103" s="1"/>
      <c r="D103" s="1"/>
      <c r="E103" s="1"/>
      <c r="F103" s="29"/>
      <c r="G103" s="37"/>
      <c r="H103" s="37"/>
      <c r="I103" s="37"/>
      <c r="J103" s="37"/>
    </row>
    <row r="104" spans="1:10" ht="12.75">
      <c r="A104" s="1"/>
      <c r="B104" s="1"/>
      <c r="C104" s="1"/>
      <c r="D104" s="1"/>
      <c r="E104" s="1"/>
      <c r="F104" s="29"/>
      <c r="G104" s="37"/>
      <c r="H104" s="37"/>
      <c r="I104" s="37"/>
      <c r="J104" s="37"/>
    </row>
    <row r="105" spans="1:10" ht="12.75">
      <c r="A105" s="1"/>
      <c r="B105" s="1"/>
      <c r="C105" s="1"/>
      <c r="D105" s="1"/>
      <c r="E105" s="1"/>
      <c r="F105" s="29"/>
      <c r="G105" s="37"/>
      <c r="H105" s="37"/>
      <c r="I105" s="37"/>
      <c r="J105" s="37"/>
    </row>
    <row r="106" spans="1:10" ht="12.75">
      <c r="A106" s="1"/>
      <c r="B106" s="1"/>
      <c r="C106" s="1"/>
      <c r="D106" s="1"/>
      <c r="E106" s="1"/>
      <c r="F106" s="29"/>
      <c r="G106" s="37"/>
      <c r="H106" s="37"/>
      <c r="I106" s="37"/>
      <c r="J106" s="37"/>
    </row>
    <row r="107" spans="1:10" ht="12.75">
      <c r="A107" s="1"/>
      <c r="B107" s="1"/>
      <c r="C107" s="1"/>
      <c r="D107" s="1"/>
      <c r="E107" s="1"/>
      <c r="F107" s="29"/>
      <c r="G107" s="37"/>
      <c r="H107" s="37"/>
      <c r="I107" s="37"/>
      <c r="J107" s="37"/>
    </row>
    <row r="108" spans="1:10" ht="12.75">
      <c r="A108" s="1"/>
      <c r="B108" s="1"/>
      <c r="C108" s="1"/>
      <c r="D108" s="1"/>
      <c r="E108" s="1"/>
      <c r="F108" s="29"/>
      <c r="G108" s="37"/>
      <c r="H108" s="37"/>
      <c r="I108" s="37"/>
      <c r="J108" s="37"/>
    </row>
    <row r="109" spans="1:10" ht="12.75">
      <c r="A109" s="50"/>
      <c r="B109" s="50"/>
      <c r="C109" s="50"/>
      <c r="D109" s="50"/>
      <c r="E109" s="50"/>
      <c r="F109" s="29"/>
      <c r="G109" s="49"/>
      <c r="H109" s="49"/>
      <c r="I109" s="49"/>
      <c r="J109" s="49"/>
    </row>
    <row r="110" spans="1:10" ht="12.75">
      <c r="A110" s="1"/>
      <c r="B110" s="1"/>
      <c r="C110" s="1"/>
      <c r="D110" s="1"/>
      <c r="E110" s="1"/>
      <c r="F110" s="29"/>
      <c r="G110" s="37"/>
      <c r="H110" s="37"/>
      <c r="I110" s="37"/>
      <c r="J110" s="37"/>
    </row>
    <row r="111" spans="1:10" ht="12.75">
      <c r="A111" s="50"/>
      <c r="B111" s="50"/>
      <c r="C111" s="1"/>
      <c r="D111" s="1"/>
      <c r="E111" s="1"/>
      <c r="F111" s="29"/>
      <c r="G111" s="37"/>
      <c r="H111" s="37"/>
      <c r="I111" s="37"/>
      <c r="J111" s="37"/>
    </row>
    <row r="112" spans="1:10" ht="12.75">
      <c r="A112" s="1"/>
      <c r="B112" s="1"/>
      <c r="C112" s="1"/>
      <c r="D112" s="1"/>
      <c r="E112" s="1"/>
      <c r="F112" s="29"/>
      <c r="G112" s="37"/>
      <c r="H112" s="37"/>
      <c r="I112" s="37"/>
      <c r="J112" s="37"/>
    </row>
    <row r="113" spans="1:10" ht="12.75">
      <c r="A113" s="1"/>
      <c r="B113" s="1"/>
      <c r="C113" s="1"/>
      <c r="D113" s="1"/>
      <c r="E113" s="1"/>
      <c r="F113" s="29"/>
      <c r="G113" s="37"/>
      <c r="H113" s="37"/>
      <c r="I113" s="37"/>
      <c r="J113" s="37"/>
    </row>
    <row r="114" spans="1:10" ht="12.75">
      <c r="A114" s="1"/>
      <c r="B114" s="1"/>
      <c r="C114" s="1"/>
      <c r="D114" s="1"/>
      <c r="E114" s="1"/>
      <c r="F114" s="29"/>
      <c r="G114" s="37"/>
      <c r="H114" s="37"/>
      <c r="I114" s="37"/>
      <c r="J114" s="37"/>
    </row>
    <row r="115" spans="1:10" ht="12.75">
      <c r="A115" s="1"/>
      <c r="B115" s="1"/>
      <c r="C115" s="1"/>
      <c r="D115" s="1"/>
      <c r="E115" s="1"/>
      <c r="F115" s="29"/>
      <c r="G115" s="79"/>
      <c r="H115" s="79"/>
      <c r="I115" s="79"/>
      <c r="J115" s="79"/>
    </row>
    <row r="116" spans="1:10" ht="12.75">
      <c r="A116" s="1"/>
      <c r="B116" s="1"/>
      <c r="C116" s="1"/>
      <c r="D116" s="1"/>
      <c r="E116" s="1"/>
      <c r="F116" s="29"/>
      <c r="G116" s="79"/>
      <c r="H116" s="79"/>
      <c r="I116" s="79"/>
      <c r="J116" s="79"/>
    </row>
    <row r="117" spans="1:10" ht="12.75">
      <c r="A117" s="1"/>
      <c r="B117" s="1"/>
      <c r="C117" s="1"/>
      <c r="D117" s="1"/>
      <c r="E117" s="1"/>
      <c r="F117" s="29"/>
      <c r="G117" s="79"/>
      <c r="H117" s="79"/>
      <c r="I117" s="79"/>
      <c r="J117" s="79"/>
    </row>
    <row r="118" spans="1:10" ht="12.75">
      <c r="A118" s="1"/>
      <c r="B118" s="1"/>
      <c r="C118" s="1"/>
      <c r="D118" s="1"/>
      <c r="E118" s="1"/>
      <c r="F118" s="29"/>
      <c r="G118" s="79"/>
      <c r="H118" s="79"/>
      <c r="I118" s="79"/>
      <c r="J118" s="79"/>
    </row>
    <row r="119" spans="1:10" ht="12.75">
      <c r="A119" s="1"/>
      <c r="B119" s="1"/>
      <c r="C119" s="1"/>
      <c r="D119" s="1"/>
      <c r="E119" s="1"/>
      <c r="F119" s="29"/>
      <c r="G119" s="79"/>
      <c r="H119" s="79"/>
      <c r="I119" s="79"/>
      <c r="J119" s="79"/>
    </row>
    <row r="120" spans="1:10" ht="12.75">
      <c r="A120" s="1"/>
      <c r="B120" s="1"/>
      <c r="C120" s="1"/>
      <c r="D120" s="1"/>
      <c r="E120" s="1"/>
      <c r="F120" s="29"/>
      <c r="G120" s="37"/>
      <c r="H120" s="37"/>
      <c r="I120" s="37"/>
      <c r="J120" s="37"/>
    </row>
    <row r="121" spans="1:10" ht="12.75">
      <c r="A121" s="1"/>
      <c r="B121" s="1"/>
      <c r="C121" s="1"/>
      <c r="D121" s="1"/>
      <c r="E121" s="1"/>
      <c r="F121" s="29"/>
      <c r="G121" s="37"/>
      <c r="H121" s="37"/>
      <c r="I121" s="37"/>
      <c r="J121" s="37"/>
    </row>
    <row r="122" spans="1:10" ht="12.75">
      <c r="A122" s="1"/>
      <c r="B122" s="1"/>
      <c r="C122" s="1"/>
      <c r="D122" s="1"/>
      <c r="E122" s="1"/>
      <c r="F122" s="29"/>
      <c r="G122" s="37"/>
      <c r="H122" s="37"/>
      <c r="I122" s="37"/>
      <c r="J122" s="37"/>
    </row>
    <row r="123" spans="1:10" ht="12.75">
      <c r="A123" s="1"/>
      <c r="B123" s="1"/>
      <c r="C123" s="1"/>
      <c r="D123" s="1"/>
      <c r="E123" s="1"/>
      <c r="F123" s="29"/>
      <c r="G123" s="37"/>
      <c r="H123" s="37"/>
      <c r="I123" s="37"/>
      <c r="J123" s="37"/>
    </row>
    <row r="124" spans="1:10" ht="12.75">
      <c r="A124" s="1"/>
      <c r="B124" s="1"/>
      <c r="C124" s="1"/>
      <c r="D124" s="1"/>
      <c r="E124" s="1"/>
      <c r="F124" s="29"/>
      <c r="G124" s="37"/>
      <c r="H124" s="37"/>
      <c r="I124" s="37"/>
      <c r="J124" s="37"/>
    </row>
    <row r="125" spans="1:10" ht="12.75">
      <c r="A125" s="1"/>
      <c r="B125" s="1"/>
      <c r="C125" s="1"/>
      <c r="D125" s="1"/>
      <c r="E125" s="1"/>
      <c r="F125" s="29"/>
      <c r="G125" s="37"/>
      <c r="H125" s="37"/>
      <c r="I125" s="37"/>
      <c r="J125" s="37"/>
    </row>
    <row r="126" spans="1:10" ht="12.75">
      <c r="A126" s="1"/>
      <c r="B126" s="1"/>
      <c r="C126" s="1"/>
      <c r="D126" s="1"/>
      <c r="E126" s="1"/>
      <c r="F126" s="29"/>
      <c r="G126" s="37"/>
      <c r="H126" s="37"/>
      <c r="I126" s="37"/>
      <c r="J126" s="37"/>
    </row>
    <row r="127" spans="1:10" ht="12.75">
      <c r="A127" s="50"/>
      <c r="B127" s="50"/>
      <c r="C127" s="50"/>
      <c r="D127" s="50"/>
      <c r="E127" s="50"/>
      <c r="F127" s="29"/>
      <c r="G127" s="49"/>
      <c r="H127" s="49"/>
      <c r="I127" s="49"/>
      <c r="J127" s="49"/>
    </row>
    <row r="128" spans="1:10" ht="12.75">
      <c r="A128" s="1"/>
      <c r="B128" s="1"/>
      <c r="C128" s="1"/>
      <c r="D128" s="1"/>
      <c r="E128" s="1"/>
      <c r="F128" s="53"/>
      <c r="G128" s="37"/>
      <c r="H128" s="37"/>
      <c r="I128" s="37"/>
      <c r="J128" s="37"/>
    </row>
    <row r="129" spans="1:10" ht="12.75">
      <c r="A129" s="50"/>
      <c r="B129" s="1"/>
      <c r="C129" s="1"/>
      <c r="D129" s="1"/>
      <c r="E129" s="1"/>
      <c r="F129" s="53"/>
      <c r="G129" s="49"/>
      <c r="H129" s="49"/>
      <c r="I129" s="49"/>
      <c r="J129" s="49"/>
    </row>
    <row r="130" spans="1:10" ht="12.75">
      <c r="A130" s="1"/>
      <c r="B130" s="1"/>
      <c r="C130" s="1"/>
      <c r="D130" s="1"/>
      <c r="E130" s="1"/>
      <c r="F130" s="53"/>
      <c r="G130" s="37"/>
      <c r="H130" s="37"/>
      <c r="I130" s="37"/>
      <c r="J130" s="37"/>
    </row>
    <row r="131" spans="1:10" ht="15.75">
      <c r="A131" s="109"/>
      <c r="B131" s="109"/>
      <c r="C131" s="109"/>
      <c r="D131" s="109"/>
      <c r="E131" s="109"/>
      <c r="F131" s="110"/>
      <c r="G131" s="111"/>
      <c r="H131" s="111"/>
      <c r="I131" s="111"/>
      <c r="J131" s="111"/>
    </row>
    <row r="132" spans="1:10" ht="12.75">
      <c r="A132" s="1"/>
      <c r="B132" s="1"/>
      <c r="C132" s="1"/>
      <c r="D132" s="1"/>
      <c r="E132" s="1"/>
      <c r="F132" s="53"/>
      <c r="G132" s="37"/>
      <c r="H132" s="37"/>
      <c r="I132" s="37"/>
      <c r="J132" s="37"/>
    </row>
    <row r="133" spans="1:10" ht="12.75">
      <c r="A133" s="119"/>
      <c r="B133" s="1"/>
      <c r="C133" s="1"/>
      <c r="D133" s="1"/>
      <c r="E133" s="1"/>
      <c r="F133" s="53"/>
      <c r="G133" s="37"/>
      <c r="H133" s="37"/>
      <c r="I133" s="37"/>
      <c r="J133" s="37"/>
    </row>
    <row r="134" spans="1:10" ht="12.75">
      <c r="A134" s="95"/>
      <c r="B134" s="1"/>
      <c r="C134" s="1"/>
      <c r="D134" s="1"/>
      <c r="E134" s="1"/>
      <c r="F134" s="53"/>
      <c r="G134" s="37"/>
      <c r="H134" s="37"/>
      <c r="I134" s="37"/>
      <c r="J134" s="37"/>
    </row>
    <row r="135" spans="1:10" ht="12.75">
      <c r="A135" s="1"/>
      <c r="B135" s="1"/>
      <c r="C135" s="1"/>
      <c r="D135" s="1"/>
      <c r="E135" s="1"/>
      <c r="F135" s="53"/>
      <c r="G135" s="37"/>
      <c r="H135" s="37"/>
      <c r="I135" s="37"/>
      <c r="J135" s="37"/>
    </row>
    <row r="136" spans="1:10" ht="12.75">
      <c r="A136" s="1"/>
      <c r="B136" s="1"/>
      <c r="C136" s="1"/>
      <c r="D136" s="1"/>
      <c r="E136" s="1"/>
      <c r="F136" s="53"/>
      <c r="G136" s="37"/>
      <c r="H136" s="37"/>
      <c r="I136" s="37"/>
      <c r="J136" s="37"/>
    </row>
    <row r="137" spans="1:10" ht="12.75">
      <c r="A137" s="87"/>
      <c r="B137" s="120"/>
      <c r="C137" s="87"/>
      <c r="D137" s="87"/>
      <c r="E137" s="87"/>
      <c r="F137" s="53"/>
      <c r="G137" s="37"/>
      <c r="H137" s="37"/>
      <c r="I137" s="37"/>
      <c r="J137" s="37"/>
    </row>
    <row r="138" spans="1:10" ht="12.75">
      <c r="A138" s="1"/>
      <c r="B138" s="1"/>
      <c r="C138" s="121"/>
      <c r="D138" s="121"/>
      <c r="E138" s="121"/>
      <c r="F138" s="53"/>
      <c r="G138" s="37"/>
      <c r="H138" s="37"/>
      <c r="I138" s="37"/>
      <c r="J138" s="37"/>
    </row>
    <row r="139" spans="1:10" ht="12.75">
      <c r="A139" s="1"/>
      <c r="B139" s="1"/>
      <c r="C139" s="1"/>
      <c r="D139" s="1"/>
      <c r="E139" s="1"/>
      <c r="F139" s="53"/>
      <c r="G139" s="37"/>
      <c r="H139" s="37"/>
      <c r="I139" s="37"/>
      <c r="J139" s="37"/>
    </row>
    <row r="140" spans="1:10" ht="12.75">
      <c r="A140" s="1"/>
      <c r="B140" s="1"/>
      <c r="C140" s="1"/>
      <c r="D140" s="1"/>
      <c r="E140" s="1"/>
      <c r="F140" s="53"/>
      <c r="G140" s="37"/>
      <c r="H140" s="37"/>
      <c r="I140" s="37"/>
      <c r="J140" s="37"/>
    </row>
    <row r="141" spans="1:10" ht="12.75">
      <c r="A141" s="87"/>
      <c r="B141" s="87"/>
      <c r="C141" s="87"/>
      <c r="D141" s="87"/>
      <c r="E141" s="87"/>
      <c r="F141" s="87"/>
      <c r="G141" s="87"/>
      <c r="H141" s="87"/>
      <c r="I141" s="87"/>
      <c r="J141" s="87"/>
    </row>
  </sheetData>
  <mergeCells count="3">
    <mergeCell ref="A6:E6"/>
    <mergeCell ref="A39:E39"/>
    <mergeCell ref="C4:D4"/>
  </mergeCells>
  <printOptions/>
  <pageMargins left="0.51" right="0.19" top="0.984251968503937" bottom="0.984251968503937" header="0.5118110236220472" footer="0.5118110236220472"/>
  <pageSetup firstPageNumber="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9.xml><?xml version="1.0" encoding="utf-8"?>
<worksheet xmlns="http://schemas.openxmlformats.org/spreadsheetml/2006/main" xmlns:r="http://schemas.openxmlformats.org/officeDocument/2006/relationships">
  <dimension ref="A1:J75"/>
  <sheetViews>
    <sheetView zoomScaleSheetLayoutView="100" workbookViewId="0" topLeftCell="A21">
      <selection activeCell="G84" sqref="G84"/>
    </sheetView>
  </sheetViews>
  <sheetFormatPr defaultColWidth="9.140625" defaultRowHeight="12.75"/>
  <cols>
    <col min="1" max="6" width="9.140625" style="3" customWidth="1"/>
    <col min="7" max="10" width="10.7109375" style="1" customWidth="1"/>
    <col min="11" max="16384" width="9.140625" style="3" customWidth="1"/>
  </cols>
  <sheetData>
    <row r="1" spans="6:10" ht="12.75">
      <c r="F1" s="10"/>
      <c r="G1" s="23"/>
      <c r="H1" s="23"/>
      <c r="I1" s="23"/>
      <c r="J1" s="23"/>
    </row>
    <row r="2" spans="1:10" ht="15.75">
      <c r="A2" s="199"/>
      <c r="B2" s="199"/>
      <c r="C2" s="761" t="str">
        <f>aktivs!C2</f>
        <v>BALANCE SHEET as on 31.12.2008.</v>
      </c>
      <c r="E2" s="6"/>
      <c r="G2" s="112"/>
      <c r="H2" s="112"/>
      <c r="I2" s="112"/>
      <c r="J2" s="112"/>
    </row>
    <row r="3" ht="12.75">
      <c r="F3" s="10"/>
    </row>
    <row r="4" spans="1:10" ht="15.75" customHeight="1" thickBot="1">
      <c r="A4" s="1015" t="s">
        <v>759</v>
      </c>
      <c r="B4" s="982"/>
      <c r="C4" s="982"/>
      <c r="D4" s="982"/>
      <c r="E4" s="982"/>
      <c r="F4" s="115" t="str">
        <f>aktivs!F4</f>
        <v>Note</v>
      </c>
      <c r="G4" s="200">
        <f>aktivs!G4</f>
        <v>2008</v>
      </c>
      <c r="H4" s="200">
        <v>2008</v>
      </c>
      <c r="I4" s="200">
        <f>aktivs!I4</f>
        <v>2007</v>
      </c>
      <c r="J4" s="200">
        <v>2007</v>
      </c>
    </row>
    <row r="5" spans="1:10" ht="15.75" customHeight="1" thickBot="1" thickTop="1">
      <c r="A5" s="982"/>
      <c r="B5" s="982"/>
      <c r="C5" s="982"/>
      <c r="D5" s="982"/>
      <c r="E5" s="982"/>
      <c r="F5" s="115" t="str">
        <f>aktivs!F5</f>
        <v>nr.</v>
      </c>
      <c r="G5" s="815" t="s">
        <v>451</v>
      </c>
      <c r="H5" s="815" t="s">
        <v>568</v>
      </c>
      <c r="I5" s="815" t="s">
        <v>451</v>
      </c>
      <c r="J5" s="815" t="s">
        <v>568</v>
      </c>
    </row>
    <row r="6" spans="1:10" ht="13.5" hidden="1" thickTop="1">
      <c r="A6" s="117"/>
      <c r="B6" s="117"/>
      <c r="C6" s="117"/>
      <c r="D6" s="117"/>
      <c r="E6" s="117"/>
      <c r="F6" s="75"/>
      <c r="G6" s="45"/>
      <c r="H6" s="45"/>
      <c r="I6" s="45"/>
      <c r="J6" s="45"/>
    </row>
    <row r="7" spans="1:10" ht="15.75" thickTop="1">
      <c r="A7" s="107" t="s">
        <v>760</v>
      </c>
      <c r="B7" s="118"/>
      <c r="C7" s="1"/>
      <c r="D7" s="1"/>
      <c r="E7" s="1"/>
      <c r="F7" s="53"/>
      <c r="G7" s="213"/>
      <c r="H7" s="213"/>
      <c r="I7" s="213"/>
      <c r="J7" s="213"/>
    </row>
    <row r="8" spans="1:10" ht="12.75">
      <c r="A8" s="1" t="s">
        <v>761</v>
      </c>
      <c r="B8" s="1"/>
      <c r="C8" s="1"/>
      <c r="D8" s="1"/>
      <c r="E8" s="1"/>
      <c r="F8" s="29">
        <v>20</v>
      </c>
      <c r="G8" s="213">
        <v>2549084</v>
      </c>
      <c r="H8" s="213">
        <f>ROUND(G8/0.702804,0)</f>
        <v>3627020</v>
      </c>
      <c r="I8" s="213">
        <v>2549084</v>
      </c>
      <c r="J8" s="213">
        <f>ROUND(I8/0.702804,0)</f>
        <v>3627020</v>
      </c>
    </row>
    <row r="9" spans="1:10" ht="12.75" hidden="1">
      <c r="A9" s="1" t="s">
        <v>521</v>
      </c>
      <c r="B9" s="1"/>
      <c r="C9" s="1"/>
      <c r="D9" s="1"/>
      <c r="E9" s="1"/>
      <c r="F9" s="29"/>
      <c r="G9" s="213"/>
      <c r="H9" s="213"/>
      <c r="I9" s="213"/>
      <c r="J9" s="213"/>
    </row>
    <row r="10" spans="1:10" ht="12.75" hidden="1">
      <c r="A10" s="1" t="s">
        <v>522</v>
      </c>
      <c r="B10" s="1"/>
      <c r="C10" s="1"/>
      <c r="D10" s="1"/>
      <c r="E10" s="1"/>
      <c r="F10" s="29">
        <v>25</v>
      </c>
      <c r="G10" s="213"/>
      <c r="H10" s="213"/>
      <c r="I10" s="213"/>
      <c r="J10" s="213"/>
    </row>
    <row r="11" spans="1:10" ht="12.75" hidden="1">
      <c r="A11" s="1" t="s">
        <v>523</v>
      </c>
      <c r="B11" s="1"/>
      <c r="C11" s="1"/>
      <c r="D11" s="1"/>
      <c r="E11" s="1"/>
      <c r="F11" s="29"/>
      <c r="G11" s="213"/>
      <c r="H11" s="213"/>
      <c r="I11" s="213"/>
      <c r="J11" s="213"/>
    </row>
    <row r="12" spans="1:10" ht="12.75">
      <c r="A12" s="1"/>
      <c r="B12" s="1" t="s">
        <v>762</v>
      </c>
      <c r="C12" s="50"/>
      <c r="D12" s="1"/>
      <c r="E12" s="1"/>
      <c r="F12" s="29"/>
      <c r="G12" s="213"/>
      <c r="H12" s="213"/>
      <c r="I12" s="213"/>
      <c r="J12" s="213"/>
    </row>
    <row r="13" spans="1:10" ht="12.75" hidden="1">
      <c r="A13" s="1" t="s">
        <v>525</v>
      </c>
      <c r="B13" s="1"/>
      <c r="C13" s="1"/>
      <c r="D13" s="1"/>
      <c r="E13" s="1"/>
      <c r="F13" s="29">
        <v>26</v>
      </c>
      <c r="G13" s="213"/>
      <c r="H13" s="213"/>
      <c r="I13" s="213"/>
      <c r="J13" s="213"/>
    </row>
    <row r="14" spans="1:10" ht="12.75" hidden="1">
      <c r="A14" s="1" t="s">
        <v>526</v>
      </c>
      <c r="B14" s="1"/>
      <c r="C14" s="1"/>
      <c r="D14" s="1"/>
      <c r="E14" s="1"/>
      <c r="F14" s="29"/>
      <c r="G14" s="213"/>
      <c r="H14" s="213"/>
      <c r="I14" s="213"/>
      <c r="J14" s="213"/>
    </row>
    <row r="15" spans="1:10" ht="12.75" hidden="1">
      <c r="A15" s="1" t="s">
        <v>527</v>
      </c>
      <c r="B15" s="1"/>
      <c r="C15" s="1"/>
      <c r="D15" s="1"/>
      <c r="E15" s="1"/>
      <c r="F15" s="29"/>
      <c r="G15" s="213"/>
      <c r="H15" s="213"/>
      <c r="I15" s="213"/>
      <c r="J15" s="213"/>
    </row>
    <row r="16" spans="1:10" ht="12.75" hidden="1">
      <c r="A16" s="1" t="s">
        <v>528</v>
      </c>
      <c r="B16" s="1"/>
      <c r="C16" s="1"/>
      <c r="D16" s="1"/>
      <c r="E16" s="1"/>
      <c r="F16" s="29"/>
      <c r="G16" s="213"/>
      <c r="H16" s="213"/>
      <c r="I16" s="213"/>
      <c r="J16" s="213"/>
    </row>
    <row r="17" spans="1:10" ht="13.5" thickBot="1">
      <c r="A17" s="1"/>
      <c r="B17" s="1" t="s">
        <v>763</v>
      </c>
      <c r="C17" s="1"/>
      <c r="D17" s="1"/>
      <c r="E17" s="1"/>
      <c r="F17" s="29"/>
      <c r="G17" s="219">
        <f>SUM(G13:G16)</f>
        <v>0</v>
      </c>
      <c r="H17" s="219">
        <f>SUM(H13:H16)</f>
        <v>0</v>
      </c>
      <c r="I17" s="219">
        <f>SUM(I13:I16)</f>
        <v>0</v>
      </c>
      <c r="J17" s="219">
        <f>SUM(J13:J16)</f>
        <v>0</v>
      </c>
    </row>
    <row r="18" spans="1:10" ht="13.5" thickTop="1">
      <c r="A18" s="1"/>
      <c r="B18" s="1" t="s">
        <v>766</v>
      </c>
      <c r="C18" s="50"/>
      <c r="D18" s="1"/>
      <c r="E18" s="1"/>
      <c r="F18" s="29"/>
      <c r="G18" s="213"/>
      <c r="H18" s="213"/>
      <c r="I18" s="213"/>
      <c r="J18" s="213"/>
    </row>
    <row r="19" spans="1:10" ht="12.75">
      <c r="A19" s="1" t="s">
        <v>764</v>
      </c>
      <c r="B19" s="1"/>
      <c r="C19" s="1"/>
      <c r="D19" s="1"/>
      <c r="E19" s="1"/>
      <c r="F19" s="29">
        <v>21</v>
      </c>
      <c r="G19" s="213">
        <v>-409633</v>
      </c>
      <c r="H19" s="213">
        <f>ROUND(G19/0.702804,0)</f>
        <v>-582855</v>
      </c>
      <c r="I19" s="213">
        <v>-424999</v>
      </c>
      <c r="J19" s="213">
        <f>ROUND(I19/0.702804,0)</f>
        <v>-604719</v>
      </c>
    </row>
    <row r="20" spans="1:10" ht="12.75">
      <c r="A20" s="1" t="s">
        <v>765</v>
      </c>
      <c r="B20" s="1"/>
      <c r="C20" s="1"/>
      <c r="D20" s="1"/>
      <c r="E20" s="1"/>
      <c r="F20" s="29">
        <v>21</v>
      </c>
      <c r="G20" s="213">
        <v>16684</v>
      </c>
      <c r="H20" s="213">
        <f>'P vai Z aprekins'!I30</f>
        <v>23740</v>
      </c>
      <c r="I20" s="213">
        <f>'P vai Z aprekins'!I30</f>
        <v>23740</v>
      </c>
      <c r="J20" s="213">
        <f>'P vai Z aprekins'!K30</f>
        <v>15366</v>
      </c>
    </row>
    <row r="21" spans="1:10" ht="13.5" thickBot="1">
      <c r="A21" s="50"/>
      <c r="B21" s="50"/>
      <c r="C21" s="50" t="s">
        <v>767</v>
      </c>
      <c r="D21" s="50"/>
      <c r="E21" s="50"/>
      <c r="F21" s="29"/>
      <c r="G21" s="220">
        <f>G8+G9+G10+G11+G17+G19+G20</f>
        <v>2156135</v>
      </c>
      <c r="H21" s="220">
        <f>H8+H9+H10+H11+H17+H19+H20</f>
        <v>3067905</v>
      </c>
      <c r="I21" s="220">
        <f>I8+I9+I10+I11+I17+I19+I20</f>
        <v>2147825</v>
      </c>
      <c r="J21" s="220">
        <f>J8+J9+J10+J11+J17+J19+J20</f>
        <v>3037667</v>
      </c>
    </row>
    <row r="22" spans="1:10" ht="13.5" thickTop="1">
      <c r="A22" s="1"/>
      <c r="B22" s="1"/>
      <c r="C22" s="1"/>
      <c r="D22" s="1"/>
      <c r="E22" s="1"/>
      <c r="F22" s="29"/>
      <c r="G22" s="213"/>
      <c r="H22" s="213"/>
      <c r="I22" s="213"/>
      <c r="J22" s="213"/>
    </row>
    <row r="23" spans="1:10" ht="14.25">
      <c r="A23" s="107" t="s">
        <v>768</v>
      </c>
      <c r="B23" s="1"/>
      <c r="C23" s="1"/>
      <c r="D23" s="1"/>
      <c r="E23" s="1"/>
      <c r="F23" s="29"/>
      <c r="G23" s="213"/>
      <c r="H23" s="213"/>
      <c r="I23" s="213"/>
      <c r="J23" s="213"/>
    </row>
    <row r="24" spans="1:10" ht="12.75" hidden="1">
      <c r="A24" s="1" t="s">
        <v>535</v>
      </c>
      <c r="B24" s="1"/>
      <c r="C24" s="1"/>
      <c r="D24" s="1"/>
      <c r="E24" s="1"/>
      <c r="F24" s="29"/>
      <c r="G24" s="213"/>
      <c r="H24" s="213"/>
      <c r="I24" s="213"/>
      <c r="J24" s="213"/>
    </row>
    <row r="25" spans="1:10" ht="12.75" hidden="1">
      <c r="A25" s="1" t="s">
        <v>536</v>
      </c>
      <c r="B25" s="1"/>
      <c r="C25" s="1"/>
      <c r="D25" s="1"/>
      <c r="E25" s="1"/>
      <c r="F25" s="29"/>
      <c r="G25" s="213"/>
      <c r="H25" s="213"/>
      <c r="I25" s="213"/>
      <c r="J25" s="213"/>
    </row>
    <row r="26" spans="1:10" ht="13.5" thickBot="1">
      <c r="A26" s="1"/>
      <c r="B26" s="1"/>
      <c r="C26" s="50" t="s">
        <v>769</v>
      </c>
      <c r="D26" s="1"/>
      <c r="E26" s="1"/>
      <c r="F26" s="29"/>
      <c r="G26" s="219">
        <f>SUM(G24:G25)</f>
        <v>0</v>
      </c>
      <c r="H26" s="219">
        <f>SUM(H24:H25)</f>
        <v>0</v>
      </c>
      <c r="I26" s="219">
        <f>SUM(I24:I25)</f>
        <v>0</v>
      </c>
      <c r="J26" s="219">
        <f>SUM(J24:J25)</f>
        <v>0</v>
      </c>
    </row>
    <row r="27" spans="1:10" ht="13.5" thickTop="1">
      <c r="A27" s="50"/>
      <c r="B27" s="1"/>
      <c r="C27" s="1"/>
      <c r="D27" s="1"/>
      <c r="E27" s="1"/>
      <c r="F27" s="29"/>
      <c r="G27" s="213"/>
      <c r="H27" s="213"/>
      <c r="I27" s="213"/>
      <c r="J27" s="213"/>
    </row>
    <row r="28" spans="1:10" ht="14.25">
      <c r="A28" s="107" t="s">
        <v>770</v>
      </c>
      <c r="B28" s="1"/>
      <c r="C28" s="1"/>
      <c r="D28" s="1"/>
      <c r="E28" s="1"/>
      <c r="F28" s="29"/>
      <c r="G28" s="213"/>
      <c r="H28" s="213"/>
      <c r="I28" s="213"/>
      <c r="J28" s="213"/>
    </row>
    <row r="29" spans="1:10" ht="12.75">
      <c r="A29" s="50" t="s">
        <v>775</v>
      </c>
      <c r="B29" s="50"/>
      <c r="C29" s="1"/>
      <c r="D29" s="1"/>
      <c r="E29" s="1"/>
      <c r="F29" s="29"/>
      <c r="G29" s="213"/>
      <c r="H29" s="213"/>
      <c r="I29" s="213"/>
      <c r="J29" s="213"/>
    </row>
    <row r="30" spans="1:10" ht="12.75" hidden="1">
      <c r="A30" s="1" t="s">
        <v>540</v>
      </c>
      <c r="B30" s="1"/>
      <c r="C30" s="1"/>
      <c r="D30" s="1"/>
      <c r="E30" s="1"/>
      <c r="F30" s="29"/>
      <c r="G30" s="213"/>
      <c r="H30" s="213">
        <f aca="true" t="shared" si="0" ref="H30:H43">ROUND(G30/0.702804,0)</f>
        <v>0</v>
      </c>
      <c r="I30" s="213"/>
      <c r="J30" s="213">
        <f aca="true" t="shared" si="1" ref="J30:J43">ROUND(I30/0.702804,0)</f>
        <v>0</v>
      </c>
    </row>
    <row r="31" spans="1:10" ht="12.75" hidden="1">
      <c r="A31" s="1" t="s">
        <v>541</v>
      </c>
      <c r="B31" s="1"/>
      <c r="C31" s="1"/>
      <c r="D31" s="1"/>
      <c r="E31" s="1"/>
      <c r="F31" s="29"/>
      <c r="G31" s="213"/>
      <c r="H31" s="213">
        <f t="shared" si="0"/>
        <v>0</v>
      </c>
      <c r="I31" s="213"/>
      <c r="J31" s="213">
        <f t="shared" si="1"/>
        <v>0</v>
      </c>
    </row>
    <row r="32" spans="1:10" ht="12.75">
      <c r="A32" s="1" t="s">
        <v>771</v>
      </c>
      <c r="B32" s="1"/>
      <c r="C32" s="1"/>
      <c r="D32" s="1"/>
      <c r="E32" s="1"/>
      <c r="F32" s="29">
        <v>22</v>
      </c>
      <c r="G32" s="213">
        <v>1629467</v>
      </c>
      <c r="H32" s="213">
        <f t="shared" si="0"/>
        <v>2318523</v>
      </c>
      <c r="I32" s="213">
        <v>1203951</v>
      </c>
      <c r="J32" s="213">
        <f t="shared" si="1"/>
        <v>1713068</v>
      </c>
    </row>
    <row r="33" spans="1:10" ht="12.75">
      <c r="A33" s="1" t="s">
        <v>772</v>
      </c>
      <c r="B33" s="1"/>
      <c r="C33" s="1"/>
      <c r="D33" s="1"/>
      <c r="E33" s="1"/>
      <c r="F33" s="29">
        <v>23</v>
      </c>
      <c r="G33" s="213">
        <v>66151</v>
      </c>
      <c r="H33" s="213">
        <f t="shared" si="0"/>
        <v>94124</v>
      </c>
      <c r="I33" s="213">
        <v>100338</v>
      </c>
      <c r="J33" s="213">
        <f t="shared" si="1"/>
        <v>142768</v>
      </c>
    </row>
    <row r="34" spans="1:10" ht="12.75" hidden="1">
      <c r="A34" s="1" t="s">
        <v>543</v>
      </c>
      <c r="B34" s="1"/>
      <c r="C34" s="1"/>
      <c r="D34" s="1"/>
      <c r="E34" s="1"/>
      <c r="F34" s="29"/>
      <c r="G34" s="213"/>
      <c r="H34" s="213">
        <f t="shared" si="0"/>
        <v>0</v>
      </c>
      <c r="I34" s="213"/>
      <c r="J34" s="213">
        <f t="shared" si="1"/>
        <v>0</v>
      </c>
    </row>
    <row r="35" spans="1:10" ht="12.75" hidden="1">
      <c r="A35" s="1" t="s">
        <v>544</v>
      </c>
      <c r="B35" s="1"/>
      <c r="C35" s="1"/>
      <c r="D35" s="1"/>
      <c r="E35" s="1"/>
      <c r="F35" s="29">
        <v>28</v>
      </c>
      <c r="G35" s="213"/>
      <c r="H35" s="213">
        <f t="shared" si="0"/>
        <v>0</v>
      </c>
      <c r="I35" s="213"/>
      <c r="J35" s="213">
        <f t="shared" si="1"/>
        <v>0</v>
      </c>
    </row>
    <row r="36" spans="1:10" ht="12.75" hidden="1">
      <c r="A36" s="1" t="s">
        <v>545</v>
      </c>
      <c r="B36" s="1"/>
      <c r="C36" s="1"/>
      <c r="D36" s="1"/>
      <c r="E36" s="1"/>
      <c r="F36" s="29"/>
      <c r="G36" s="213"/>
      <c r="H36" s="213">
        <f t="shared" si="0"/>
        <v>0</v>
      </c>
      <c r="I36" s="213"/>
      <c r="J36" s="213">
        <f t="shared" si="1"/>
        <v>0</v>
      </c>
    </row>
    <row r="37" spans="1:10" ht="12.75" hidden="1">
      <c r="A37" s="1" t="s">
        <v>824</v>
      </c>
      <c r="B37" s="1"/>
      <c r="C37" s="1"/>
      <c r="D37" s="1"/>
      <c r="E37" s="1"/>
      <c r="F37" s="29"/>
      <c r="G37" s="213"/>
      <c r="H37" s="213">
        <f t="shared" si="0"/>
        <v>0</v>
      </c>
      <c r="I37" s="213"/>
      <c r="J37" s="213">
        <f t="shared" si="1"/>
        <v>0</v>
      </c>
    </row>
    <row r="38" spans="1:10" ht="12.75" hidden="1">
      <c r="A38" s="1" t="s">
        <v>825</v>
      </c>
      <c r="B38" s="1"/>
      <c r="C38" s="1"/>
      <c r="D38" s="1"/>
      <c r="E38" s="1"/>
      <c r="F38" s="29"/>
      <c r="G38" s="213"/>
      <c r="H38" s="213">
        <f t="shared" si="0"/>
        <v>0</v>
      </c>
      <c r="I38" s="213"/>
      <c r="J38" s="213">
        <f t="shared" si="1"/>
        <v>0</v>
      </c>
    </row>
    <row r="39" spans="1:10" ht="12.75" hidden="1">
      <c r="A39" s="1" t="s">
        <v>550</v>
      </c>
      <c r="B39" s="1"/>
      <c r="C39" s="1"/>
      <c r="D39" s="1"/>
      <c r="E39" s="1"/>
      <c r="F39" s="29"/>
      <c r="G39" s="213"/>
      <c r="H39" s="213">
        <f t="shared" si="0"/>
        <v>0</v>
      </c>
      <c r="I39" s="213"/>
      <c r="J39" s="213">
        <f t="shared" si="1"/>
        <v>0</v>
      </c>
    </row>
    <row r="40" spans="1:10" ht="12.75" hidden="1">
      <c r="A40" s="1" t="s">
        <v>551</v>
      </c>
      <c r="B40" s="1"/>
      <c r="C40" s="1"/>
      <c r="D40" s="1"/>
      <c r="E40" s="1"/>
      <c r="F40" s="29">
        <v>29</v>
      </c>
      <c r="G40" s="213"/>
      <c r="H40" s="213">
        <f t="shared" si="0"/>
        <v>0</v>
      </c>
      <c r="I40" s="213"/>
      <c r="J40" s="213">
        <f t="shared" si="1"/>
        <v>0</v>
      </c>
    </row>
    <row r="41" spans="1:10" ht="12.75">
      <c r="A41" s="1" t="s">
        <v>774</v>
      </c>
      <c r="B41" s="1"/>
      <c r="C41" s="1"/>
      <c r="D41" s="1"/>
      <c r="E41" s="1"/>
      <c r="F41" s="29">
        <v>24</v>
      </c>
      <c r="G41" s="213">
        <v>409491</v>
      </c>
      <c r="H41" s="213">
        <f t="shared" si="0"/>
        <v>582653</v>
      </c>
      <c r="I41" s="213">
        <v>590838</v>
      </c>
      <c r="J41" s="213">
        <f t="shared" si="1"/>
        <v>840687</v>
      </c>
    </row>
    <row r="42" spans="1:10" ht="12.75" hidden="1">
      <c r="A42" s="1" t="s">
        <v>826</v>
      </c>
      <c r="B42" s="1"/>
      <c r="C42" s="1"/>
      <c r="D42" s="1"/>
      <c r="E42" s="1"/>
      <c r="F42" s="29"/>
      <c r="G42" s="213"/>
      <c r="H42" s="213">
        <f t="shared" si="0"/>
        <v>0</v>
      </c>
      <c r="I42" s="213"/>
      <c r="J42" s="213">
        <f t="shared" si="1"/>
        <v>0</v>
      </c>
    </row>
    <row r="43" spans="1:10" ht="12.75" hidden="1">
      <c r="A43" s="1" t="s">
        <v>773</v>
      </c>
      <c r="B43" s="1"/>
      <c r="C43" s="1"/>
      <c r="D43" s="1"/>
      <c r="E43" s="1"/>
      <c r="F43" s="29">
        <v>25</v>
      </c>
      <c r="G43" s="213"/>
      <c r="H43" s="213">
        <f t="shared" si="0"/>
        <v>0</v>
      </c>
      <c r="I43" s="213"/>
      <c r="J43" s="213">
        <f t="shared" si="1"/>
        <v>0</v>
      </c>
    </row>
    <row r="44" spans="1:10" ht="13.5" thickBot="1">
      <c r="A44" s="50"/>
      <c r="B44" s="50" t="s">
        <v>777</v>
      </c>
      <c r="C44" s="50"/>
      <c r="D44" s="50"/>
      <c r="E44" s="50"/>
      <c r="F44" s="29"/>
      <c r="G44" s="220">
        <f>SUM(G30:G43)</f>
        <v>2105109</v>
      </c>
      <c r="H44" s="220">
        <f>SUM(H30:H43)</f>
        <v>2995300</v>
      </c>
      <c r="I44" s="220">
        <f>SUM(I30:I43)</f>
        <v>1895127</v>
      </c>
      <c r="J44" s="220">
        <f>SUM(J30:J43)</f>
        <v>2696523</v>
      </c>
    </row>
    <row r="45" spans="1:10" ht="13.5" thickTop="1">
      <c r="A45" s="1"/>
      <c r="B45" s="1"/>
      <c r="C45" s="1"/>
      <c r="D45" s="1"/>
      <c r="E45" s="1"/>
      <c r="F45" s="29"/>
      <c r="G45" s="213"/>
      <c r="H45" s="213"/>
      <c r="I45" s="213"/>
      <c r="J45" s="213"/>
    </row>
    <row r="46" spans="1:10" ht="12.75">
      <c r="A46" s="50" t="s">
        <v>776</v>
      </c>
      <c r="B46" s="50"/>
      <c r="C46" s="1"/>
      <c r="D46" s="1"/>
      <c r="E46" s="1"/>
      <c r="F46" s="29"/>
      <c r="G46" s="213"/>
      <c r="H46" s="213"/>
      <c r="I46" s="213"/>
      <c r="J46" s="213"/>
    </row>
    <row r="47" spans="1:10" ht="12.75">
      <c r="A47" s="1" t="s">
        <v>771</v>
      </c>
      <c r="B47" s="1"/>
      <c r="C47" s="1"/>
      <c r="D47" s="1"/>
      <c r="E47" s="1"/>
      <c r="F47" s="29">
        <v>25</v>
      </c>
      <c r="G47" s="213">
        <v>375749</v>
      </c>
      <c r="H47" s="213">
        <f aca="true" t="shared" si="2" ref="H47:J59">ROUND(G47/0.702804,0)</f>
        <v>534643</v>
      </c>
      <c r="I47" s="213">
        <v>390253</v>
      </c>
      <c r="J47" s="213">
        <f t="shared" si="2"/>
        <v>555280</v>
      </c>
    </row>
    <row r="48" spans="1:10" ht="12.75">
      <c r="A48" s="1" t="s">
        <v>772</v>
      </c>
      <c r="B48" s="1"/>
      <c r="C48" s="1"/>
      <c r="D48" s="1"/>
      <c r="E48" s="1"/>
      <c r="F48" s="29">
        <v>26</v>
      </c>
      <c r="G48" s="213">
        <v>169452</v>
      </c>
      <c r="H48" s="213">
        <f t="shared" si="2"/>
        <v>241108</v>
      </c>
      <c r="I48" s="213">
        <v>180095</v>
      </c>
      <c r="J48" s="213">
        <f t="shared" si="2"/>
        <v>256252</v>
      </c>
    </row>
    <row r="49" spans="1:10" ht="12.75">
      <c r="A49" s="1" t="s">
        <v>30</v>
      </c>
      <c r="B49" s="1"/>
      <c r="C49" s="1"/>
      <c r="D49" s="1"/>
      <c r="E49" s="1"/>
      <c r="F49" s="29">
        <v>27</v>
      </c>
      <c r="G49" s="213">
        <v>88963</v>
      </c>
      <c r="H49" s="213">
        <f t="shared" si="2"/>
        <v>126583</v>
      </c>
      <c r="I49" s="213">
        <v>217589</v>
      </c>
      <c r="J49" s="213">
        <f t="shared" si="2"/>
        <v>309601</v>
      </c>
    </row>
    <row r="50" spans="1:10" ht="12.75">
      <c r="A50" s="1" t="s">
        <v>31</v>
      </c>
      <c r="B50" s="1"/>
      <c r="C50" s="1"/>
      <c r="D50" s="1"/>
      <c r="E50" s="1"/>
      <c r="F50" s="29">
        <v>28</v>
      </c>
      <c r="G50" s="221">
        <v>296527</v>
      </c>
      <c r="H50" s="213">
        <f t="shared" si="2"/>
        <v>421920</v>
      </c>
      <c r="I50" s="221">
        <v>338586</v>
      </c>
      <c r="J50" s="213">
        <f t="shared" si="2"/>
        <v>481764</v>
      </c>
    </row>
    <row r="51" spans="1:10" ht="12.75" hidden="1">
      <c r="A51" s="1" t="s">
        <v>545</v>
      </c>
      <c r="B51" s="1"/>
      <c r="C51" s="1"/>
      <c r="D51" s="1"/>
      <c r="E51" s="1"/>
      <c r="F51" s="29"/>
      <c r="G51" s="221"/>
      <c r="H51" s="213">
        <f t="shared" si="2"/>
        <v>0</v>
      </c>
      <c r="I51" s="221"/>
      <c r="J51" s="213">
        <f t="shared" si="2"/>
        <v>0</v>
      </c>
    </row>
    <row r="52" spans="1:10" ht="12.75" hidden="1">
      <c r="A52" s="1" t="s">
        <v>546</v>
      </c>
      <c r="B52" s="1"/>
      <c r="C52" s="1"/>
      <c r="D52" s="1"/>
      <c r="E52" s="1"/>
      <c r="F52" s="29"/>
      <c r="G52" s="221"/>
      <c r="H52" s="213">
        <f t="shared" si="2"/>
        <v>0</v>
      </c>
      <c r="I52" s="221"/>
      <c r="J52" s="213">
        <f t="shared" si="2"/>
        <v>0</v>
      </c>
    </row>
    <row r="53" spans="1:10" ht="12.75" hidden="1">
      <c r="A53" s="1" t="s">
        <v>547</v>
      </c>
      <c r="B53" s="1"/>
      <c r="C53" s="1"/>
      <c r="D53" s="1"/>
      <c r="E53" s="1"/>
      <c r="F53" s="29"/>
      <c r="G53" s="221"/>
      <c r="H53" s="213">
        <f t="shared" si="2"/>
        <v>0</v>
      </c>
      <c r="I53" s="221"/>
      <c r="J53" s="213">
        <f t="shared" si="2"/>
        <v>0</v>
      </c>
    </row>
    <row r="54" spans="1:10" ht="12.75">
      <c r="A54" s="1" t="s">
        <v>32</v>
      </c>
      <c r="B54" s="1"/>
      <c r="C54" s="1"/>
      <c r="D54" s="1"/>
      <c r="E54" s="1"/>
      <c r="F54" s="29">
        <v>29</v>
      </c>
      <c r="G54" s="221">
        <v>130046</v>
      </c>
      <c r="H54" s="213">
        <f t="shared" si="2"/>
        <v>185039</v>
      </c>
      <c r="I54" s="221">
        <v>223127</v>
      </c>
      <c r="J54" s="213">
        <f t="shared" si="2"/>
        <v>317481</v>
      </c>
    </row>
    <row r="55" spans="1:10" ht="12.75">
      <c r="A55" s="1" t="s">
        <v>33</v>
      </c>
      <c r="B55" s="1"/>
      <c r="C55" s="1"/>
      <c r="D55" s="1"/>
      <c r="E55" s="1"/>
      <c r="F55" s="29">
        <v>30</v>
      </c>
      <c r="G55" s="213">
        <v>75990</v>
      </c>
      <c r="H55" s="213">
        <f t="shared" si="2"/>
        <v>108124</v>
      </c>
      <c r="I55" s="213">
        <v>89066</v>
      </c>
      <c r="J55" s="213">
        <f t="shared" si="2"/>
        <v>126730</v>
      </c>
    </row>
    <row r="56" spans="1:10" ht="12.75">
      <c r="A56" s="1" t="s">
        <v>774</v>
      </c>
      <c r="B56" s="1"/>
      <c r="C56" s="1"/>
      <c r="D56" s="1"/>
      <c r="E56" s="1"/>
      <c r="F56" s="29">
        <v>31</v>
      </c>
      <c r="G56" s="213">
        <v>181347</v>
      </c>
      <c r="H56" s="213">
        <f t="shared" si="2"/>
        <v>258034</v>
      </c>
      <c r="I56" s="213">
        <v>198369</v>
      </c>
      <c r="J56" s="213">
        <f t="shared" si="2"/>
        <v>282254</v>
      </c>
    </row>
    <row r="57" spans="1:10" ht="12.75" hidden="1">
      <c r="A57" s="1" t="s">
        <v>826</v>
      </c>
      <c r="B57" s="1"/>
      <c r="C57" s="1"/>
      <c r="D57" s="1"/>
      <c r="E57" s="1"/>
      <c r="F57" s="29">
        <v>36</v>
      </c>
      <c r="G57" s="213"/>
      <c r="H57" s="213">
        <f t="shared" si="2"/>
        <v>0</v>
      </c>
      <c r="I57" s="213"/>
      <c r="J57" s="213">
        <f t="shared" si="2"/>
        <v>0</v>
      </c>
    </row>
    <row r="58" spans="1:10" ht="12.75">
      <c r="A58" s="1" t="s">
        <v>34</v>
      </c>
      <c r="B58" s="1"/>
      <c r="C58" s="1"/>
      <c r="D58" s="1"/>
      <c r="E58" s="1"/>
      <c r="F58" s="29">
        <v>32</v>
      </c>
      <c r="G58" s="213">
        <v>130188</v>
      </c>
      <c r="H58" s="213">
        <f t="shared" si="2"/>
        <v>185241</v>
      </c>
      <c r="I58" s="213">
        <v>89199</v>
      </c>
      <c r="J58" s="213">
        <f t="shared" si="2"/>
        <v>126919</v>
      </c>
    </row>
    <row r="59" spans="1:10" ht="12.75" hidden="1">
      <c r="A59" s="1" t="s">
        <v>515</v>
      </c>
      <c r="B59" s="1"/>
      <c r="C59" s="1"/>
      <c r="D59" s="1"/>
      <c r="E59" s="1"/>
      <c r="F59" s="29"/>
      <c r="G59" s="213"/>
      <c r="H59" s="213">
        <f t="shared" si="2"/>
        <v>0</v>
      </c>
      <c r="I59" s="213"/>
      <c r="J59" s="213">
        <f t="shared" si="2"/>
        <v>0</v>
      </c>
    </row>
    <row r="60" spans="1:10" ht="13.5" thickBot="1">
      <c r="A60" s="50"/>
      <c r="B60" s="50" t="s">
        <v>35</v>
      </c>
      <c r="C60" s="50"/>
      <c r="D60" s="50"/>
      <c r="E60" s="50"/>
      <c r="F60" s="29"/>
      <c r="G60" s="220">
        <f>SUM(G47:G59)</f>
        <v>1448262</v>
      </c>
      <c r="H60" s="220">
        <f>SUM(H47:H59)</f>
        <v>2060692</v>
      </c>
      <c r="I60" s="220">
        <f>SUM(I47:I59)</f>
        <v>1726284</v>
      </c>
      <c r="J60" s="220">
        <f>SUM(J47:J59)</f>
        <v>2456281</v>
      </c>
    </row>
    <row r="61" spans="1:10" ht="13.5" thickTop="1">
      <c r="A61" s="1"/>
      <c r="B61" s="1"/>
      <c r="C61" s="1"/>
      <c r="D61" s="1"/>
      <c r="E61" s="1"/>
      <c r="F61" s="53"/>
      <c r="G61" s="213"/>
      <c r="H61" s="213"/>
      <c r="I61" s="213"/>
      <c r="J61" s="213"/>
    </row>
    <row r="62" spans="2:10" ht="13.5" thickBot="1">
      <c r="B62" s="1"/>
      <c r="C62" s="1"/>
      <c r="D62" s="1"/>
      <c r="E62" s="50" t="s">
        <v>36</v>
      </c>
      <c r="F62" s="53"/>
      <c r="G62" s="220">
        <f>G44+G60</f>
        <v>3553371</v>
      </c>
      <c r="H62" s="220">
        <f>H44+H60</f>
        <v>5055992</v>
      </c>
      <c r="I62" s="220">
        <f>I44+I60</f>
        <v>3621411</v>
      </c>
      <c r="J62" s="220">
        <f>J44+J60</f>
        <v>5152804</v>
      </c>
    </row>
    <row r="63" spans="1:10" ht="13.5" thickTop="1">
      <c r="A63" s="1"/>
      <c r="B63" s="1"/>
      <c r="C63" s="1"/>
      <c r="D63" s="1"/>
      <c r="E63" s="1"/>
      <c r="F63" s="53"/>
      <c r="G63" s="213"/>
      <c r="H63" s="213"/>
      <c r="I63" s="213"/>
      <c r="J63" s="213"/>
    </row>
    <row r="64" spans="1:10" ht="16.5" thickBot="1">
      <c r="A64" s="920" t="s">
        <v>37</v>
      </c>
      <c r="B64" s="109"/>
      <c r="C64" s="109"/>
      <c r="D64" s="109"/>
      <c r="E64" s="109"/>
      <c r="F64" s="110"/>
      <c r="G64" s="814">
        <f>G21+G26+G62</f>
        <v>5709506</v>
      </c>
      <c r="H64" s="814">
        <f>ROUND(G64/0.702804,0)</f>
        <v>8123895</v>
      </c>
      <c r="I64" s="814">
        <f>I21+I26+I62</f>
        <v>5769236</v>
      </c>
      <c r="J64" s="814">
        <f>ROUND(I64/0.702804,0)</f>
        <v>8208883</v>
      </c>
    </row>
    <row r="65" spans="6:10" ht="13.5" thickTop="1">
      <c r="F65" s="10"/>
      <c r="G65" s="213">
        <f>aktivs!G71-pasivs!G64</f>
        <v>0</v>
      </c>
      <c r="H65" s="213">
        <f>aktivs!H71-pasivs!H64</f>
        <v>0</v>
      </c>
      <c r="I65" s="213">
        <f>aktivs!I71-pasivs!I64</f>
        <v>-8374</v>
      </c>
      <c r="J65" s="213">
        <f>aktivs!J71-pasivs!J64</f>
        <v>-11915</v>
      </c>
    </row>
    <row r="66" spans="1:6" ht="12.75">
      <c r="A66" s="709"/>
      <c r="F66" s="10"/>
    </row>
    <row r="67" spans="6:10" ht="12.75">
      <c r="F67" s="10"/>
      <c r="G67" s="213"/>
      <c r="H67" s="213"/>
      <c r="I67" s="213"/>
      <c r="J67" s="213"/>
    </row>
    <row r="68" spans="1:10" ht="14.25">
      <c r="A68" s="754" t="str">
        <f>Sheet1!A19</f>
        <v>Chairman of the Board</v>
      </c>
      <c r="B68" s="757"/>
      <c r="C68" s="754"/>
      <c r="D68" s="754"/>
      <c r="F68" s="10"/>
      <c r="G68" s="772" t="str">
        <f>Sheet1!F19</f>
        <v>Eduards Malejevs</v>
      </c>
      <c r="H68" s="772"/>
      <c r="I68" s="772">
        <f>Sheet1!H19</f>
        <v>0</v>
      </c>
      <c r="J68" s="772"/>
    </row>
    <row r="69" spans="6:10" ht="12.75">
      <c r="F69" s="10"/>
      <c r="G69" s="213"/>
      <c r="H69" s="213"/>
      <c r="I69" s="213"/>
      <c r="J69" s="213"/>
    </row>
    <row r="70" spans="1:10" ht="14.25">
      <c r="A70" s="771" t="str">
        <f>Sheet1!A21</f>
        <v>Member of the Board</v>
      </c>
      <c r="F70" s="53"/>
      <c r="G70" s="754" t="str">
        <f>Sheet1!F21</f>
        <v>Jurijs Malejevs</v>
      </c>
      <c r="H70" s="754"/>
      <c r="I70" s="754">
        <f>Sheet1!H21</f>
        <v>0</v>
      </c>
      <c r="J70" s="754"/>
    </row>
    <row r="71" spans="1:10" ht="14.25">
      <c r="A71" s="771"/>
      <c r="F71" s="53"/>
      <c r="G71" s="754"/>
      <c r="H71" s="754"/>
      <c r="I71" s="754"/>
      <c r="J71" s="754"/>
    </row>
    <row r="72" spans="1:10" ht="14.25">
      <c r="A72" s="771" t="str">
        <f>Sheet1!A21</f>
        <v>Member of the Board</v>
      </c>
      <c r="F72" s="53"/>
      <c r="G72" s="754" t="str">
        <f>Sheet1!F23</f>
        <v>Inga Spruga</v>
      </c>
      <c r="H72" s="754"/>
      <c r="I72" s="754">
        <f>Sheet1!H23</f>
        <v>0</v>
      </c>
      <c r="J72" s="754"/>
    </row>
    <row r="73" spans="1:10" ht="12.75">
      <c r="A73" s="1"/>
      <c r="B73" s="1"/>
      <c r="C73" s="121"/>
      <c r="D73" s="121"/>
      <c r="E73" s="121"/>
      <c r="F73" s="53"/>
      <c r="G73" s="213"/>
      <c r="H73" s="213"/>
      <c r="I73" s="213"/>
      <c r="J73" s="213"/>
    </row>
    <row r="74" spans="1:10" ht="15">
      <c r="A74" s="81" t="str">
        <f>Sheet1!F27</f>
        <v>April 28, 2009</v>
      </c>
      <c r="F74" s="10"/>
      <c r="G74" s="213"/>
      <c r="H74" s="213"/>
      <c r="I74" s="213"/>
      <c r="J74" s="213"/>
    </row>
    <row r="75" spans="6:10" ht="12.75">
      <c r="F75" s="10"/>
      <c r="G75" s="213"/>
      <c r="H75" s="213"/>
      <c r="I75" s="213"/>
      <c r="J75" s="213"/>
    </row>
  </sheetData>
  <mergeCells count="1">
    <mergeCell ref="A4:E5"/>
  </mergeCells>
  <printOptions/>
  <pageMargins left="0.48" right="0.21" top="0.984251968503937" bottom="0.984251968503937" header="0.5118110236220472" footer="0.5118110236220472"/>
  <pageSetup firstPageNumber="9"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 1</cp:lastModifiedBy>
  <cp:lastPrinted>2008-04-26T11:52:08Z</cp:lastPrinted>
  <dcterms:created xsi:type="dcterms:W3CDTF">1996-10-14T23:33:28Z</dcterms:created>
  <dcterms:modified xsi:type="dcterms:W3CDTF">2009-04-24T09:06:35Z</dcterms:modified>
  <cp:category/>
  <cp:version/>
  <cp:contentType/>
  <cp:contentStatus/>
</cp:coreProperties>
</file>