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485" activeTab="0"/>
  </bookViews>
  <sheets>
    <sheet name="Lykiltolur" sheetId="1" r:id="rId1"/>
  </sheets>
  <externalReferences>
    <externalReference r:id="rId4"/>
  </externalReferences>
  <definedNames>
    <definedName name="agu">#REF!</definedName>
    <definedName name="ar">#REF!</definedName>
    <definedName name="AS2DocOpenMode" hidden="1">"AS2DocumentEdit"</definedName>
    <definedName name="AS2HasNoAutoHeaderFooter">"OFF"</definedName>
    <definedName name="bifv_sand">#REF!</definedName>
    <definedName name="bvst">#REF!</definedName>
    <definedName name="des">#REF!</definedName>
    <definedName name="eiok">#REF!</definedName>
    <definedName name="ell">#REF!</definedName>
    <definedName name="feb">#REF!</definedName>
    <definedName name="fjg">#REF!</definedName>
    <definedName name="fjm_lidir">#REF!</definedName>
    <definedName name="fjt">#REF!</definedName>
    <definedName name="fry_sand">#REF!</definedName>
    <definedName name="hagn">#REF!</definedName>
    <definedName name="haus">#REF!</definedName>
    <definedName name="jan">#REF!</definedName>
    <definedName name="jan2">#REF!</definedName>
    <definedName name="janu">#REF!</definedName>
    <definedName name="jg">#REF!</definedName>
    <definedName name="jul">#REF!</definedName>
    <definedName name="jun">#REF!</definedName>
    <definedName name="krossvik">#REF!</definedName>
    <definedName name="lod">#REF!</definedName>
    <definedName name="mai">#REF!</definedName>
    <definedName name="mar">#REF!</definedName>
    <definedName name="mjol">#REF!</definedName>
    <definedName name="nov">#REF!</definedName>
    <definedName name="oj">#REF!</definedName>
    <definedName name="okt">#REF!</definedName>
    <definedName name="_xlnm.Print_Area" localSheetId="0">'Lykiltolur'!$A$1:$K$45</definedName>
    <definedName name="rafverk_sand">#REF!</definedName>
    <definedName name="rvst">#REF!</definedName>
    <definedName name="salt_sand">#REF!</definedName>
    <definedName name="sep">#REF!</definedName>
    <definedName name="sild">#REF!</definedName>
    <definedName name="sj">#REF!</definedName>
    <definedName name="stj_kostn">#REF!</definedName>
    <definedName name="stoddeildir">#REF!</definedName>
    <definedName name="tal">#REF!</definedName>
    <definedName name="tekj">#REF!</definedName>
    <definedName name="treverk_sand">#REF!</definedName>
    <definedName name="tvst">#REF!</definedName>
    <definedName name="vbf">#REF!</definedName>
    <definedName name="vede">#REF!</definedName>
    <definedName name="velav_sand">#REF!</definedName>
    <definedName name="Verðbreytingarfærsla">#REF!</definedName>
    <definedName name="vvst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<sst xmlns="http://schemas.openxmlformats.org/spreadsheetml/2006/main" count="38" uniqueCount="37">
  <si>
    <t>Rekstrarreikningur</t>
  </si>
  <si>
    <t>Kostnaðarverð seldra vara</t>
  </si>
  <si>
    <t>Reiknaðir skattar</t>
  </si>
  <si>
    <t>Efnahagsreikningur</t>
  </si>
  <si>
    <t>31.12.2005</t>
  </si>
  <si>
    <t>31.12.2004</t>
  </si>
  <si>
    <t>Eignir</t>
  </si>
  <si>
    <t>Fastafjármunir</t>
  </si>
  <si>
    <t>Veltufjármunir</t>
  </si>
  <si>
    <t>Eignir alls</t>
  </si>
  <si>
    <t>Eigið fé og skuldir</t>
  </si>
  <si>
    <t>Eigið fé</t>
  </si>
  <si>
    <t>Skuldbindingar</t>
  </si>
  <si>
    <t>Langtímaskuldir</t>
  </si>
  <si>
    <t>Skammtímaskuldir</t>
  </si>
  <si>
    <t>Eiginfjárhlutfall</t>
  </si>
  <si>
    <t>Veltufjárhlutfall</t>
  </si>
  <si>
    <t>Sjóðstreymi</t>
  </si>
  <si>
    <t>Veltufé frá rekstri</t>
  </si>
  <si>
    <t>Handbært fé frá rekstri</t>
  </si>
  <si>
    <t>Fjárfestingarhreyfingar</t>
  </si>
  <si>
    <t>Fjármögnunarhreyfingar</t>
  </si>
  <si>
    <t>Breyting á handbæru fé</t>
  </si>
  <si>
    <t xml:space="preserve"> </t>
  </si>
  <si>
    <t>Afskriftir og leigugjöld</t>
  </si>
  <si>
    <t>Rekstrargjöld án afskrifta og leigugjalda</t>
  </si>
  <si>
    <t>31.12.2006</t>
  </si>
  <si>
    <t>Sala</t>
  </si>
  <si>
    <t>Álagning af vörusölu</t>
  </si>
  <si>
    <t>Rekstrarhagnaður</t>
  </si>
  <si>
    <t>Fjármunatekjur (fjármagnsgjöld)</t>
  </si>
  <si>
    <t>Hagnaður (tap) fyrir skatta</t>
  </si>
  <si>
    <t>N1 hf. lykilstærðir (þús. kr.)</t>
  </si>
  <si>
    <t>31.12.2007</t>
  </si>
  <si>
    <t>Niðurfærsla viðskiptavildar</t>
  </si>
  <si>
    <t>Hagnaður (tap) fyrir aðra liði</t>
  </si>
  <si>
    <t>Hagnaður (tap) ársins</t>
  </si>
</sst>
</file>

<file path=xl/styles.xml><?xml version="1.0" encoding="utf-8"?>
<styleSheet xmlns="http://schemas.openxmlformats.org/spreadsheetml/2006/main">
  <numFmts count="7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;\(#,##0\);0;@"/>
    <numFmt numFmtId="165" formatCode="#,##0,;\(#,##0,\);0;@"/>
    <numFmt numFmtId="166" formatCode="#,##0\ ;[Red]\(#,##0\)"/>
    <numFmt numFmtId="167" formatCode="@\ *."/>
    <numFmt numFmtId="168" formatCode="@*."/>
    <numFmt numFmtId="169" formatCode="#,##0.00\ ;[Red]\(#,##0.00\)"/>
    <numFmt numFmtId="170" formatCode="#,###\ ;[Red]\(#,###\)"/>
    <numFmt numFmtId="171" formatCode="0.0%"/>
    <numFmt numFmtId="172" formatCode="dd\.mm\.yyyy"/>
    <numFmt numFmtId="173" formatCode="#.##0\ ;[Red]\(#.##0\)"/>
    <numFmt numFmtId="174" formatCode="#,##0.00%\ ;[Red]\(#,##0.00%\)"/>
    <numFmt numFmtId="175" formatCode="#,##0\ &quot;kr&quot;;[Red]\-#,##0\ &quot;kr&quot;"/>
    <numFmt numFmtId="176" formatCode="#,##0.00\ &quot;kr&quot;;[Red]\-#,##0.00\ &quot;kr&quot;"/>
    <numFmt numFmtId="177" formatCode="#.##0;\(#.##0\)"/>
    <numFmt numFmtId="178" formatCode="#,##0\ ;[Red]\(* #,##0\)"/>
    <numFmt numFmtId="179" formatCode="m/d"/>
    <numFmt numFmtId="180" formatCode="m/d/yy\ h:mm"/>
    <numFmt numFmtId="181" formatCode="\(#,##0\);#,##0_)"/>
    <numFmt numFmtId="182" formatCode="#,##0,_);\(#,##0,\)"/>
    <numFmt numFmtId="183" formatCode="\(#,##0,\);#,##0,_)"/>
    <numFmt numFmtId="184" formatCode="\(#,##0.00\);#,##0.00_)"/>
    <numFmt numFmtId="185" formatCode="#"/>
    <numFmt numFmtId="186" formatCode="0.000%"/>
    <numFmt numFmtId="187" formatCode="#,##0.0000\ ;[Red]\(#,##0.0000\)"/>
    <numFmt numFmtId="188" formatCode="#,##0;[Red]\(\ #,##0\)"/>
    <numFmt numFmtId="189" formatCode="#,###;[Red]\(\ #,###\)"/>
    <numFmt numFmtId="190" formatCode="#,###\ ;[Red]\ \(#,###\)"/>
    <numFmt numFmtId="191" formatCode="#,###.00\ ;[Red]\(#,###.00\)"/>
    <numFmt numFmtId="192" formatCode="#,##0_);\(#,##0\);0_);@"/>
    <numFmt numFmtId="193" formatCode="*-;*-;*-;*-\|"/>
    <numFmt numFmtId="194" formatCode="#,##0.000\ ;[Red]\(#,##0.000\)"/>
    <numFmt numFmtId="195" formatCode="#,###\ ;[Red]\(\ \ #,###\)"/>
    <numFmt numFmtId="196" formatCode="#,##0;[Red]\ \(#,##0\)"/>
    <numFmt numFmtId="197" formatCode="#,##0\ ;[Red]\(\ \ #,##0\)"/>
    <numFmt numFmtId="198" formatCode="0.0000%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&quot;$&quot;\ #,##0;&quot;$&quot;\ \-#,##0"/>
    <numFmt numFmtId="214" formatCode="&quot;$&quot;\ #,##0;[Red]&quot;$&quot;\ \-#,##0"/>
    <numFmt numFmtId="215" formatCode="&quot;$&quot;\ #,##0.00;&quot;$&quot;\ \-#,##0.00"/>
    <numFmt numFmtId="216" formatCode="&quot;$&quot;\ #,##0.00;[Red]&quot;$&quot;\ \-#,##0.00"/>
    <numFmt numFmtId="217" formatCode="_ &quot;$&quot;\ * #,##0_ ;_ &quot;$&quot;\ * \-#,##0_ ;_ &quot;$&quot;\ * &quot;-&quot;_ ;_ @_ "/>
    <numFmt numFmtId="218" formatCode="_ * #,##0_ ;_ * \-#,##0_ ;_ * &quot;-&quot;_ ;_ @_ "/>
    <numFmt numFmtId="219" formatCode="_ &quot;$&quot;\ * #,##0.00_ ;_ &quot;$&quot;\ * \-#,##0.00_ ;_ &quot;$&quot;\ * &quot;-&quot;??_ ;_ @_ "/>
    <numFmt numFmtId="220" formatCode="_ * #,##0.00_ ;_ * \-#,##0.00_ ;_ * &quot;-&quot;??_ ;_ @_ "/>
    <numFmt numFmtId="221" formatCode="#,##0.0_);\(#,##0.0\)"/>
    <numFmt numFmtId="222" formatCode="_ &quot;$&quot;\ * #,##0.0_ ;_ &quot;$&quot;\ * \-#,##0.0_ ;_ &quot;$&quot;\ * &quot;-&quot;??_ ;_ @_ "/>
    <numFmt numFmtId="223" formatCode="_ &quot;$&quot;\ * #,##0_ ;_ &quot;$&quot;\ * \-#,##0_ ;_ &quot;$&quot;\ * &quot;-&quot;??_ ;_ @_ "/>
    <numFmt numFmtId="224" formatCode="_ * #,##0.0_ ;_ * \-#,##0.0_ ;_ * &quot;-&quot;??_ ;_ @_ "/>
    <numFmt numFmtId="225" formatCode="_ * #,##0_ ;_ * \-#,##0_ ;_ * &quot;-&quot;??_ ;_ @_ "/>
    <numFmt numFmtId="226" formatCode="#,###.0\ ;[Red]\(\ \ #,###.0\)"/>
    <numFmt numFmtId="227" formatCode="#,##0.0%\ ;[Red]\(#,##0.0%\)"/>
  </numFmts>
  <fonts count="18">
    <font>
      <sz val="10"/>
      <name val="Tms Rmn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12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0"/>
    </font>
    <font>
      <b/>
      <sz val="16"/>
      <name val="Times New Roman"/>
      <family val="1"/>
    </font>
    <font>
      <u val="single"/>
      <sz val="10"/>
      <color indexed="36"/>
      <name val="Tms Rmn"/>
      <family val="0"/>
    </font>
    <font>
      <b/>
      <sz val="12"/>
      <name val="Arial"/>
      <family val="2"/>
    </font>
    <font>
      <u val="single"/>
      <sz val="10"/>
      <color indexed="12"/>
      <name val="Tms Rmn"/>
      <family val="0"/>
    </font>
    <font>
      <b/>
      <sz val="11"/>
      <name val="Arial"/>
      <family val="2"/>
    </font>
    <font>
      <sz val="10"/>
      <name val="Times New Roman"/>
      <family val="0"/>
    </font>
    <font>
      <sz val="10"/>
      <name val="Times rmn"/>
      <family val="0"/>
    </font>
    <font>
      <b/>
      <sz val="11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4" fillId="0" borderId="0" applyFill="0" applyBorder="0" applyAlignment="0">
      <protection/>
    </xf>
    <xf numFmtId="4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0" fillId="0" borderId="0" applyFill="0" applyBorder="0" applyProtection="0">
      <alignment/>
    </xf>
    <xf numFmtId="180" fontId="0" fillId="0" borderId="1" applyFill="0" applyProtection="0">
      <alignment/>
    </xf>
    <xf numFmtId="180" fontId="0" fillId="0" borderId="2" applyFill="0" applyProtection="0">
      <alignment/>
    </xf>
    <xf numFmtId="193" fontId="0" fillId="0" borderId="0" applyFill="0" applyBorder="0" applyProtection="0">
      <alignment/>
    </xf>
    <xf numFmtId="176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9" fontId="0" fillId="0" borderId="0" applyFill="0" applyBorder="0" applyProtection="0">
      <alignment/>
    </xf>
    <xf numFmtId="179" fontId="0" fillId="0" borderId="1" applyFill="0" applyProtection="0">
      <alignment/>
    </xf>
    <xf numFmtId="179" fontId="0" fillId="0" borderId="2" applyFill="0" applyProtection="0">
      <alignment/>
    </xf>
    <xf numFmtId="179" fontId="0" fillId="0" borderId="0" applyFill="0" applyBorder="0" applyProtection="0">
      <alignment/>
    </xf>
    <xf numFmtId="3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49" fontId="11" fillId="0" borderId="0" applyFill="0" applyBorder="0" applyProtection="0">
      <alignment horizontal="center"/>
    </xf>
    <xf numFmtId="9" fontId="12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13" fillId="0" borderId="5">
      <alignment/>
      <protection/>
    </xf>
    <xf numFmtId="37" fontId="11" fillId="0" borderId="2" applyFill="0" applyAlignment="0" applyProtection="0"/>
    <xf numFmtId="181" fontId="11" fillId="0" borderId="2" applyFill="0" applyAlignment="0" applyProtection="0"/>
    <xf numFmtId="182" fontId="11" fillId="0" borderId="2" applyFill="0" applyAlignment="0" applyProtection="0"/>
    <xf numFmtId="183" fontId="11" fillId="0" borderId="2" applyFill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38" fontId="0" fillId="0" borderId="0">
      <alignment/>
      <protection/>
    </xf>
  </cellStyleXfs>
  <cellXfs count="27">
    <xf numFmtId="0" fontId="0" fillId="0" borderId="0" xfId="0" applyAlignment="1">
      <alignment/>
    </xf>
    <xf numFmtId="0" fontId="15" fillId="0" borderId="0" xfId="41" applyNumberFormat="1" applyFont="1">
      <alignment/>
      <protection/>
    </xf>
    <xf numFmtId="0" fontId="16" fillId="0" borderId="0" xfId="41" applyNumberFormat="1" applyFont="1">
      <alignment/>
      <protection/>
    </xf>
    <xf numFmtId="0" fontId="17" fillId="0" borderId="0" xfId="41" applyNumberFormat="1" applyFont="1">
      <alignment/>
      <protection/>
    </xf>
    <xf numFmtId="0" fontId="15" fillId="0" borderId="0" xfId="41" applyNumberFormat="1" applyFont="1" applyAlignment="1">
      <alignment horizontal="centerContinuous"/>
      <protection/>
    </xf>
    <xf numFmtId="168" fontId="16" fillId="0" borderId="0" xfId="41" applyNumberFormat="1" applyFont="1">
      <alignment/>
      <protection/>
    </xf>
    <xf numFmtId="195" fontId="16" fillId="0" borderId="0" xfId="41" applyNumberFormat="1" applyFont="1">
      <alignment/>
      <protection/>
    </xf>
    <xf numFmtId="195" fontId="16" fillId="0" borderId="6" xfId="41" applyNumberFormat="1" applyFont="1" applyBorder="1">
      <alignment/>
      <protection/>
    </xf>
    <xf numFmtId="168" fontId="16" fillId="0" borderId="0" xfId="41" applyNumberFormat="1" applyFont="1" applyAlignment="1">
      <alignment horizontal="centerContinuous"/>
      <protection/>
    </xf>
    <xf numFmtId="195" fontId="16" fillId="0" borderId="0" xfId="41" applyNumberFormat="1" applyFont="1" applyBorder="1">
      <alignment/>
      <protection/>
    </xf>
    <xf numFmtId="195" fontId="16" fillId="0" borderId="2" xfId="41" applyNumberFormat="1" applyFont="1" applyBorder="1">
      <alignment/>
      <protection/>
    </xf>
    <xf numFmtId="195" fontId="15" fillId="0" borderId="0" xfId="41" applyNumberFormat="1" applyFont="1" applyAlignment="1" quotePrefix="1">
      <alignment horizontal="center"/>
      <protection/>
    </xf>
    <xf numFmtId="195" fontId="16" fillId="0" borderId="4" xfId="41" applyNumberFormat="1" applyFont="1" applyBorder="1">
      <alignment/>
      <protection/>
    </xf>
    <xf numFmtId="226" fontId="16" fillId="0" borderId="0" xfId="41" applyNumberFormat="1" applyFont="1">
      <alignment/>
      <protection/>
    </xf>
    <xf numFmtId="0" fontId="15" fillId="0" borderId="0" xfId="41" applyNumberFormat="1" applyFont="1" applyAlignment="1">
      <alignment horizontal="center"/>
      <protection/>
    </xf>
    <xf numFmtId="195" fontId="16" fillId="0" borderId="0" xfId="41" applyNumberFormat="1" applyFont="1" applyFill="1">
      <alignment/>
      <protection/>
    </xf>
    <xf numFmtId="195" fontId="16" fillId="0" borderId="6" xfId="41" applyNumberFormat="1" applyFont="1" applyFill="1" applyBorder="1">
      <alignment/>
      <protection/>
    </xf>
    <xf numFmtId="195" fontId="16" fillId="0" borderId="0" xfId="41" applyNumberFormat="1" applyFont="1" applyFill="1" applyBorder="1">
      <alignment/>
      <protection/>
    </xf>
    <xf numFmtId="195" fontId="16" fillId="0" borderId="2" xfId="41" applyNumberFormat="1" applyFont="1" applyFill="1" applyBorder="1">
      <alignment/>
      <protection/>
    </xf>
    <xf numFmtId="227" fontId="16" fillId="0" borderId="0" xfId="43" applyNumberFormat="1" applyFont="1" applyAlignment="1">
      <alignment/>
    </xf>
    <xf numFmtId="227" fontId="16" fillId="0" borderId="0" xfId="41" applyNumberFormat="1" applyFont="1">
      <alignment/>
      <protection/>
    </xf>
    <xf numFmtId="195" fontId="16" fillId="0" borderId="4" xfId="41" applyNumberFormat="1" applyFont="1" applyFill="1" applyBorder="1">
      <alignment/>
      <protection/>
    </xf>
    <xf numFmtId="227" fontId="16" fillId="0" borderId="0" xfId="41" applyNumberFormat="1" applyFont="1" applyFill="1">
      <alignment/>
      <protection/>
    </xf>
    <xf numFmtId="0" fontId="15" fillId="0" borderId="0" xfId="41" applyNumberFormat="1" applyFont="1" applyFill="1" applyAlignment="1">
      <alignment horizontal="center"/>
      <protection/>
    </xf>
    <xf numFmtId="195" fontId="15" fillId="0" borderId="0" xfId="41" applyNumberFormat="1" applyFont="1" applyFill="1" applyAlignment="1" quotePrefix="1">
      <alignment horizontal="center"/>
      <protection/>
    </xf>
    <xf numFmtId="227" fontId="16" fillId="0" borderId="0" xfId="43" applyNumberFormat="1" applyFont="1" applyFill="1" applyAlignment="1">
      <alignment/>
    </xf>
    <xf numFmtId="226" fontId="16" fillId="0" borderId="0" xfId="41" applyNumberFormat="1" applyFont="1" applyFill="1">
      <alignment/>
      <protection/>
    </xf>
  </cellXfs>
  <cellStyles count="39">
    <cellStyle name="Normal" xfId="0"/>
    <cellStyle name="Beløb" xfId="15"/>
    <cellStyle name="Beløb (negative)" xfId="16"/>
    <cellStyle name="Beløb 1000" xfId="17"/>
    <cellStyle name="Beløb 1000 (negative)" xfId="18"/>
    <cellStyle name="Beløb 1000_Ársreikningur" xfId="19"/>
    <cellStyle name="Beløb_Ársreikningur" xfId="20"/>
    <cellStyle name="Calc Currency (0)" xfId="21"/>
    <cellStyle name="Comma" xfId="22"/>
    <cellStyle name="Comma [0]" xfId="23"/>
    <cellStyle name="Company Name" xfId="24"/>
    <cellStyle name="Credit" xfId="25"/>
    <cellStyle name="Credit subtotal" xfId="26"/>
    <cellStyle name="Credit Total" xfId="27"/>
    <cellStyle name="Credit_Worksheet in     Ársreikningur enskur 31.12.2002" xfId="28"/>
    <cellStyle name="Currency" xfId="29"/>
    <cellStyle name="Currency [0]" xfId="30"/>
    <cellStyle name="Debit" xfId="31"/>
    <cellStyle name="Debit subtotal" xfId="32"/>
    <cellStyle name="Debit Total" xfId="33"/>
    <cellStyle name="Debit_Worksheet in 2210 Ársreikningur - Verslunarfyrirtæki með sundurliðunum án heitis" xfId="34"/>
    <cellStyle name="Decimal" xfId="35"/>
    <cellStyle name="Decimal (negative)" xfId="36"/>
    <cellStyle name="Followed Hyperlink" xfId="37"/>
    <cellStyle name="Header1" xfId="38"/>
    <cellStyle name="Header2" xfId="39"/>
    <cellStyle name="Hyperlink" xfId="40"/>
    <cellStyle name="Normal_SHEET" xfId="41"/>
    <cellStyle name="Overskrift" xfId="42"/>
    <cellStyle name="Percent" xfId="43"/>
    <cellStyle name="Percent %" xfId="44"/>
    <cellStyle name="Times rmn" xfId="45"/>
    <cellStyle name="Total" xfId="46"/>
    <cellStyle name="Total (negative)" xfId="47"/>
    <cellStyle name="Total 1000" xfId="48"/>
    <cellStyle name="Total 1000 (negative)" xfId="49"/>
    <cellStyle name="Total 1000_Ársreikningur" xfId="50"/>
    <cellStyle name="Total_Ársreikningur" xfId="51"/>
    <cellStyle name="Tölur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JORI\ALLIR\ENDURSK\1997\VINN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Skyring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2.125" style="2" customWidth="1"/>
    <col min="3" max="3" width="41.50390625" style="2" customWidth="1"/>
    <col min="4" max="4" width="3.125" style="2" customWidth="1"/>
    <col min="5" max="5" width="14.625" style="2" customWidth="1"/>
    <col min="6" max="6" width="1.4921875" style="2" customWidth="1"/>
    <col min="7" max="7" width="14.625" style="2" customWidth="1"/>
    <col min="8" max="8" width="1.4921875" style="2" customWidth="1"/>
    <col min="9" max="9" width="14.625" style="2" customWidth="1"/>
    <col min="10" max="10" width="1.37890625" style="2" customWidth="1"/>
    <col min="11" max="11" width="14.625" style="2" customWidth="1"/>
    <col min="12" max="16384" width="10.625" style="2" customWidth="1"/>
  </cols>
  <sheetData>
    <row r="2" ht="12.75" customHeight="1">
      <c r="B2" s="1" t="s">
        <v>32</v>
      </c>
    </row>
    <row r="3" ht="5.25" customHeight="1"/>
    <row r="4" ht="12.75" customHeight="1">
      <c r="B4" s="3" t="s">
        <v>0</v>
      </c>
    </row>
    <row r="5" spans="5:11" ht="6.75" customHeight="1">
      <c r="E5" s="4"/>
      <c r="F5" s="4"/>
      <c r="G5" s="4"/>
      <c r="H5" s="4"/>
      <c r="I5" s="4"/>
      <c r="J5" s="4"/>
      <c r="K5" s="4"/>
    </row>
    <row r="6" spans="5:11" ht="12">
      <c r="E6" s="14">
        <v>2007</v>
      </c>
      <c r="F6" s="14"/>
      <c r="G6" s="14">
        <v>2006</v>
      </c>
      <c r="H6" s="14"/>
      <c r="I6" s="14">
        <v>2005</v>
      </c>
      <c r="J6" s="14"/>
      <c r="K6" s="14">
        <v>2004</v>
      </c>
    </row>
    <row r="7" ht="6.75" customHeight="1"/>
    <row r="8" spans="3:11" ht="12">
      <c r="C8" s="5" t="s">
        <v>27</v>
      </c>
      <c r="E8" s="6">
        <v>29484969</v>
      </c>
      <c r="F8" s="6"/>
      <c r="G8" s="15">
        <v>23473537</v>
      </c>
      <c r="H8" s="15"/>
      <c r="I8" s="15">
        <v>19704570</v>
      </c>
      <c r="J8" s="15"/>
      <c r="K8" s="15">
        <v>17344156</v>
      </c>
    </row>
    <row r="9" spans="3:11" ht="12">
      <c r="C9" s="5" t="s">
        <v>1</v>
      </c>
      <c r="E9" s="7">
        <v>-22510171</v>
      </c>
      <c r="F9" s="7"/>
      <c r="G9" s="16">
        <v>-18250216</v>
      </c>
      <c r="H9" s="16"/>
      <c r="I9" s="16">
        <v>-15244517</v>
      </c>
      <c r="J9" s="16"/>
      <c r="K9" s="16">
        <v>-12861657</v>
      </c>
    </row>
    <row r="10" spans="3:11" ht="12">
      <c r="C10" s="8" t="s">
        <v>28</v>
      </c>
      <c r="E10" s="9">
        <f>SUM(E8:E9)</f>
        <v>6974798</v>
      </c>
      <c r="F10" s="6"/>
      <c r="G10" s="17">
        <f>SUM(G8:G9)</f>
        <v>5223321</v>
      </c>
      <c r="H10" s="15"/>
      <c r="I10" s="17">
        <f>SUM(I8:I9)</f>
        <v>4460053</v>
      </c>
      <c r="J10" s="15"/>
      <c r="K10" s="17">
        <f>SUM(K8:K9)</f>
        <v>4482499</v>
      </c>
    </row>
    <row r="11" spans="3:11" ht="12">
      <c r="C11" s="8" t="s">
        <v>25</v>
      </c>
      <c r="E11" s="6">
        <v>-5393538</v>
      </c>
      <c r="F11" s="6"/>
      <c r="G11" s="15">
        <f>-3242258+1</f>
        <v>-3242257</v>
      </c>
      <c r="H11" s="15"/>
      <c r="I11" s="15">
        <f>381068-3279466+32876</f>
        <v>-2865522</v>
      </c>
      <c r="J11" s="15"/>
      <c r="K11" s="15">
        <f>366705-3359944-26256-1</f>
        <v>-3019496</v>
      </c>
    </row>
    <row r="12" spans="3:11" ht="12">
      <c r="C12" s="5" t="s">
        <v>24</v>
      </c>
      <c r="E12" s="6">
        <f>-738802-1</f>
        <v>-738803</v>
      </c>
      <c r="F12" s="6"/>
      <c r="G12" s="15">
        <v>-1021195</v>
      </c>
      <c r="H12" s="15"/>
      <c r="I12" s="15">
        <f>-458988-170000-280706-1</f>
        <v>-909695</v>
      </c>
      <c r="J12" s="15"/>
      <c r="K12" s="15">
        <f>-433871-170000-256557</f>
        <v>-860428</v>
      </c>
    </row>
    <row r="13" spans="3:13" ht="12">
      <c r="C13" s="8" t="s">
        <v>29</v>
      </c>
      <c r="E13" s="6">
        <f>SUM(E10:E12)</f>
        <v>842457</v>
      </c>
      <c r="F13" s="6"/>
      <c r="G13" s="15">
        <f>SUM(G10:G12)</f>
        <v>959869</v>
      </c>
      <c r="H13" s="15"/>
      <c r="I13" s="15">
        <f>SUM(I10:I12)</f>
        <v>684836</v>
      </c>
      <c r="J13" s="15"/>
      <c r="K13" s="15">
        <f>SUM(K10:K12)</f>
        <v>602575</v>
      </c>
      <c r="M13" s="2" t="s">
        <v>23</v>
      </c>
    </row>
    <row r="14" spans="3:11" ht="12">
      <c r="C14" s="5" t="s">
        <v>30</v>
      </c>
      <c r="E14" s="6">
        <v>120118</v>
      </c>
      <c r="F14" s="6"/>
      <c r="G14" s="15">
        <v>-709919</v>
      </c>
      <c r="H14" s="15"/>
      <c r="I14" s="15">
        <f>69160+265124</f>
        <v>334284</v>
      </c>
      <c r="J14" s="15"/>
      <c r="K14" s="15">
        <f>128706+93107</f>
        <v>221813</v>
      </c>
    </row>
    <row r="15" spans="3:11" ht="12">
      <c r="C15" s="5" t="s">
        <v>31</v>
      </c>
      <c r="E15" s="6">
        <f>SUM(E13:E14)</f>
        <v>962575</v>
      </c>
      <c r="F15" s="6"/>
      <c r="G15" s="15">
        <f>SUM(G13:G14)</f>
        <v>249950</v>
      </c>
      <c r="H15" s="15"/>
      <c r="I15" s="15">
        <f>SUM(I13:I14)</f>
        <v>1019120</v>
      </c>
      <c r="J15" s="15"/>
      <c r="K15" s="15">
        <f>SUM(K13:K14)</f>
        <v>824388</v>
      </c>
    </row>
    <row r="16" spans="3:11" ht="12">
      <c r="C16" s="5" t="s">
        <v>2</v>
      </c>
      <c r="E16" s="6">
        <v>-101682</v>
      </c>
      <c r="F16" s="6"/>
      <c r="G16" s="15">
        <v>-60060</v>
      </c>
      <c r="H16" s="15"/>
      <c r="I16" s="15">
        <v>-135765</v>
      </c>
      <c r="J16" s="15"/>
      <c r="K16" s="15">
        <f>-135627-16738</f>
        <v>-152365</v>
      </c>
    </row>
    <row r="17" spans="3:11" ht="12">
      <c r="C17" s="5" t="s">
        <v>35</v>
      </c>
      <c r="E17" s="6">
        <f>SUM(E15:E16)</f>
        <v>860893</v>
      </c>
      <c r="F17" s="6"/>
      <c r="G17" s="15">
        <f>SUM(G15:G16)</f>
        <v>189890</v>
      </c>
      <c r="H17" s="15"/>
      <c r="I17" s="15">
        <f>SUM(I15:I16)</f>
        <v>883355</v>
      </c>
      <c r="J17" s="15"/>
      <c r="K17" s="15">
        <f>SUM(K15:K16)</f>
        <v>672023</v>
      </c>
    </row>
    <row r="18" spans="3:11" ht="12">
      <c r="C18" s="5" t="s">
        <v>34</v>
      </c>
      <c r="E18" s="6">
        <v>0</v>
      </c>
      <c r="F18" s="6"/>
      <c r="G18" s="15">
        <v>-7000000</v>
      </c>
      <c r="H18" s="15"/>
      <c r="I18" s="15"/>
      <c r="J18" s="15"/>
      <c r="K18" s="15"/>
    </row>
    <row r="19" spans="3:11" ht="12.75" thickBot="1">
      <c r="C19" s="5" t="s">
        <v>36</v>
      </c>
      <c r="E19" s="10">
        <f>SUM(E17:E18)</f>
        <v>860893</v>
      </c>
      <c r="F19" s="10"/>
      <c r="G19" s="18">
        <f>SUM(G17:G18)</f>
        <v>-6810110</v>
      </c>
      <c r="H19" s="18"/>
      <c r="I19" s="18">
        <f>SUM(I17:I18)</f>
        <v>883355</v>
      </c>
      <c r="J19" s="18"/>
      <c r="K19" s="18">
        <f>SUM(K17:K18)</f>
        <v>672023</v>
      </c>
    </row>
    <row r="20" spans="5:11" ht="12.75" thickTop="1">
      <c r="E20" s="6"/>
      <c r="F20" s="6"/>
      <c r="G20" s="6"/>
      <c r="H20" s="15"/>
      <c r="I20" s="15"/>
      <c r="J20" s="15"/>
      <c r="K20" s="15"/>
    </row>
    <row r="21" spans="2:11" ht="12">
      <c r="B21" s="3" t="s">
        <v>3</v>
      </c>
      <c r="E21" s="6"/>
      <c r="F21" s="6"/>
      <c r="G21" s="6"/>
      <c r="H21" s="15"/>
      <c r="I21" s="15"/>
      <c r="J21" s="15"/>
      <c r="K21" s="15"/>
    </row>
    <row r="22" spans="2:11" ht="12">
      <c r="B22" s="3"/>
      <c r="E22" s="11" t="s">
        <v>33</v>
      </c>
      <c r="F22" s="6"/>
      <c r="G22" s="11" t="s">
        <v>26</v>
      </c>
      <c r="H22" s="15"/>
      <c r="I22" s="24" t="s">
        <v>4</v>
      </c>
      <c r="J22" s="15"/>
      <c r="K22" s="24" t="s">
        <v>5</v>
      </c>
    </row>
    <row r="23" spans="2:11" ht="12">
      <c r="B23" s="2" t="s">
        <v>6</v>
      </c>
      <c r="E23" s="6"/>
      <c r="F23" s="6"/>
      <c r="G23" s="6"/>
      <c r="H23" s="15"/>
      <c r="I23" s="15"/>
      <c r="J23" s="15"/>
      <c r="K23" s="15"/>
    </row>
    <row r="24" spans="3:11" ht="12">
      <c r="C24" s="5" t="s">
        <v>7</v>
      </c>
      <c r="E24" s="6">
        <v>7974565</v>
      </c>
      <c r="F24" s="6"/>
      <c r="G24" s="6">
        <v>5560839</v>
      </c>
      <c r="H24" s="15"/>
      <c r="I24" s="15">
        <v>3873559</v>
      </c>
      <c r="J24" s="15"/>
      <c r="K24" s="17">
        <v>4335567</v>
      </c>
    </row>
    <row r="25" spans="3:11" ht="12">
      <c r="C25" s="5" t="s">
        <v>8</v>
      </c>
      <c r="E25" s="6">
        <v>12088107</v>
      </c>
      <c r="F25" s="6"/>
      <c r="G25" s="6">
        <v>9552756</v>
      </c>
      <c r="H25" s="15"/>
      <c r="I25" s="15">
        <v>5813778</v>
      </c>
      <c r="J25" s="15"/>
      <c r="K25" s="17">
        <v>5196104</v>
      </c>
    </row>
    <row r="26" spans="3:11" ht="12">
      <c r="C26" s="5" t="s">
        <v>9</v>
      </c>
      <c r="E26" s="12">
        <f>SUM(E24:E25)</f>
        <v>20062672</v>
      </c>
      <c r="F26" s="12">
        <v>0</v>
      </c>
      <c r="G26" s="12">
        <f>SUM(G24:G25)</f>
        <v>15113595</v>
      </c>
      <c r="H26" s="21">
        <v>0</v>
      </c>
      <c r="I26" s="21">
        <f>SUM(I24:I25)</f>
        <v>9687337</v>
      </c>
      <c r="J26" s="21">
        <v>0</v>
      </c>
      <c r="K26" s="21">
        <f>SUM(K24:K25)</f>
        <v>9531671</v>
      </c>
    </row>
    <row r="27" spans="5:11" ht="6.75" customHeight="1">
      <c r="E27" s="6"/>
      <c r="F27" s="6"/>
      <c r="G27" s="6"/>
      <c r="H27" s="15"/>
      <c r="I27" s="15"/>
      <c r="J27" s="15"/>
      <c r="K27" s="17"/>
    </row>
    <row r="28" spans="2:11" ht="12">
      <c r="B28" s="2" t="s">
        <v>10</v>
      </c>
      <c r="E28" s="6"/>
      <c r="F28" s="6"/>
      <c r="G28" s="6"/>
      <c r="H28" s="15"/>
      <c r="I28" s="15"/>
      <c r="J28" s="15"/>
      <c r="K28" s="17"/>
    </row>
    <row r="29" spans="3:11" ht="12">
      <c r="C29" s="5" t="s">
        <v>11</v>
      </c>
      <c r="E29" s="6">
        <v>5354996</v>
      </c>
      <c r="F29" s="6"/>
      <c r="G29" s="6">
        <v>-302223</v>
      </c>
      <c r="H29" s="15"/>
      <c r="I29" s="15">
        <v>3689342.696</v>
      </c>
      <c r="J29" s="15"/>
      <c r="K29" s="17">
        <v>3440168</v>
      </c>
    </row>
    <row r="30" spans="3:11" ht="12">
      <c r="C30" s="5" t="s">
        <v>12</v>
      </c>
      <c r="E30" s="6">
        <f>195763+31007</f>
        <v>226770</v>
      </c>
      <c r="F30" s="6"/>
      <c r="G30" s="6">
        <f>86444+28227</f>
        <v>114671</v>
      </c>
      <c r="H30" s="15"/>
      <c r="I30" s="15">
        <v>199765</v>
      </c>
      <c r="J30" s="15"/>
      <c r="K30" s="17">
        <v>94780</v>
      </c>
    </row>
    <row r="31" spans="3:11" ht="12">
      <c r="C31" s="5" t="s">
        <v>13</v>
      </c>
      <c r="E31" s="6">
        <v>5521160</v>
      </c>
      <c r="F31" s="6"/>
      <c r="G31" s="6">
        <v>7065560</v>
      </c>
      <c r="H31" s="15"/>
      <c r="I31" s="15">
        <v>1323125</v>
      </c>
      <c r="J31" s="15"/>
      <c r="K31" s="17">
        <v>1910108</v>
      </c>
    </row>
    <row r="32" spans="3:11" ht="12">
      <c r="C32" s="5" t="s">
        <v>14</v>
      </c>
      <c r="E32" s="6">
        <v>8959746</v>
      </c>
      <c r="F32" s="6"/>
      <c r="G32" s="6">
        <v>8235587</v>
      </c>
      <c r="H32" s="15"/>
      <c r="I32" s="15">
        <v>4475104</v>
      </c>
      <c r="J32" s="15"/>
      <c r="K32" s="17">
        <v>4086615</v>
      </c>
    </row>
    <row r="33" spans="3:11" ht="12">
      <c r="C33" s="5" t="s">
        <v>10</v>
      </c>
      <c r="E33" s="12">
        <f>SUM(E29:E32)</f>
        <v>20062672</v>
      </c>
      <c r="F33" s="12"/>
      <c r="G33" s="12">
        <f>SUM(G29:G32)</f>
        <v>15113595</v>
      </c>
      <c r="H33" s="21"/>
      <c r="I33" s="21">
        <f>SUM(I29:I32)</f>
        <v>9687336.696</v>
      </c>
      <c r="J33" s="21"/>
      <c r="K33" s="21">
        <f>SUM(K29:K32)</f>
        <v>9531671</v>
      </c>
    </row>
    <row r="34" spans="3:11" ht="7.5" customHeight="1">
      <c r="C34" s="5"/>
      <c r="E34" s="6"/>
      <c r="F34" s="6"/>
      <c r="G34" s="6"/>
      <c r="H34" s="15"/>
      <c r="I34" s="15"/>
      <c r="J34" s="15"/>
      <c r="K34" s="17"/>
    </row>
    <row r="35" spans="3:11" ht="12">
      <c r="C35" s="5" t="s">
        <v>15</v>
      </c>
      <c r="E35" s="19">
        <f>E29/E26</f>
        <v>0.2669134001692297</v>
      </c>
      <c r="F35" s="20"/>
      <c r="G35" s="19">
        <f>G29/G26</f>
        <v>-0.01999676450242315</v>
      </c>
      <c r="H35" s="22"/>
      <c r="I35" s="25">
        <v>0.316990604726994</v>
      </c>
      <c r="J35" s="22"/>
      <c r="K35" s="25">
        <v>0.2989104637447568</v>
      </c>
    </row>
    <row r="36" spans="3:11" ht="12">
      <c r="C36" s="5" t="s">
        <v>16</v>
      </c>
      <c r="E36" s="13">
        <f>E25/E32</f>
        <v>1.3491573310225535</v>
      </c>
      <c r="F36" s="6"/>
      <c r="G36" s="13">
        <f>G25/G32</f>
        <v>1.159936261981083</v>
      </c>
      <c r="H36" s="15"/>
      <c r="I36" s="26">
        <v>1.320197845669636</v>
      </c>
      <c r="J36" s="15"/>
      <c r="K36" s="26">
        <v>1.2732124428385931</v>
      </c>
    </row>
    <row r="37" spans="5:11" ht="7.5" customHeight="1">
      <c r="E37" s="13"/>
      <c r="F37" s="6"/>
      <c r="G37" s="13"/>
      <c r="H37" s="15"/>
      <c r="I37" s="26"/>
      <c r="J37" s="15"/>
      <c r="K37" s="17"/>
    </row>
    <row r="38" spans="5:11" ht="12">
      <c r="E38" s="14">
        <v>2007</v>
      </c>
      <c r="F38" s="14"/>
      <c r="G38" s="14">
        <v>2006</v>
      </c>
      <c r="H38" s="23"/>
      <c r="I38" s="23">
        <v>2005</v>
      </c>
      <c r="J38" s="23"/>
      <c r="K38" s="23">
        <v>2004</v>
      </c>
    </row>
    <row r="39" spans="2:11" ht="12">
      <c r="B39" s="3" t="s">
        <v>17</v>
      </c>
      <c r="E39" s="6"/>
      <c r="F39" s="6"/>
      <c r="G39" s="6"/>
      <c r="H39" s="15"/>
      <c r="I39" s="15"/>
      <c r="J39" s="15"/>
      <c r="K39" s="17"/>
    </row>
    <row r="40" spans="3:11" ht="12">
      <c r="C40" s="5" t="s">
        <v>18</v>
      </c>
      <c r="E40" s="6">
        <v>1386147</v>
      </c>
      <c r="F40" s="6"/>
      <c r="G40" s="6">
        <v>747909</v>
      </c>
      <c r="H40" s="15"/>
      <c r="I40" s="15">
        <v>1213747</v>
      </c>
      <c r="J40" s="15"/>
      <c r="K40" s="17">
        <v>744915</v>
      </c>
    </row>
    <row r="41" spans="3:11" ht="4.5" customHeight="1">
      <c r="C41" s="5"/>
      <c r="E41" s="6"/>
      <c r="F41" s="6"/>
      <c r="G41" s="6"/>
      <c r="H41" s="15"/>
      <c r="I41" s="15"/>
      <c r="J41" s="15"/>
      <c r="K41" s="17"/>
    </row>
    <row r="42" spans="3:11" ht="12">
      <c r="C42" s="5" t="s">
        <v>19</v>
      </c>
      <c r="E42" s="6">
        <v>724867</v>
      </c>
      <c r="F42" s="6"/>
      <c r="G42" s="6">
        <v>1117222</v>
      </c>
      <c r="H42" s="15"/>
      <c r="I42" s="15">
        <v>1278398</v>
      </c>
      <c r="J42" s="15"/>
      <c r="K42" s="17">
        <v>576789</v>
      </c>
    </row>
    <row r="43" spans="3:11" ht="12">
      <c r="C43" s="5" t="s">
        <v>20</v>
      </c>
      <c r="E43" s="6">
        <v>-530900</v>
      </c>
      <c r="F43" s="6"/>
      <c r="G43" s="6">
        <v>360204</v>
      </c>
      <c r="H43" s="15"/>
      <c r="I43" s="15">
        <v>-109037</v>
      </c>
      <c r="J43" s="15"/>
      <c r="K43" s="17">
        <v>122275</v>
      </c>
    </row>
    <row r="44" spans="3:11" ht="12">
      <c r="C44" s="5" t="s">
        <v>21</v>
      </c>
      <c r="E44" s="6">
        <v>700669</v>
      </c>
      <c r="F44" s="6"/>
      <c r="G44" s="6">
        <v>-100854</v>
      </c>
      <c r="H44" s="15"/>
      <c r="I44" s="15">
        <v>-1331473</v>
      </c>
      <c r="J44" s="15"/>
      <c r="K44" s="17">
        <v>-620070</v>
      </c>
    </row>
    <row r="45" spans="3:11" ht="12.75" thickBot="1">
      <c r="C45" s="5" t="s">
        <v>22</v>
      </c>
      <c r="E45" s="10">
        <f>SUM(E42:E44)</f>
        <v>894636</v>
      </c>
      <c r="F45" s="10"/>
      <c r="G45" s="10">
        <f>SUM(G42:G44)</f>
        <v>1376572</v>
      </c>
      <c r="H45" s="18"/>
      <c r="I45" s="18">
        <f>SUM(I42:I44)</f>
        <v>-162112</v>
      </c>
      <c r="J45" s="18"/>
      <c r="K45" s="18">
        <f>SUM(K42:K44)</f>
        <v>78994</v>
      </c>
    </row>
    <row r="46" spans="5:11" ht="12.75" thickTop="1">
      <c r="E46" s="6"/>
      <c r="F46" s="6"/>
      <c r="G46" s="6"/>
      <c r="H46" s="6"/>
      <c r="I46" s="6"/>
      <c r="J46" s="6"/>
      <c r="K46" s="9"/>
    </row>
    <row r="47" spans="5:11" ht="12">
      <c r="E47" s="6"/>
      <c r="F47" s="6"/>
      <c r="G47" s="6"/>
      <c r="H47" s="6"/>
      <c r="I47" s="6"/>
      <c r="J47" s="6"/>
      <c r="K47" s="6"/>
    </row>
    <row r="48" spans="5:11" ht="12">
      <c r="E48" s="6"/>
      <c r="F48" s="6"/>
      <c r="G48" s="6"/>
      <c r="H48" s="6"/>
      <c r="I48" s="6"/>
      <c r="J48" s="6"/>
      <c r="K48" s="6"/>
    </row>
    <row r="49" spans="5:11" ht="12">
      <c r="E49" s="6"/>
      <c r="F49" s="6"/>
      <c r="G49" s="6"/>
      <c r="H49" s="6"/>
      <c r="I49" s="6"/>
      <c r="J49" s="6"/>
      <c r="K49" s="6"/>
    </row>
    <row r="50" spans="5:11" ht="12">
      <c r="E50" s="6"/>
      <c r="F50" s="6"/>
      <c r="G50" s="6"/>
      <c r="H50" s="6"/>
      <c r="I50" s="6"/>
      <c r="J50" s="6"/>
      <c r="K50" s="6"/>
    </row>
    <row r="51" spans="5:11" ht="12">
      <c r="E51" s="6"/>
      <c r="F51" s="6"/>
      <c r="G51" s="6"/>
      <c r="H51" s="6"/>
      <c r="I51" s="6"/>
      <c r="J51" s="6"/>
      <c r="K51" s="6"/>
    </row>
    <row r="52" spans="5:11" ht="12">
      <c r="E52" s="6"/>
      <c r="F52" s="6"/>
      <c r="G52" s="6"/>
      <c r="H52" s="6"/>
      <c r="I52" s="6"/>
      <c r="J52" s="6"/>
      <c r="K52" s="6"/>
    </row>
    <row r="53" spans="5:11" ht="12">
      <c r="E53" s="6"/>
      <c r="F53" s="6"/>
      <c r="G53" s="6"/>
      <c r="H53" s="6"/>
      <c r="I53" s="6"/>
      <c r="J53" s="6"/>
      <c r="K53" s="6"/>
    </row>
    <row r="54" spans="5:11" ht="12">
      <c r="E54" s="6"/>
      <c r="F54" s="6"/>
      <c r="G54" s="6"/>
      <c r="H54" s="6"/>
      <c r="I54" s="6"/>
      <c r="J54" s="6"/>
      <c r="K54" s="6"/>
    </row>
    <row r="55" spans="5:11" ht="12">
      <c r="E55" s="6"/>
      <c r="F55" s="6"/>
      <c r="G55" s="6"/>
      <c r="H55" s="6"/>
      <c r="I55" s="6"/>
      <c r="J55" s="6"/>
      <c r="K55" s="6"/>
    </row>
    <row r="56" spans="5:11" ht="12">
      <c r="E56" s="6"/>
      <c r="F56" s="6"/>
      <c r="G56" s="6"/>
      <c r="H56" s="6"/>
      <c r="I56" s="6"/>
      <c r="J56" s="6"/>
      <c r="K56" s="6"/>
    </row>
    <row r="57" spans="5:11" ht="12">
      <c r="E57" s="6"/>
      <c r="F57" s="6"/>
      <c r="G57" s="6"/>
      <c r="H57" s="6"/>
      <c r="I57" s="6"/>
      <c r="J57" s="6"/>
      <c r="K57" s="6"/>
    </row>
    <row r="58" spans="5:11" ht="12">
      <c r="E58" s="6"/>
      <c r="F58" s="6"/>
      <c r="G58" s="6"/>
      <c r="H58" s="6"/>
      <c r="I58" s="6"/>
      <c r="J58" s="6"/>
      <c r="K58" s="6"/>
    </row>
    <row r="59" spans="5:11" ht="12">
      <c r="E59" s="6"/>
      <c r="F59" s="6"/>
      <c r="G59" s="6"/>
      <c r="H59" s="6"/>
      <c r="I59" s="6"/>
      <c r="J59" s="6"/>
      <c r="K59" s="6"/>
    </row>
    <row r="60" spans="5:11" ht="12">
      <c r="E60" s="6"/>
      <c r="F60" s="6"/>
      <c r="G60" s="6"/>
      <c r="H60" s="6"/>
      <c r="I60" s="6"/>
      <c r="J60" s="6"/>
      <c r="K60" s="6"/>
    </row>
    <row r="61" spans="5:11" ht="12">
      <c r="E61" s="6"/>
      <c r="F61" s="6"/>
      <c r="G61" s="6"/>
      <c r="H61" s="6"/>
      <c r="I61" s="6"/>
      <c r="J61" s="6"/>
      <c r="K61" s="6"/>
    </row>
    <row r="62" spans="5:11" ht="12">
      <c r="E62" s="6"/>
      <c r="F62" s="6"/>
      <c r="G62" s="6"/>
      <c r="H62" s="6"/>
      <c r="I62" s="6"/>
      <c r="J62" s="6"/>
      <c r="K62" s="6"/>
    </row>
    <row r="63" spans="5:11" ht="12">
      <c r="E63" s="6"/>
      <c r="F63" s="6"/>
      <c r="G63" s="6"/>
      <c r="H63" s="6"/>
      <c r="I63" s="6"/>
      <c r="J63" s="6"/>
      <c r="K63" s="6"/>
    </row>
    <row r="64" spans="5:11" ht="12">
      <c r="E64" s="6"/>
      <c r="F64" s="6"/>
      <c r="G64" s="6"/>
      <c r="H64" s="6"/>
      <c r="I64" s="6"/>
      <c r="J64" s="6"/>
      <c r="K64" s="6"/>
    </row>
    <row r="65" spans="5:11" ht="12">
      <c r="E65" s="6"/>
      <c r="F65" s="6"/>
      <c r="G65" s="6"/>
      <c r="H65" s="6"/>
      <c r="I65" s="6"/>
      <c r="J65" s="6"/>
      <c r="K65" s="6"/>
    </row>
    <row r="66" spans="5:11" ht="12">
      <c r="E66" s="6"/>
      <c r="F66" s="6"/>
      <c r="G66" s="6"/>
      <c r="H66" s="6"/>
      <c r="I66" s="6"/>
      <c r="J66" s="6"/>
      <c r="K66" s="6"/>
    </row>
    <row r="67" spans="5:11" ht="12">
      <c r="E67" s="6"/>
      <c r="F67" s="6"/>
      <c r="G67" s="6"/>
      <c r="H67" s="6"/>
      <c r="I67" s="6"/>
      <c r="J67" s="6"/>
      <c r="K67" s="6"/>
    </row>
    <row r="68" spans="5:11" ht="12">
      <c r="E68" s="6"/>
      <c r="F68" s="6"/>
      <c r="G68" s="6"/>
      <c r="H68" s="6"/>
      <c r="I68" s="6"/>
      <c r="J68" s="6"/>
      <c r="K68" s="6"/>
    </row>
    <row r="69" spans="5:11" ht="12">
      <c r="E69" s="6"/>
      <c r="F69" s="6"/>
      <c r="G69" s="6"/>
      <c r="H69" s="6"/>
      <c r="I69" s="6"/>
      <c r="J69" s="6"/>
      <c r="K69" s="6"/>
    </row>
    <row r="70" spans="5:11" ht="12">
      <c r="E70" s="6"/>
      <c r="F70" s="6"/>
      <c r="G70" s="6"/>
      <c r="H70" s="6"/>
      <c r="I70" s="6"/>
      <c r="J70" s="6"/>
      <c r="K70" s="6"/>
    </row>
    <row r="71" spans="5:11" ht="12">
      <c r="E71" s="6"/>
      <c r="F71" s="6"/>
      <c r="G71" s="6"/>
      <c r="H71" s="6"/>
      <c r="I71" s="6"/>
      <c r="J71" s="6"/>
      <c r="K71" s="6"/>
    </row>
    <row r="72" spans="5:11" ht="12">
      <c r="E72" s="6"/>
      <c r="F72" s="6"/>
      <c r="G72" s="6"/>
      <c r="H72" s="6"/>
      <c r="I72" s="6"/>
      <c r="J72" s="6"/>
      <c r="K72" s="6"/>
    </row>
    <row r="73" spans="5:11" ht="12">
      <c r="E73" s="6"/>
      <c r="F73" s="6"/>
      <c r="G73" s="6"/>
      <c r="H73" s="6"/>
      <c r="I73" s="6"/>
      <c r="J73" s="6"/>
      <c r="K73" s="6"/>
    </row>
    <row r="74" spans="5:11" ht="12">
      <c r="E74" s="6"/>
      <c r="F74" s="6"/>
      <c r="G74" s="6"/>
      <c r="H74" s="6"/>
      <c r="I74" s="6"/>
      <c r="J74" s="6"/>
      <c r="K74" s="6"/>
    </row>
    <row r="75" spans="5:11" ht="12">
      <c r="E75" s="6"/>
      <c r="F75" s="6"/>
      <c r="G75" s="6"/>
      <c r="H75" s="6"/>
      <c r="I75" s="6"/>
      <c r="J75" s="6"/>
      <c r="K75" s="6"/>
    </row>
    <row r="76" spans="5:11" ht="12">
      <c r="E76" s="6"/>
      <c r="F76" s="6"/>
      <c r="G76" s="6"/>
      <c r="H76" s="6"/>
      <c r="I76" s="6"/>
      <c r="J76" s="6"/>
      <c r="K76" s="6"/>
    </row>
    <row r="77" spans="5:11" ht="12">
      <c r="E77" s="6"/>
      <c r="F77" s="6"/>
      <c r="G77" s="6"/>
      <c r="H77" s="6"/>
      <c r="I77" s="6"/>
      <c r="J77" s="6"/>
      <c r="K77" s="6"/>
    </row>
    <row r="78" spans="5:11" ht="12">
      <c r="E78" s="6"/>
      <c r="F78" s="6"/>
      <c r="G78" s="6"/>
      <c r="H78" s="6"/>
      <c r="I78" s="6"/>
      <c r="J78" s="6"/>
      <c r="K78" s="6"/>
    </row>
    <row r="79" spans="5:11" ht="12">
      <c r="E79" s="6"/>
      <c r="F79" s="6"/>
      <c r="G79" s="6"/>
      <c r="H79" s="6"/>
      <c r="I79" s="6"/>
      <c r="J79" s="6"/>
      <c r="K79" s="6"/>
    </row>
    <row r="80" spans="5:11" ht="12">
      <c r="E80" s="6"/>
      <c r="F80" s="6"/>
      <c r="G80" s="6"/>
      <c r="H80" s="6"/>
      <c r="I80" s="6"/>
      <c r="J80" s="6"/>
      <c r="K80" s="6"/>
    </row>
    <row r="81" spans="5:11" ht="12">
      <c r="E81" s="6"/>
      <c r="F81" s="6"/>
      <c r="G81" s="6"/>
      <c r="H81" s="6"/>
      <c r="I81" s="6"/>
      <c r="J81" s="6"/>
      <c r="K81" s="6"/>
    </row>
    <row r="82" spans="5:11" ht="12">
      <c r="E82" s="6"/>
      <c r="F82" s="6"/>
      <c r="G82" s="6"/>
      <c r="H82" s="6"/>
      <c r="I82" s="6"/>
      <c r="J82" s="6"/>
      <c r="K82" s="6"/>
    </row>
    <row r="83" spans="5:11" ht="12">
      <c r="E83" s="6"/>
      <c r="F83" s="6"/>
      <c r="G83" s="6"/>
      <c r="H83" s="6"/>
      <c r="I83" s="6"/>
      <c r="J83" s="6"/>
      <c r="K83" s="6"/>
    </row>
    <row r="84" spans="5:11" ht="12">
      <c r="E84" s="6"/>
      <c r="F84" s="6"/>
      <c r="G84" s="6"/>
      <c r="H84" s="6"/>
      <c r="I84" s="6"/>
      <c r="J84" s="6"/>
      <c r="K84" s="6"/>
    </row>
    <row r="85" spans="5:11" ht="12">
      <c r="E85" s="6"/>
      <c r="F85" s="6"/>
      <c r="G85" s="6"/>
      <c r="H85" s="6"/>
      <c r="I85" s="6"/>
      <c r="J85" s="6"/>
      <c r="K85" s="6"/>
    </row>
  </sheetData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Olíufélagið ehf ESSO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 Þór Andrésson</dc:creator>
  <cp:keywords/>
  <dc:description/>
  <cp:lastModifiedBy>Gudrun</cp:lastModifiedBy>
  <cp:lastPrinted>2007-08-29T22:09:11Z</cp:lastPrinted>
  <dcterms:created xsi:type="dcterms:W3CDTF">2006-08-30T19:42:35Z</dcterms:created>
  <dcterms:modified xsi:type="dcterms:W3CDTF">2008-04-01T08:33:27Z</dcterms:modified>
  <cp:category/>
  <cp:version/>
  <cp:contentType/>
  <cp:contentStatus/>
</cp:coreProperties>
</file>