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8" yWindow="-12" windowWidth="14436" windowHeight="12888"/>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<sst xmlns="http://schemas.openxmlformats.org/spreadsheetml/2006/main" count="2476" uniqueCount="1418">
  <si>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</si>
  <si>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</si>
  <si>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</si>
  <si>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</si>
  <si>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</si>
  <si>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</si>
  <si>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</si>
  <si>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</si>
  <si>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</si>
  <si>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</si>
  <si>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</si>
  <si>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</si>
  <si>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</si>
  <si>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</si>
  <si>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</si>
  <si>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</si>
  <si>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</si>
  <si>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</si>
  <si>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</si>
  <si>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</si>
  <si>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</si>
  <si>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</si>
  <si>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</si>
  <si>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</si>
  <si>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</si>
  <si>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</si>
  <si>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</si>
  <si>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</si>
  <si>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</si>
  <si>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</si>
  <si>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</si>
  <si>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</si>
  <si>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</si>
  <si>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</si>
  <si>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</si>
  <si>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</si>
  <si>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</si>
  <si>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</si>
  <si>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</si>
  <si>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</si>
  <si>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</si>
  <si>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</si>
  <si>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</si>
  <si>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</si>
  <si>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</si>
  <si>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</si>
  <si>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</si>
  <si>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</si>
  <si>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</si>
  <si>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</si>
  <si>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</si>
  <si>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</si>
  <si>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</si>
  <si>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</si>
  <si>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</si>
  <si>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</si>
  <si>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</si>
  <si>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</si>
  <si>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</si>
  <si>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</si>
  <si>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</si>
  <si>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</si>
  <si>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</si>
  <si>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</si>
  <si>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</si>
  <si>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</si>
  <si>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</si>
  <si>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</si>
  <si>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</si>
  <si>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</si>
  <si>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</si>
  <si>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</si>
  <si>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</si>
  <si>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</si>
  <si>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</si>
  <si>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</si>
  <si>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</si>
  <si>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</si>
  <si>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</si>
  <si>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</si>
  <si>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</si>
  <si>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</si>
  <si>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</si>
  <si>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</si>
  <si>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</si>
  <si>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</si>
  <si>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</si>
  <si>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</si>
  <si>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</si>
  <si>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</si>
  <si>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</si>
  <si>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</si>
  <si>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</si>
  <si>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</si>
  <si>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</si>
  <si>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</si>
  <si>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</si>
  <si>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</si>
  <si>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</si>
  <si>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</si>
  <si>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</si>
  <si>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</si>
  <si>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</si>
  <si>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</si>
  <si>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</si>
  <si>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</si>
  <si>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</si>
  <si>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</si>
  <si>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</si>
  <si>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</si>
  <si>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</si>
  <si>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</si>
  <si>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</si>
  <si>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</si>
  <si>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</si>
  <si>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</si>
  <si>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</si>
  <si>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</si>
  <si>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</si>
  <si>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</si>
  <si>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</si>
  <si>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</si>
  <si>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</si>
  <si>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</si>
  <si>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</si>
  <si>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</si>
  <si>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</si>
  <si>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</si>
  <si>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</si>
  <si>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</si>
  <si>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</si>
  <si>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</si>
  <si>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</si>
  <si>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</si>
  <si>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</si>
  <si>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</si>
  <si>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</si>
  <si>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</si>
  <si>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</si>
  <si>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</si>
  <si>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</si>
  <si>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</si>
  <si>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</si>
  <si>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</si>
  <si>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</si>
  <si>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</si>
  <si>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</si>
  <si>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</si>
  <si>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</si>
  <si>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</si>
  <si>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</si>
  <si>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</si>
  <si>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</si>
  <si>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</si>
  <si>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</si>
  <si>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</si>
  <si>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</si>
  <si>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</si>
  <si>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</si>
  <si>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</si>
  <si>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</si>
  <si>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</si>
  <si>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</si>
  <si>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</si>
  <si>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</si>
  <si>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</si>
  <si>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</si>
  <si>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</si>
  <si>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</si>
  <si>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</si>
  <si>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</si>
  <si>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</si>
  <si>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</si>
  <si>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</si>
  <si>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</si>
  <si>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</si>
  <si>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</si>
  <si>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</si>
  <si>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</si>
  <si>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</si>
  <si>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</si>
  <si>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</si>
  <si>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</si>
  <si>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</si>
  <si>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</si>
  <si>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</si>
  <si>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</si>
  <si>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</si>
  <si>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</si>
  <si>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</si>
  <si>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</si>
  <si>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</si>
  <si>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</si>
  <si>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</si>
  <si>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</si>
  <si>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</si>
  <si>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</si>
  <si>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</si>
  <si>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</si>
  <si>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</si>
  <si>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</si>
  <si>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</si>
  <si>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</si>
  <si>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</si>
  <si>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</si>
  <si>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</si>
  <si>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</si>
  <si>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</si>
  <si>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</si>
  <si>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</si>
  <si>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</si>
  <si>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</si>
  <si>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</si>
  <si>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</si>
  <si>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</si>
  <si>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</si>
  <si>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</si>
  <si>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</si>
  <si>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</si>
  <si>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</si>
  <si>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</si>
  <si>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</si>
  <si>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</si>
  <si>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</si>
  <si>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</si>
  <si>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</si>
  <si>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</si>
  <si>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</si>
  <si>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</si>
  <si>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</si>
  <si>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</si>
  <si>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</si>
  <si>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</si>
  <si>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</si>
  <si>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</si>
  <si>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</si>
  <si>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</si>
  <si>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</si>
  <si>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</si>
  <si>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</si>
  <si>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</si>
  <si>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</si>
  <si>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</si>
  <si>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</si>
  <si>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</si>
  <si>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</si>
  <si>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</si>
  <si>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</si>
  <si>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</si>
  <si>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</si>
  <si>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</si>
  <si>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</si>
  <si>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</si>
  <si>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</si>
  <si>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</si>
  <si>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</si>
  <si>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</si>
  <si>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</si>
  <si>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</si>
  <si>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</si>
  <si>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</si>
  <si>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</si>
  <si>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</si>
  <si>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</si>
  <si>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</si>
  <si>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</si>
  <si>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</si>
  <si>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</si>
  <si>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</si>
  <si>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</si>
  <si>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</si>
  <si>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</si>
  <si>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</si>
  <si>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</si>
  <si>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</si>
  <si>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</si>
  <si>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</si>
  <si>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</si>
  <si>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</si>
  <si>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</si>
  <si>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</si>
  <si>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</si>
  <si>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</si>
  <si>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</si>
  <si>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</si>
  <si>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</si>
  <si>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</si>
  <si>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</si>
  <si>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</si>
  <si>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</si>
  <si>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</si>
  <si>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</si>
  <si>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</si>
  <si>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</si>
  <si>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</si>
  <si>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</si>
  <si>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</si>
  <si>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</si>
  <si>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</si>
  <si>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</si>
  <si>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</si>
  <si>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</si>
  <si>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</si>
  <si>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</si>
  <si>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</si>
  <si>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</si>
  <si>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</si>
  <si>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</si>
  <si>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</si>
  <si>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</si>
  <si>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</si>
  <si>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</si>
  <si>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</si>
  <si>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</si>
  <si>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</si>
  <si>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</si>
  <si>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</si>
  <si>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</si>
  <si>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</si>
  <si>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</si>
  <si>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</si>
  <si>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</si>
  <si>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</si>
  <si>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</si>
  <si>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</si>
  <si>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</si>
  <si>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</si>
  <si>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</si>
  <si>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</si>
  <si>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</si>
  <si>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</si>
  <si>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</si>
  <si>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</si>
  <si>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</si>
  <si>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</si>
  <si>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</si>
  <si>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</si>
  <si>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</si>
  <si>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</si>
  <si>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</si>
  <si>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</si>
  <si>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</si>
  <si>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</si>
  <si>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</si>
  <si>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</si>
  <si>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</si>
  <si>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</si>
  <si>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</si>
  <si>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</si>
  <si>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</si>
  <si>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</si>
  <si>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</si>
  <si>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</si>
  <si>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</si>
  <si>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</si>
  <si>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</si>
  <si>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</si>
  <si>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</si>
  <si>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</si>
  <si>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</si>
  <si>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</si>
  <si>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</si>
  <si>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</si>
  <si>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</si>
  <si>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</si>
  <si>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</si>
  <si>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</si>
  <si>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</si>
  <si>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</si>
  <si>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</si>
  <si>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</si>
  <si>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</si>
  <si>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</si>
  <si>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</si>
  <si>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</si>
  <si>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</si>
  <si>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</si>
  <si>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</si>
  <si>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</si>
  <si>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</si>
  <si>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</si>
  <si>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</si>
  <si>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</si>
  <si>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</si>
  <si>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</si>
  <si>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</si>
  <si>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</si>
  <si>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</si>
  <si>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</si>
  <si>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</si>
  <si>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</si>
  <si>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</si>
  <si>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</si>
  <si>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</si>
  <si>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</si>
  <si>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</si>
  <si>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</si>
  <si>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</si>
  <si>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</si>
  <si>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</si>
  <si>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</si>
  <si>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</si>
  <si>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</si>
  <si>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</si>
  <si>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</si>
  <si>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</si>
  <si>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</si>
  <si>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</si>
  <si>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</si>
  <si>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</si>
  <si>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</si>
  <si>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</si>
  <si>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</si>
  <si>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</si>
  <si>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</si>
  <si>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</si>
  <si>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</si>
  <si>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</si>
  <si>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</si>
  <si>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</si>
  <si>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</si>
  <si>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</si>
  <si>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</si>
  <si>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</si>
  <si>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</si>
  <si>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</si>
  <si>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</si>
  <si>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</si>
  <si>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</si>
  <si>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</si>
  <si>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</si>
  <si>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</si>
  <si>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</si>
  <si>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</si>
  <si>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</si>
  <si>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</si>
  <si>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</si>
  <si>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</si>
  <si>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</si>
  <si>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</si>
  <si>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</si>
  <si>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</si>
  <si>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</si>
  <si>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</si>
  <si>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</si>
  <si>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</si>
  <si>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</si>
  <si>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</si>
  <si>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</si>
  <si>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</si>
  <si>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</si>
  <si>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</si>
  <si>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</si>
  <si>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</si>
  <si>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</si>
  <si>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</si>
  <si>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</si>
  <si>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</si>
  <si>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</si>
  <si>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</si>
  <si>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</si>
  <si>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</si>
  <si>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</si>
  <si>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</si>
  <si>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</si>
  <si>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</si>
  <si>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</si>
  <si>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</si>
  <si>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</si>
  <si>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</si>
  <si>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</si>
  <si>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</si>
  <si>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</si>
  <si>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</si>
  <si>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</si>
  <si>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</si>
  <si>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</si>
  <si>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</si>
  <si>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</si>
  <si>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</si>
  <si>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</si>
  <si>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</si>
  <si>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</si>
  <si>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</si>
  <si>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</si>
  <si>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</si>
  <si>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</si>
  <si>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</si>
  <si>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</si>
  <si>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</si>
  <si>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</si>
  <si>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</si>
  <si>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</si>
  <si>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</si>
  <si>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</si>
  <si>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</si>
  <si>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</si>
  <si>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</si>
  <si>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</si>
  <si>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</si>
  <si>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</si>
  <si>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</si>
  <si>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</si>
  <si>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</si>
  <si>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</si>
  <si>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</si>
  <si>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</si>
  <si>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</si>
  <si>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</si>
  <si>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</si>
  <si>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</si>
  <si>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</si>
  <si>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</si>
  <si>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</si>
  <si>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</si>
  <si>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</si>
  <si>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</si>
  <si>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</si>
  <si>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</si>
  <si>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</si>
  <si>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</si>
  <si>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</si>
  <si>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</si>
  <si>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</si>
  <si>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</si>
  <si>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</si>
  <si>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</si>
  <si>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</si>
  <si>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</si>
  <si>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</si>
  <si>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</si>
  <si>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</si>
  <si>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</si>
  <si>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</si>
  <si>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</si>
  <si>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</si>
  <si>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</si>
  <si>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</si>
  <si>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</si>
  <si>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</si>
  <si>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</si>
  <si>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</si>
  <si>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</si>
  <si>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</si>
  <si>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</si>
  <si>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</si>
  <si>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</si>
  <si>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</si>
  <si>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</si>
  <si>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</si>
  <si>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</si>
  <si>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</si>
  <si>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</si>
  <si>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</si>
  <si>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</si>
  <si>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</si>
  <si>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</si>
  <si>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</si>
  <si>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</si>
  <si>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</si>
  <si>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</si>
  <si>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</si>
  <si>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</si>
  <si>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</si>
  <si>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</si>
  <si>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</si>
  <si>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</si>
  <si>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</si>
  <si>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</si>
  <si>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</si>
  <si>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</si>
  <si>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</si>
  <si>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</si>
  <si>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</si>
  <si>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</si>
  <si>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</si>
  <si>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</si>
  <si>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</si>
  <si>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</si>
  <si>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</si>
  <si>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</si>
  <si>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</si>
  <si>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</si>
  <si>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</si>
  <si>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</si>
  <si>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</si>
  <si>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</si>
  <si>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</si>
  <si>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</si>
  <si>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</si>
  <si>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</si>
  <si>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</si>
  <si>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</si>
  <si>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</si>
  <si>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</si>
  <si>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</si>
  <si>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</si>
  <si>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</si>
  <si>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</si>
  <si>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</si>
  <si>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</si>
  <si>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</si>
  <si>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</si>
  <si>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</si>
  <si>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</si>
  <si>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</si>
  <si>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</si>
  <si>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</si>
  <si>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</si>
  <si>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</si>
  <si>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</si>
  <si>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</si>
  <si>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</si>
  <si>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</si>
  <si>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</si>
  <si>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</si>
  <si>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</si>
  <si>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</si>
  <si>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</si>
  <si>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</si>
  <si>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</si>
  <si>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</si>
  <si>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</si>
  <si>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</si>
  <si>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</si>
  <si>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</si>
  <si>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</si>
  <si>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</si>
  <si>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</si>
  <si>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</si>
  <si>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</si>
  <si>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</si>
  <si>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</si>
  <si>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</si>
  <si>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</si>
  <si>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</si>
  <si>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</si>
  <si>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</si>
  <si>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</si>
  <si>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</si>
  <si>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</si>
  <si>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</si>
  <si>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</si>
  <si>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</si>
  <si>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</si>
  <si>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</si>
  <si>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</si>
  <si>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</si>
  <si>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</si>
  <si>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</si>
  <si>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</si>
  <si>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</si>
  <si>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</si>
  <si>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</si>
  <si>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</si>
  <si>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</si>
  <si>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</si>
  <si>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</si>
  <si>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</si>
  <si>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</si>
  <si>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</si>
  <si>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</si>
  <si>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</si>
  <si>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</si>
  <si>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</si>
  <si>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</si>
  <si>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</si>
  <si>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</si>
  <si>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</si>
  <si>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</si>
  <si>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</si>
  <si>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</si>
  <si>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</si>
  <si>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</si>
  <si>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</si>
  <si>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</si>
  <si>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</si>
  <si>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</si>
  <si>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</si>
  <si>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</si>
  <si>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</si>
  <si>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</si>
  <si>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</si>
  <si>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</si>
  <si>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</si>
  <si>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</si>
  <si>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</si>
  <si>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</si>
  <si>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</si>
  <si>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</si>
  <si>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</si>
  <si>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</si>
  <si>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</si>
  <si>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</si>
  <si>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</si>
  <si>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</si>
  <si>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</si>
  <si>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</si>
  <si>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</si>
  <si>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</si>
  <si>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</si>
  <si>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</si>
  <si>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</si>
  <si>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</si>
  <si>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</si>
  <si>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</si>
  <si>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</si>
  <si>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</si>
  <si>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</si>
  <si>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</si>
  <si>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</si>
  <si>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</si>
  <si>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</si>
  <si>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</si>
  <si>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</si>
  <si>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</si>
  <si>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</si>
  <si>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</si>
  <si>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</si>
  <si>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</si>
  <si>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</si>
  <si>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</si>
  <si>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</si>
  <si>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</si>
  <si>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</si>
  <si>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</si>
  <si>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</si>
  <si>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</si>
  <si>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</si>
  <si>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</si>
  <si>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</si>
  <si>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</si>
  <si>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</si>
  <si>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</si>
  <si>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</si>
  <si>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</si>
  <si>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</si>
  <si>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</si>
  <si>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</si>
  <si>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</si>
  <si>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</si>
  <si>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</si>
  <si>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</si>
  <si>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</si>
  <si>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</si>
  <si>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</si>
  <si>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</si>
  <si>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</si>
  <si>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</si>
  <si>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</si>
  <si>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</si>
  <si>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</si>
  <si>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</si>
  <si>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</si>
  <si>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</si>
  <si>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</si>
  <si>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</si>
  <si>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</si>
  <si>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</si>
  <si>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</si>
  <si>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</si>
  <si>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</si>
  <si>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</si>
  <si>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</si>
  <si>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</si>
  <si>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</si>
  <si>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</si>
  <si>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</si>
  <si>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</si>
  <si>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</si>
  <si>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</si>
  <si>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</si>
  <si>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</si>
  <si>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</si>
  <si>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</si>
  <si>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</si>
  <si>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</si>
  <si>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</si>
  <si>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</si>
  <si>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</si>
  <si>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</si>
  <si>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</si>
  <si>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</si>
  <si>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</si>
  <si>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</si>
  <si>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</si>
  <si>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</si>
  <si>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</si>
  <si>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</si>
  <si>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</si>
  <si>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</si>
  <si>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</si>
  <si>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</si>
  <si>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</si>
  <si>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</si>
  <si>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</si>
  <si>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</si>
  <si>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</si>
  <si>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</si>
  <si>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</si>
  <si>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</si>
  <si>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</si>
  <si>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</si>
  <si>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</si>
  <si>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</si>
  <si>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</si>
  <si>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</si>
  <si>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</si>
  <si>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</si>
  <si>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</si>
  <si>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</si>
  <si>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</si>
  <si>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</si>
  <si>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</si>
  <si>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</si>
  <si>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</si>
  <si>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</si>
  <si>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</si>
  <si>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</si>
  <si>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</si>
  <si>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</si>
  <si>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</si>
  <si>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</si>
  <si>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</si>
  <si>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</si>
  <si>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</si>
  <si>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</si>
  <si>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</si>
  <si>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</si>
  <si>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</si>
  <si>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</si>
  <si>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</si>
  <si>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</si>
  <si>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</si>
  <si>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</si>
  <si>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</si>
  <si>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</si>
  <si>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</si>
  <si>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</si>
  <si>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</si>
  <si>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</si>
  <si>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</si>
  <si>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</si>
  <si>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</si>
  <si>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</si>
  <si>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</si>
  <si>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</si>
  <si>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</si>
  <si>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</si>
  <si>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</si>
  <si>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</si>
  <si>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</si>
  <si>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</si>
  <si>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</si>
  <si>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</si>
  <si>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</si>
  <si>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</si>
  <si>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</si>
  <si>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</si>
  <si>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</si>
  <si>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</si>
  <si>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</si>
  <si>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</si>
  <si>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</si>
  <si>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</si>
  <si>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</si>
  <si>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</si>
  <si>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</si>
  <si>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</si>
  <si>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</si>
  <si>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</si>
  <si>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</si>
  <si>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</si>
  <si>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</si>
  <si>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</si>
  <si>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</si>
  <si>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</si>
  <si>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</si>
  <si>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</si>
  <si>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</si>
  <si>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</si>
  <si>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</si>
  <si>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</si>
  <si>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</si>
  <si>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</si>
  <si>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</si>
  <si>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</si>
  <si>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</si>
  <si>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</si>
  <si>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</si>
  <si>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</si>
  <si>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</si>
  <si>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</si>
  <si>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</si>
  <si>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</si>
  <si>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</si>
  <si>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</si>
  <si>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</si>
  <si>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</si>
  <si>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</si>
  <si>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</si>
  <si>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</si>
  <si>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</si>
  <si>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</si>
  <si>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</si>
  <si>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</si>
  <si>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</si>
  <si>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</si>
  <si>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</si>
  <si>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</si>
  <si>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</si>
  <si>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</si>
  <si>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</si>
  <si>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</si>
  <si>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</si>
  <si>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</si>
  <si>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</si>
  <si>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</si>
  <si>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</si>
  <si>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</si>
  <si>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</si>
  <si>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</si>
  <si>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</si>
  <si>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</si>
  <si>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</si>
  <si>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</si>
  <si>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</si>
  <si>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</si>
  <si>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</si>
  <si>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</si>
  <si>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</si>
  <si>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</si>
  <si>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</si>
  <si>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</si>
  <si>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</si>
  <si>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</si>
  <si>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</si>
  <si>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</si>
  <si>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</si>
  <si>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</si>
  <si>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</si>
  <si>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</si>
  <si>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</si>
  <si>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</si>
  <si>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</si>
  <si>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</si>
  <si>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</si>
  <si>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</si>
  <si>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</si>
  <si>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</si>
  <si>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</si>
  <si>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</si>
  <si>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</si>
  <si>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</si>
  <si>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</si>
  <si>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</si>
  <si>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</si>
  <si>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</si>
  <si>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</si>
  <si>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</si>
  <si>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</si>
  <si>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</si>
  <si>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</si>
  <si>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</si>
  <si>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</si>
  <si>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</si>
  <si>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</si>
  <si>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</si>
  <si>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</si>
  <si>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</si>
  <si>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</si>
  <si>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</si>
  <si>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</si>
  <si>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</si>
  <si>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</si>
  <si>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</si>
  <si>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</si>
  <si>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</si>
  <si>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</si>
  <si>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</si>
  <si>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</si>
  <si>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</si>
  <si>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</si>
  <si>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</si>
  <si>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</si>
  <si>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</si>
  <si>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</si>
  <si>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</si>
  <si>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</si>
  <si>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</si>
  <si>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</si>
  <si>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</si>
  <si>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</si>
  <si>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</si>
  <si>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</si>
  <si>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</si>
  <si>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</si>
  <si>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</si>
  <si>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</si>
  <si>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</si>
  <si>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</si>
  <si>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</si>
  <si>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</si>
  <si>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</si>
  <si>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</si>
  <si>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</si>
  <si>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</si>
  <si>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</si>
  <si>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</si>
  <si>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</si>
  <si>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</si>
  <si>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</si>
  <si>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</si>
  <si>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</si>
  <si>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</si>
  <si>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</si>
  <si>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</si>
  <si>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</si>
  <si>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</si>
  <si>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</si>
  <si>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</si>
  <si>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</si>
  <si>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</si>
  <si>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</si>
  <si>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</si>
  <si>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</si>
  <si>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</si>
  <si>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</si>
  <si>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</si>
  <si>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</si>
  <si>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</si>
  <si>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</si>
  <si>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</si>
  <si>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</si>
  <si>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</si>
  <si>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</si>
  <si>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</si>
  <si>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</si>
  <si>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</si>
  <si>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</si>
  <si>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</si>
  <si>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</si>
  <si>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</si>
  <si>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</si>
  <si>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</si>
  <si>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</si>
  <si>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</si>
  <si>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</si>
  <si>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</si>
  <si>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</si>
  <si>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</si>
  <si>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</si>
  <si>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</si>
  <si>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</si>
  <si>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</si>
  <si>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</si>
  <si>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</si>
  <si>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</si>
  <si>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</si>
  <si>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</si>
  <si>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</si>
  <si>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</si>
  <si>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</si>
  <si>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</si>
  <si>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</si>
  <si>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</si>
  <si>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</si>
  <si>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</si>
  <si>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</si>
  <si>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</si>
  <si>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</si>
  <si>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</si>
  <si>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</si>
  <si>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</si>
  <si>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</si>
  <si>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</si>
  <si>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</si>
  <si>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</si>
  <si>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</si>
  <si>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</si>
  <si>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</si>
  <si>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</si>
  <si>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</si>
  <si>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</si>
  <si>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</si>
  <si>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</si>
  <si>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</si>
  <si>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</si>
  <si>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</si>
  <si>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</si>
  <si>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</si>
  <si>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</si>
  <si>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</si>
  <si>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</si>
  <si>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</si>
  <si>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</si>
  <si>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</si>
  <si>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</si>
  <si>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</si>
  <si>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</si>
  <si>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</si>
  <si>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</si>
  <si>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</si>
  <si>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</si>
  <si>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</si>
  <si>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</si>
  <si>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</si>
  <si>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</si>
  <si>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</si>
  <si>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</si>
  <si>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</si>
  <si>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</si>
  <si>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</si>
  <si>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</si>
  <si>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</si>
  <si>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</si>
  <si>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</si>
  <si>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</si>
  <si>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</si>
  <si>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</si>
  <si>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</si>
  <si>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</si>
  <si>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</si>
  <si>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</si>
  <si>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</si>
  <si>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</si>
  <si>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</si>
  <si>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</si>
  <si>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</si>
  <si>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</si>
  <si>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</si>
  <si>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</si>
  <si>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</si>
  <si>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</si>
  <si>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</si>
  <si>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</si>
  <si>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</si>
  <si>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</si>
  <si>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</si>
  <si>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</si>
  <si>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</si>
  <si>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</si>
  <si>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</si>
  <si>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</si>
  <si>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</si>
  <si>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</si>
  <si>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</si>
  <si>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</si>
  <si>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</si>
  <si>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</si>
  <si>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</si>
  <si>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</si>
  <si>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</si>
  <si>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</si>
  <si>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</si>
  <si>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</si>
  <si>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</si>
  <si>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</si>
  <si>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</si>
  <si>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</si>
  <si>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</si>
  <si>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</si>
  <si>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</si>
  <si>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</si>
  <si>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</si>
  <si>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</si>
  <si>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</si>
  <si>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</si>
  <si>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</si>
  <si>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</si>
  <si>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</si>
  <si>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</si>
  <si>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</si>
  <si>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</si>
  <si>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</si>
  <si>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</si>
  <si>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</si>
  <si>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</si>
  <si>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</si>
  <si>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</si>
  <si>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</si>
  <si>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</si>
  <si>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</si>
  <si>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</si>
  <si>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</si>
  <si>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</si>
  <si>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</si>
  <si>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</si>
  <si>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</si>
  <si>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</si>
  <si>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</si>
  <si>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</si>
  <si>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</si>
  <si>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</si>
  <si>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</si>
  <si>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</si>
  <si>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</si>
  <si>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</si>
  <si>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</si>
  <si>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</si>
  <si>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</si>
  <si>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</si>
  <si>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</si>
  <si>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</si>
  <si>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</si>
  <si>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</si>
  <si>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</si>
  <si>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</si>
  <si>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</si>
  <si>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</si>
  <si>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</si>
  <si>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</si>
  <si>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</si>
  <si>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</si>
  <si>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</si>
  <si>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</si>
  <si>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</si>
  <si>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</si>
  <si>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</si>
  <si>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</si>
  <si>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</si>
  <si>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</si>
  <si>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</si>
  <si>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</si>
  <si>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</si>
  <si>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</si>
  <si>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</si>
  <si>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</si>
  <si>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</si>
  <si>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</si>
  <si>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</si>
  <si>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</si>
  <si>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</si>
  <si>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</si>
  <si>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</si>
  <si>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</si>
  <si>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</si>
  <si>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</si>
  <si>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</si>
  <si>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</si>
  <si>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</si>
  <si>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</si>
  <si>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</si>
  <si>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</si>
  <si>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</si>
  <si>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</si>
  <si>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</si>
  <si>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</si>
  <si>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</si>
  <si>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</si>
  <si>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</si>
  <si>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</si>
  <si>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</si>
  <si>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</si>
  <si>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</si>
  <si>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</si>
  <si>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</si>
  <si>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</si>
  <si>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</si>
  <si>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</si>
  <si>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</si>
  <si>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</si>
  <si>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</si>
  <si>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</si>
  <si>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</si>
  <si>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</si>
  <si>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</si>
  <si>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</si>
  <si>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</si>
  <si>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</si>
  <si>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</si>
  <si>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</si>
  <si>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</si>
  <si>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</si>
  <si>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</si>
  <si>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</si>
  <si>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</si>
  <si>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</si>
  <si>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</si>
  <si>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</si>
  <si>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</si>
  <si>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</si>
  <si>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</si>
  <si>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</si>
  <si>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</si>
  <si>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</si>
  <si>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</si>
  <si>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</si>
  <si>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</si>
  <si>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</si>
  <si>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</si>
  <si>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</si>
  <si>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</si>
  <si>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</si>
  <si>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</si>
  <si>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</si>
  <si>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</si>
  <si>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</si>
  <si>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</si>
  <si>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</si>
  <si>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</si>
  <si>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</si>
  <si>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</si>
  <si>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</si>
  <si>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</si>
  <si>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</si>
  <si>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</si>
  <si>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</si>
  <si>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</si>
  <si>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</si>
  <si>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</si>
  <si>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</si>
  <si>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</si>
  <si>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</si>
  <si>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</si>
  <si>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</si>
  <si>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</si>
  <si>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</si>
  <si>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</si>
  <si>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</si>
  <si>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</si>
  <si>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</si>
  <si>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</si>
  <si>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</si>
  <si>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</si>
  <si>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</si>
  <si>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</si>
  <si>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</si>
  <si>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</si>
  <si>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</si>
  <si>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</si>
  <si>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</si>
  <si>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</si>
  <si>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</si>
  <si>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</si>
  <si>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</si>
  <si>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</si>
  <si>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</si>
  <si>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</si>
  <si>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</si>
  <si>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</si>
  <si>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</si>
  <si>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</si>
  <si>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</si>
  <si>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</si>
  <si>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</si>
  <si>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</si>
  <si>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</si>
  <si>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</si>
  <si>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</si>
  <si>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</si>
  <si>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</si>
  <si>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</si>
  <si>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</si>
  <si>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</si>
  <si>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</si>
  <si>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</si>
  <si>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</si>
  <si>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</si>
  <si>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</si>
  <si>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</si>
  <si>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</si>
  <si>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</si>
  <si>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</si>
  <si>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</si>
  <si>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</si>
  <si>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</si>
  <si>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</si>
  <si>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</si>
  <si>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</si>
  <si>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</si>
  <si>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</si>
  <si>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</si>
  <si>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</si>
  <si>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</si>
  <si>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</si>
  <si>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</si>
  <si>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</si>
  <si>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</si>
  <si>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</si>
  <si>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</si>
  <si>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</si>
  <si>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</si>
  <si>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</si>
  <si>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</si>
  <si>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</si>
  <si>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</si>
  <si>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</si>
  <si>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</si>
  <si>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</si>
  <si>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</si>
  <si>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</si>
  <si>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</si>
  <si>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</si>
  <si>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</si>
  <si>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</si>
  <si>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</si>
  <si>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</si>
  <si>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</si>
  <si>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</si>
  <si>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</si>
  <si>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</si>
  <si>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</si>
  <si>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</si>
  <si>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</si>
  <si>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</si>
  <si>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</si>
  <si>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</si>
  <si>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</si>
  <si>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</si>
  <si>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</si>
  <si>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SEB 1393W</t>
  </si>
  <si>
    <t>SE0005338050</t>
  </si>
  <si>
    <t>Sandvik</t>
  </si>
  <si>
    <t>Swedbank</t>
  </si>
  <si>
    <t>TeliaSonera</t>
  </si>
  <si>
    <t>Aktiebevis Svenska Bolag Losen</t>
  </si>
  <si>
    <t>SEB_1393W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</si>
</sst>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85" zoomScaleNormal="85" workbookViewId="0">
      <pane xSplit="4" ySplit="6" topLeftCell="E7" activePane="bottomRight" state="frozen"/>
      <selection pane="topRight" activeCell="E1" sqref="E1"/>
      <selection pane="bottomLeft" activeCell="A7" sqref="A7"/>
      <selection pane="bottomRight" activeCell="C13" sqref="C13"/>
    </sheetView>
  </sheetViews>
  <sheetFormatPr defaultColWidth="9.109375" defaultRowHeight="13.2" x14ac:dyDescent="0.25"/>
  <cols>
    <col min="1" max="1" width="14.88671875" style="55" customWidth="1"/>
    <col min="2" max="2" width="34.33203125" style="55" bestFit="1"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464</v>
      </c>
      <c r="D2" s="64" t="s">
        <v>464</v>
      </c>
      <c r="E2" s="65">
        <v>50000</v>
      </c>
      <c r="F2" s="65" t="s">
        <v>35</v>
      </c>
      <c r="G2" s="64" t="s">
        <v>288</v>
      </c>
      <c r="H2" s="3">
        <v>41621</v>
      </c>
      <c r="I2" s="230" t="str">
        <f>IF(C2="-","",VLOOKUP(C2,BondIssuerTable,2,0))</f>
        <v>SEB</v>
      </c>
      <c r="J2" s="230" t="str">
        <f>IF(D2="-","",VLOOKUP(D2,BondIssuingAgentsTable,2,0))</f>
        <v>SEB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1411</v>
      </c>
      <c r="B7" s="64" t="s">
        <v>1416</v>
      </c>
      <c r="C7" s="64">
        <v>1393</v>
      </c>
      <c r="D7" s="64" t="s">
        <v>1412</v>
      </c>
      <c r="E7" s="69">
        <v>100</v>
      </c>
      <c r="F7" s="65">
        <v>66200000</v>
      </c>
      <c r="G7" s="3">
        <v>41621</v>
      </c>
      <c r="H7" s="70">
        <v>42717</v>
      </c>
      <c r="I7" s="70">
        <v>42705</v>
      </c>
      <c r="J7" s="95" t="s">
        <v>1417</v>
      </c>
      <c r="K7" s="104" t="s">
        <v>1413</v>
      </c>
      <c r="L7" s="71">
        <v>33.333300000000001</v>
      </c>
      <c r="M7" s="104" t="s">
        <v>1414</v>
      </c>
      <c r="N7" s="71">
        <v>33.33</v>
      </c>
      <c r="O7" s="104" t="s">
        <v>1415</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8" thickBot="1" x14ac:dyDescent="0.3">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104"/>
    <dataValidation type="date" operator="greaterThan" allowBlank="1" showInputMessage="1" showErrorMessage="1" errorTitle="Issue Date" error="Please enter a valid date." sqref="G7:G104">
      <formula1>1</formula1>
    </dataValidation>
    <dataValidation type="date" operator="greaterThanOrEqual" allowBlank="1" showInputMessage="1" showErrorMessage="1" errorTitle="Reimbursement date" error="Please enter a valid date grater than the listing date." sqref="H7:H104">
      <formula1>$H$2</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L7:L104 N7:N104 P7:P104 R7:R104 AD7:AD104 AB7:AB104 Z7:Z104 X7:X104 V7:V104 T7:T104 AV7:AV104 AT7:AT104 AR7:AR104 AP7:AP104 AN7:AN104 AL7:AL104 AJ7:AJ104 AH7:AH104 AF7:AF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ht="15" x14ac:dyDescent="0.25">
      <c r="Y132" s="228" t="s">
        <v>1282</v>
      </c>
      <c r="Z132" s="229" t="s">
        <v>1285</v>
      </c>
    </row>
    <row r="133" spans="25:26" ht="15" x14ac:dyDescent="0.25">
      <c r="Y133" s="228" t="s">
        <v>570</v>
      </c>
      <c r="Z133" s="229" t="s">
        <v>389</v>
      </c>
    </row>
    <row r="134" spans="25:26" ht="15" x14ac:dyDescent="0.25">
      <c r="Y134" s="228" t="s">
        <v>1297</v>
      </c>
      <c r="Z134" s="229" t="s">
        <v>1298</v>
      </c>
    </row>
    <row r="135" spans="25:26" ht="15" x14ac:dyDescent="0.25">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2013-12-12T08:31:30Z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