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externalReferences>
    <externalReference r:id="rId12"/>
  </externalReference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[1]LookupValues!$AH$2:$AH$5</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o">[1]LookupValues!$M$2:$M$7</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<sst xmlns="http://schemas.openxmlformats.org/spreadsheetml/2006/main" count="2288" uniqueCount="1376">
  <si>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</si>
  <si>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</si>
  <si>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</si>
  <si>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</si>
  <si>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</si>
  <si>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</si>
  <si>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</si>
  <si>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</si>
  <si>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</si>
  <si>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</si>
  <si>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</si>
  <si>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</si>
  <si>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</si>
  <si>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</si>
  <si>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</si>
  <si>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</si>
  <si>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</si>
  <si>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</si>
  <si>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</si>
  <si>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</si>
  <si>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</si>
  <si>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</si>
  <si>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</si>
  <si>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</si>
  <si>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</si>
  <si>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</si>
  <si>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</si>
  <si>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</si>
  <si>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</si>
  <si>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</si>
  <si>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</si>
  <si>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</si>
  <si>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</si>
  <si>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</si>
  <si>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</si>
  <si>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</si>
  <si>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</si>
  <si>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</si>
  <si>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</si>
  <si>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</si>
  <si>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</si>
  <si>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</si>
  <si>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</si>
  <si>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</si>
  <si>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</si>
  <si>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</si>
  <si>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</si>
  <si>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</si>
  <si>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</si>
  <si>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</si>
  <si>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</si>
  <si>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</si>
  <si>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</si>
  <si>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</si>
  <si>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</si>
  <si>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</si>
  <si>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</si>
  <si>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</si>
  <si>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</si>
  <si>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</si>
  <si>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</si>
  <si>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</si>
  <si>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</si>
  <si>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</si>
  <si>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</si>
  <si>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</si>
  <si>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</si>
  <si>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</si>
  <si>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</si>
  <si>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</si>
  <si>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</si>
  <si>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</si>
  <si>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</si>
  <si>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</si>
  <si>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</si>
  <si>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</si>
  <si>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</si>
  <si>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</si>
  <si>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</si>
  <si>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</si>
  <si>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</si>
  <si>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</si>
  <si>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</si>
  <si>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</si>
  <si>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</si>
  <si>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</si>
  <si>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</si>
  <si>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</si>
  <si>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</si>
  <si>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</si>
  <si>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</si>
  <si>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</si>
  <si>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</si>
  <si>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</si>
  <si>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</si>
  <si>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</si>
  <si>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</si>
  <si>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</si>
  <si>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</si>
  <si>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</si>
  <si>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</si>
  <si>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</si>
  <si>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</si>
  <si>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</si>
  <si>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</si>
  <si>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</si>
  <si>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</si>
  <si>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</si>
  <si>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</si>
  <si>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</si>
  <si>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</si>
  <si>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</si>
  <si>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</si>
  <si>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</si>
  <si>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</si>
  <si>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</si>
  <si>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</si>
  <si>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</si>
  <si>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</si>
  <si>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</si>
  <si>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</si>
  <si>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</si>
  <si>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</si>
  <si>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</si>
  <si>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</si>
  <si>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</si>
  <si>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</si>
  <si>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</si>
  <si>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</si>
  <si>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</si>
  <si>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</si>
  <si>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</si>
  <si>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</si>
  <si>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</si>
  <si>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</si>
  <si>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</si>
  <si>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</si>
  <si>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</si>
  <si>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</si>
  <si>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</si>
  <si>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</si>
  <si>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</si>
  <si>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</si>
  <si>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</si>
  <si>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</si>
  <si>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</si>
  <si>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</si>
  <si>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</si>
  <si>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</si>
  <si>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</si>
  <si>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</si>
  <si>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</si>
  <si>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</si>
  <si>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</si>
  <si>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</si>
  <si>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</si>
  <si>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</si>
  <si>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</si>
  <si>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</si>
  <si>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</si>
  <si>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</si>
  <si>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</si>
  <si>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</si>
  <si>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</si>
  <si>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</si>
  <si>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</si>
  <si>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</si>
  <si>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</si>
  <si>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</si>
  <si>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</si>
  <si>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</si>
  <si>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</si>
  <si>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</si>
  <si>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</si>
  <si>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</si>
  <si>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</si>
  <si>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</si>
  <si>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</si>
  <si>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</si>
  <si>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</si>
  <si>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</si>
  <si>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</si>
  <si>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</si>
  <si>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</si>
  <si>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</si>
  <si>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</si>
  <si>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</si>
  <si>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</si>
  <si>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</si>
  <si>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</si>
  <si>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</si>
  <si>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</si>
  <si>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</si>
  <si>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</si>
  <si>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</si>
  <si>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</si>
  <si>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</si>
  <si>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</si>
  <si>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</si>
  <si>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</si>
  <si>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</si>
  <si>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</si>
  <si>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</si>
  <si>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</si>
  <si>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</si>
  <si>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</si>
  <si>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</si>
  <si>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</si>
  <si>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</si>
  <si>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</si>
  <si>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</si>
  <si>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</si>
  <si>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</si>
  <si>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</si>
  <si>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</si>
  <si>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</si>
  <si>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</si>
  <si>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</si>
  <si>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</si>
  <si>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</si>
  <si>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</si>
  <si>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</si>
  <si>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</si>
  <si>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</si>
  <si>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</si>
  <si>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</si>
  <si>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</si>
  <si>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</si>
  <si>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</si>
  <si>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</si>
  <si>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</si>
  <si>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</si>
  <si>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</si>
  <si>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</si>
  <si>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</si>
  <si>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</si>
  <si>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</si>
  <si>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</si>
  <si>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</si>
  <si>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</si>
  <si>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</si>
  <si>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</si>
  <si>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</si>
  <si>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</si>
  <si>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</si>
  <si>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</si>
  <si>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</si>
  <si>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</si>
  <si>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</si>
  <si>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</si>
  <si>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</si>
  <si>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</si>
  <si>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</si>
  <si>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</si>
  <si>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</si>
  <si>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</si>
  <si>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</si>
  <si>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</si>
  <si>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</si>
  <si>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</si>
  <si>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</si>
  <si>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</si>
  <si>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</si>
  <si>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</si>
  <si>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</si>
  <si>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</si>
  <si>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</si>
  <si>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</si>
  <si>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</si>
  <si>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</si>
  <si>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</si>
  <si>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</si>
  <si>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</si>
  <si>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</si>
  <si>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</si>
  <si>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</si>
  <si>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</si>
  <si>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</si>
  <si>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</si>
  <si>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</si>
  <si>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</si>
  <si>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</si>
  <si>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</si>
  <si>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</si>
  <si>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</si>
  <si>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</si>
  <si>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</si>
  <si>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</si>
  <si>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</si>
  <si>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</si>
  <si>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</si>
  <si>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</si>
  <si>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</si>
  <si>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</si>
  <si>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</si>
  <si>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</si>
  <si>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</si>
  <si>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</si>
  <si>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</si>
  <si>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</si>
  <si>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</si>
  <si>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</si>
  <si>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</si>
  <si>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</si>
  <si>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</si>
  <si>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</si>
  <si>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</si>
  <si>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</si>
  <si>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</si>
  <si>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</si>
  <si>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</si>
  <si>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</si>
  <si>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</si>
  <si>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</si>
  <si>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</si>
  <si>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</si>
  <si>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</si>
  <si>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</si>
  <si>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</si>
  <si>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</si>
  <si>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</si>
  <si>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</si>
  <si>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</si>
  <si>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</si>
  <si>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</si>
  <si>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</si>
  <si>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</si>
  <si>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</si>
  <si>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</si>
  <si>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</si>
  <si>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</si>
  <si>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</si>
  <si>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</si>
  <si>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</si>
  <si>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</si>
  <si>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</si>
  <si>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</si>
  <si>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</si>
  <si>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</si>
  <si>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</si>
  <si>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</si>
  <si>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</si>
  <si>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</si>
  <si>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</si>
  <si>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</si>
  <si>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</si>
  <si>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</si>
  <si>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</si>
  <si>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</si>
  <si>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</si>
  <si>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</si>
  <si>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</si>
  <si>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</si>
  <si>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</si>
  <si>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</si>
  <si>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</si>
  <si>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</si>
  <si>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</si>
  <si>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</si>
  <si>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</si>
  <si>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</si>
  <si>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</si>
  <si>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</si>
  <si>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</si>
  <si>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</si>
  <si>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</si>
  <si>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</si>
  <si>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</si>
  <si>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</si>
  <si>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</si>
  <si>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</si>
  <si>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</si>
  <si>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</si>
  <si>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</si>
  <si>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</si>
  <si>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</si>
  <si>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</si>
  <si>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</si>
  <si>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</si>
  <si>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</si>
  <si>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</si>
  <si>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</si>
  <si>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</si>
  <si>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</si>
  <si>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</si>
  <si>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</si>
  <si>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</si>
  <si>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</si>
  <si>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</si>
  <si>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</si>
  <si>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</si>
  <si>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</si>
  <si>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</si>
  <si>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</si>
  <si>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</si>
  <si>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</si>
  <si>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</si>
  <si>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</si>
  <si>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</si>
  <si>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</si>
  <si>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</si>
  <si>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</si>
  <si>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</si>
  <si>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</si>
  <si>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</si>
  <si>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</si>
  <si>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</si>
  <si>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</si>
  <si>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</si>
  <si>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</si>
  <si>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</si>
  <si>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</si>
  <si>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</si>
  <si>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</si>
  <si>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</si>
  <si>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</si>
  <si>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</si>
  <si>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</si>
  <si>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</si>
  <si>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</si>
  <si>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</si>
  <si>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</si>
  <si>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</si>
  <si>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</si>
  <si>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</si>
  <si>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</si>
  <si>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</si>
  <si>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</si>
  <si>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</si>
  <si>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</si>
  <si>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</si>
  <si>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</si>
  <si>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</si>
  <si>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</si>
  <si>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</si>
  <si>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</si>
  <si>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</si>
  <si>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</si>
  <si>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</si>
  <si>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</si>
  <si>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</si>
  <si>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</si>
  <si>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</si>
  <si>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</si>
  <si>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</si>
  <si>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</si>
  <si>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</si>
  <si>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</si>
  <si>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</si>
  <si>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</si>
  <si>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</si>
  <si>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</si>
  <si>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</si>
  <si>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</si>
  <si>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</si>
  <si>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</si>
  <si>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</si>
  <si>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</si>
  <si>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</si>
  <si>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</si>
  <si>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</si>
  <si>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</si>
  <si>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</si>
  <si>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</si>
  <si>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</si>
  <si>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</si>
  <si>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</si>
  <si>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</si>
  <si>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</si>
  <si>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</si>
  <si>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</si>
  <si>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</si>
  <si>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</si>
  <si>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</si>
  <si>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</si>
  <si>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</si>
  <si>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</si>
  <si>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</si>
  <si>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</si>
  <si>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</si>
  <si>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</si>
  <si>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</si>
  <si>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</si>
  <si>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</si>
  <si>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</si>
  <si>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</si>
  <si>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</si>
  <si>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</si>
  <si>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</si>
  <si>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</si>
  <si>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</si>
  <si>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</si>
  <si>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</si>
  <si>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</si>
  <si>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</si>
  <si>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</si>
  <si>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</si>
  <si>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</si>
  <si>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</si>
  <si>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</si>
  <si>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</si>
  <si>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</si>
  <si>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</si>
  <si>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</si>
  <si>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</si>
  <si>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</si>
  <si>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</si>
  <si>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</si>
  <si>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</si>
  <si>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</si>
  <si>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</si>
  <si>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</si>
  <si>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</si>
  <si>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</si>
  <si>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</si>
  <si>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</si>
  <si>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</si>
  <si>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</si>
  <si>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</si>
  <si>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</si>
  <si>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</si>
  <si>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</si>
  <si>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</si>
  <si>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</si>
  <si>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</si>
  <si>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</si>
  <si>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</si>
  <si>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</si>
  <si>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</si>
  <si>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</si>
  <si>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</si>
  <si>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</si>
  <si>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</si>
  <si>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</si>
  <si>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</si>
  <si>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</si>
  <si>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</si>
  <si>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</si>
  <si>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</si>
  <si>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</si>
  <si>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</si>
  <si>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</si>
  <si>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</si>
  <si>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</si>
  <si>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</si>
  <si>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</si>
  <si>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</si>
  <si>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</si>
  <si>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</si>
  <si>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</si>
  <si>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</si>
  <si>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</si>
  <si>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</si>
  <si>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</si>
  <si>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</si>
  <si>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</si>
  <si>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</si>
  <si>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</si>
  <si>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</si>
  <si>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</si>
  <si>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</si>
  <si>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</si>
  <si>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</si>
  <si>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</si>
  <si>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</si>
  <si>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</si>
  <si>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</si>
  <si>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</si>
  <si>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</si>
  <si>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</si>
  <si>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</si>
  <si>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</si>
  <si>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</si>
  <si>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</si>
  <si>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</si>
  <si>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</si>
  <si>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</si>
  <si>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</si>
  <si>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</si>
  <si>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</si>
  <si>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</si>
  <si>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</si>
  <si>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</si>
  <si>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</si>
  <si>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</si>
  <si>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</si>
  <si>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</si>
  <si>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</si>
  <si>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</si>
  <si>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</si>
  <si>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</si>
  <si>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</si>
  <si>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</si>
  <si>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</si>
  <si>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</si>
  <si>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</si>
  <si>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</si>
  <si>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</si>
  <si>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</si>
  <si>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</si>
  <si>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</si>
  <si>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</si>
  <si>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</si>
  <si>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</si>
  <si>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</si>
  <si>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</si>
  <si>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</si>
  <si>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</si>
  <si>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</si>
  <si>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</si>
  <si>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</si>
  <si>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</si>
  <si>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</si>
  <si>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</si>
  <si>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</si>
  <si>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</si>
  <si>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</si>
  <si>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</si>
  <si>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</si>
  <si>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</si>
  <si>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</si>
  <si>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</si>
  <si>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</si>
  <si>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</si>
  <si>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</si>
  <si>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</si>
  <si>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</si>
  <si>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</si>
  <si>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</si>
  <si>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</si>
  <si>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</si>
  <si>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</si>
  <si>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</si>
  <si>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</si>
  <si>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</si>
  <si>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</si>
  <si>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</si>
  <si>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</si>
  <si>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</si>
  <si>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</si>
  <si>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</si>
  <si>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</si>
  <si>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</si>
  <si>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</si>
  <si>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</si>
  <si>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</si>
  <si>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</si>
  <si>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</si>
  <si>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</si>
  <si>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</si>
  <si>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</si>
  <si>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</si>
  <si>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</si>
  <si>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</si>
  <si>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</si>
  <si>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</si>
  <si>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</si>
  <si>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</si>
  <si>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</si>
  <si>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</si>
  <si>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</si>
  <si>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</si>
  <si>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</si>
  <si>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</si>
  <si>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</si>
  <si>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</si>
  <si>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</si>
  <si>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</si>
  <si>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</si>
  <si>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</si>
  <si>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</si>
  <si>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</si>
  <si>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</si>
  <si>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</si>
  <si>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</si>
  <si>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</si>
  <si>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</si>
  <si>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</si>
  <si>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</si>
  <si>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</si>
  <si>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</si>
  <si>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</si>
  <si>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</si>
  <si>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</si>
  <si>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</si>
  <si>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</si>
  <si>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</si>
  <si>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</si>
  <si>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</si>
  <si>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</si>
  <si>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</si>
  <si>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</si>
  <si>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</si>
  <si>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</si>
  <si>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</si>
  <si>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</si>
  <si>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</si>
  <si>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</si>
  <si>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</si>
  <si>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</si>
  <si>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</si>
  <si>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</si>
  <si>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</si>
  <si>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</si>
  <si>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</si>
  <si>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</si>
  <si>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</si>
  <si>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</si>
  <si>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</si>
  <si>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</si>
  <si>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</si>
  <si>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</si>
  <si>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</si>
  <si>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</si>
  <si>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</si>
  <si>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</si>
  <si>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</si>
  <si>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</si>
  <si>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</si>
  <si>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</si>
  <si>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</si>
  <si>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</si>
  <si>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</si>
  <si>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</si>
  <si>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</si>
  <si>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</si>
  <si>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</si>
  <si>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</si>
  <si>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</si>
  <si>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</si>
  <si>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</si>
  <si>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</si>
  <si>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</si>
  <si>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</si>
  <si>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</si>
  <si>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</si>
  <si>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</si>
  <si>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</si>
  <si>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</si>
  <si>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</si>
  <si>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</si>
  <si>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</si>
  <si>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</si>
  <si>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</si>
  <si>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</si>
  <si>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</si>
  <si>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</si>
  <si>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</si>
  <si>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</si>
  <si>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</si>
  <si>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</si>
  <si>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</si>
  <si>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</si>
  <si>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</si>
  <si>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</si>
  <si>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</si>
  <si>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</si>
  <si>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</si>
  <si>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</si>
  <si>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</si>
  <si>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</si>
  <si>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</si>
  <si>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</si>
  <si>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</si>
  <si>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</si>
  <si>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</si>
  <si>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</si>
  <si>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</si>
  <si>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</si>
  <si>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</si>
  <si>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</si>
  <si>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</si>
  <si>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</si>
  <si>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</si>
  <si>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</si>
  <si>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</si>
  <si>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</si>
  <si>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</si>
  <si>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</si>
  <si>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</si>
  <si>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</si>
  <si>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</si>
  <si>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</si>
  <si>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</si>
  <si>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</si>
  <si>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</si>
  <si>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</si>
  <si>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</si>
  <si>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</si>
  <si>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</si>
  <si>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</si>
  <si>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</si>
  <si>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</si>
  <si>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</si>
  <si>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</si>
  <si>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</si>
  <si>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</si>
  <si>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</si>
  <si>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</si>
  <si>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</si>
  <si>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</si>
  <si>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</si>
  <si>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</si>
  <si>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</si>
  <si>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</si>
  <si>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</si>
  <si>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</si>
  <si>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</si>
  <si>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</si>
  <si>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</si>
  <si>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</si>
  <si>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</si>
  <si>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</si>
  <si>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</si>
  <si>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</si>
  <si>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</si>
  <si>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</si>
  <si>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</si>
  <si>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</si>
  <si>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</si>
  <si>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</si>
  <si>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</si>
  <si>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</si>
  <si>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</si>
  <si>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</si>
  <si>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</si>
  <si>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</si>
  <si>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</si>
  <si>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</si>
  <si>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</si>
  <si>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</si>
  <si>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</si>
  <si>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</si>
  <si>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</si>
  <si>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</si>
  <si>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</si>
  <si>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</si>
  <si>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</si>
  <si>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</si>
  <si>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</si>
  <si>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</si>
  <si>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</si>
  <si>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</si>
  <si>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</si>
  <si>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</si>
  <si>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</si>
  <si>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</si>
  <si>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</si>
  <si>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</si>
  <si>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</si>
  <si>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</si>
  <si>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</si>
  <si>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</si>
  <si>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</si>
  <si>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</si>
  <si>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</si>
  <si>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</si>
  <si>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</si>
  <si>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</si>
  <si>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</si>
  <si>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</si>
  <si>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</si>
  <si>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</si>
  <si>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</si>
  <si>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</si>
  <si>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</si>
  <si>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</si>
  <si>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</si>
  <si>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</si>
  <si>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</si>
  <si>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</si>
  <si>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</si>
  <si>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</si>
  <si>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</si>
  <si>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</si>
  <si>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</si>
  <si>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</si>
  <si>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</si>
  <si>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</si>
  <si>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</si>
  <si>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</si>
  <si>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</si>
  <si>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</si>
  <si>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</si>
  <si>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</si>
  <si>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</si>
  <si>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</si>
  <si>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</si>
  <si>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</si>
  <si>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</si>
  <si>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</si>
  <si>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</si>
  <si>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</si>
  <si>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</si>
  <si>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</si>
  <si>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</si>
  <si>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</si>
  <si>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</si>
  <si>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</si>
  <si>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</si>
  <si>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</si>
  <si>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</si>
  <si>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</si>
  <si>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</si>
  <si>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</si>
  <si>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</si>
  <si>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</si>
  <si>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</si>
  <si>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</si>
  <si>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</si>
  <si>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</si>
  <si>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</si>
  <si>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</si>
  <si>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</si>
  <si>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</si>
  <si>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</si>
  <si>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</si>
  <si>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</si>
  <si>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</si>
  <si>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</si>
  <si>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</si>
  <si>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</si>
  <si>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</si>
  <si>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</si>
  <si>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</si>
  <si>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</si>
  <si>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</si>
  <si>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</si>
  <si>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</si>
  <si>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</si>
  <si>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</si>
  <si>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</si>
  <si>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</si>
  <si>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</si>
  <si>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</si>
  <si>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</si>
  <si>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</si>
  <si>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</si>
  <si>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</si>
  <si>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</si>
  <si>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</si>
  <si>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</si>
  <si>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</si>
  <si>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</si>
  <si>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</si>
  <si>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</si>
  <si>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</si>
  <si>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</si>
  <si>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</si>
  <si>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</si>
  <si>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</si>
  <si>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</si>
  <si>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</si>
  <si>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</si>
  <si>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</si>
  <si>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</si>
  <si>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</si>
  <si>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</si>
  <si>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</si>
  <si>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</si>
  <si>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</si>
  <si>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</si>
  <si>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</si>
  <si>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</si>
  <si>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</si>
  <si>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</si>
  <si>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</si>
  <si>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</si>
  <si>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</si>
  <si>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</si>
  <si>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</si>
  <si>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</si>
  <si>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</si>
  <si>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</si>
  <si>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</si>
  <si>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</si>
  <si>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</si>
  <si>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</si>
  <si>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</si>
  <si>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</si>
  <si>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</si>
  <si>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</si>
  <si>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</si>
  <si>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</si>
  <si>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</si>
  <si>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</si>
  <si>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</si>
  <si>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</si>
  <si>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</si>
  <si>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</si>
  <si>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</si>
  <si>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</si>
  <si>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</si>
  <si>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</si>
  <si>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</si>
  <si>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</si>
  <si>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</si>
  <si>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</si>
  <si>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</si>
  <si>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</si>
  <si>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</si>
  <si>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</si>
  <si>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</si>
  <si>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</si>
  <si>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</si>
  <si>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</si>
  <si>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</si>
  <si>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</si>
  <si>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</si>
  <si>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</si>
  <si>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</si>
  <si>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</si>
  <si>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</si>
  <si>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</si>
  <si>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</si>
  <si>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</si>
  <si>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</si>
  <si>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</si>
  <si>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</si>
  <si>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</si>
  <si>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</si>
  <si>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</si>
  <si>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</si>
  <si>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</si>
  <si>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</si>
  <si>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</si>
  <si>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</si>
  <si>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</si>
  <si>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</si>
  <si>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</si>
  <si>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</si>
  <si>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</si>
  <si>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</si>
  <si>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</si>
  <si>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</si>
  <si>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</si>
  <si>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</si>
  <si>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</si>
  <si>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</si>
  <si>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</si>
  <si>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</si>
  <si>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</si>
  <si>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</si>
  <si>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</si>
  <si>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</si>
  <si>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</si>
  <si>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</si>
  <si>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</si>
  <si>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</si>
  <si>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</si>
  <si>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</si>
  <si>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</si>
  <si>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</si>
  <si>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</si>
  <si>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</si>
  <si>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</si>
  <si>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</si>
  <si>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</si>
  <si>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</si>
  <si>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</si>
  <si>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</si>
  <si>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</si>
  <si>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</si>
  <si>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</si>
  <si>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</si>
  <si>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</si>
  <si>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</si>
  <si>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</si>
  <si>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</si>
  <si>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</si>
  <si>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</si>
  <si>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</si>
  <si>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</si>
  <si>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</si>
  <si>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</si>
  <si>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</si>
  <si>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</si>
  <si>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</si>
  <si>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</si>
  <si>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</si>
  <si>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</si>
  <si>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</si>
  <si>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</si>
  <si>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</si>
  <si>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</si>
  <si>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</si>
  <si>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</si>
  <si>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</si>
  <si>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</si>
  <si>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</si>
  <si>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</si>
  <si>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</si>
  <si>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</si>
  <si>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</si>
  <si>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</si>
  <si>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</si>
  <si>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</si>
  <si>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</si>
  <si>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</si>
  <si>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</si>
  <si>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</si>
  <si>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</si>
  <si>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</si>
  <si>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</si>
  <si>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</si>
  <si>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</si>
  <si>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</si>
  <si>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</si>
  <si>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</si>
  <si>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</si>
  <si>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</si>
  <si>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</si>
  <si>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</si>
  <si>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</si>
  <si>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</si>
  <si>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</si>
  <si>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</si>
  <si>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</si>
  <si>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</si>
  <si>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</si>
  <si>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</si>
  <si>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</si>
  <si>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</si>
  <si>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</si>
  <si>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</si>
  <si>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</si>
  <si>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</si>
  <si>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</si>
  <si>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</si>
  <si>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</si>
  <si>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</si>
  <si>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</si>
  <si>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</si>
  <si>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</si>
  <si>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</si>
  <si>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</si>
  <si>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</si>
  <si>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</si>
  <si>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</si>
  <si>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</si>
  <si>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</si>
  <si>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</si>
  <si>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</si>
  <si>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</si>
  <si>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</si>
  <si>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</si>
  <si>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</si>
  <si>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</si>
  <si>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</si>
  <si>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</si>
  <si>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</si>
  <si>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</si>
  <si>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</si>
  <si>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</si>
  <si>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</si>
  <si>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</si>
  <si>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</si>
  <si>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</si>
  <si>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</si>
  <si>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</si>
  <si>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</si>
  <si>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</si>
  <si>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</si>
  <si>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</si>
  <si>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</si>
  <si>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</si>
  <si>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</si>
  <si>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</si>
  <si>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</si>
  <si>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</si>
  <si>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</si>
  <si>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</si>
  <si>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</si>
  <si>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</si>
  <si>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</si>
  <si>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</si>
  <si>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</si>
  <si>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</si>
  <si>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</si>
  <si>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</si>
  <si>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</si>
  <si>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</si>
  <si>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</si>
  <si>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</si>
  <si>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</si>
  <si>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</si>
  <si>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</si>
  <si>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</si>
  <si>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</si>
  <si>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</si>
  <si>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</si>
  <si>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</si>
  <si>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</si>
  <si>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</si>
  <si>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</si>
  <si>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</si>
  <si>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</si>
  <si>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</si>
  <si>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</si>
  <si>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</si>
  <si>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</si>
  <si>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</si>
  <si>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</si>
  <si>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</si>
  <si>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</si>
  <si>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</si>
  <si>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</si>
  <si>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</si>
  <si>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</si>
  <si>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</si>
  <si>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</si>
  <si>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</si>
  <si>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</si>
  <si>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</si>
  <si>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</si>
  <si>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</si>
  <si>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</si>
  <si>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</si>
  <si>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</si>
  <si>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</si>
  <si>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</si>
  <si>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</si>
  <si>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</si>
  <si>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</si>
  <si>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</si>
  <si>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</si>
  <si>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</si>
  <si>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</si>
  <si>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</si>
  <si>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</si>
  <si>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</si>
  <si>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</si>
  <si>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</si>
  <si>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</si>
  <si>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</si>
  <si>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</si>
  <si>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</si>
  <si>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</si>
  <si>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</si>
  <si>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</si>
  <si>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</si>
  <si>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</si>
  <si>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</si>
  <si>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</si>
  <si>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</si>
  <si>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</si>
  <si>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</si>
  <si>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</si>
  <si>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</si>
  <si>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</si>
  <si>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</si>
  <si>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</si>
  <si>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</si>
  <si>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</si>
  <si>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</si>
  <si>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</si>
  <si>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</si>
  <si>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</si>
  <si>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</si>
  <si>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</si>
  <si>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</si>
  <si>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</si>
  <si>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</si>
  <si>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</si>
  <si>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</si>
  <si>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</si>
  <si>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</si>
  <si>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</si>
  <si>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</si>
  <si>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</si>
  <si>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</si>
  <si>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</si>
  <si>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</si>
  <si>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</si>
  <si>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</si>
  <si>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</si>
  <si>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</si>
  <si>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</si>
  <si>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</si>
  <si>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</si>
  <si>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</si>
  <si>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</si>
  <si>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</si>
  <si>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</si>
  <si>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</si>
  <si>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</si>
  <si>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</si>
  <si>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</si>
  <si>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</si>
  <si>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</si>
  <si>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</si>
  <si>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</si>
  <si>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</si>
  <si>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</si>
  <si>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</si>
  <si>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</si>
  <si>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</si>
  <si>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</si>
  <si>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</si>
  <si>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</si>
  <si>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</si>
  <si>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</si>
  <si>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</si>
  <si>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</si>
  <si>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</si>
  <si>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</si>
  <si>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</si>
  <si>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</si>
  <si>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</si>
  <si>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</si>
  <si>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</si>
  <si>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</si>
  <si>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</si>
  <si>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</si>
  <si>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</si>
  <si>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</si>
  <si>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</si>
  <si>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</si>
  <si>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</si>
  <si>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</si>
  <si>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</si>
  <si>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</si>
  <si>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</si>
  <si>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</si>
  <si>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</si>
  <si>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</si>
  <si>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</si>
  <si>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</si>
  <si>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</si>
  <si>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</si>
  <si>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</si>
  <si>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</si>
  <si>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</si>
  <si>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</si>
  <si>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</si>
  <si>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</si>
  <si>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</si>
  <si>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</si>
  <si>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</si>
  <si>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</si>
  <si>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</si>
  <si>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</si>
  <si>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</si>
  <si>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</si>
  <si>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</si>
  <si>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</si>
  <si>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</si>
  <si>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</si>
  <si>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</si>
  <si>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</si>
  <si>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</si>
  <si>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</si>
  <si>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</si>
  <si>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</si>
  <si>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</si>
  <si>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</si>
  <si>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</si>
  <si>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</si>
  <si>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</si>
  <si>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</si>
  <si>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</si>
  <si>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</si>
  <si>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CPH FN Bond Market (XFND)</t>
  </si>
  <si>
    <t>HEL FN Bond Market (FNFI)</t>
  </si>
  <si>
    <t>STO FN Bond Market Institutional (FNSE)</t>
  </si>
  <si>
    <t>STO FN Bond Market Retail (FNSE)</t>
  </si>
  <si>
    <t>CPH FN Bond Market</t>
  </si>
  <si>
    <t>HEL FN Bond Market</t>
  </si>
  <si>
    <t>STO FN Bond Market Institutional</t>
  </si>
  <si>
    <t>STO FN Bond Market Retail</t>
  </si>
  <si>
    <t>Laina 01/2014</t>
  </si>
  <si>
    <t>FI4000088026</t>
  </si>
  <si>
    <t>Taaleritehtaan Varainhoito Oy</t>
  </si>
  <si>
    <t>Taaleritehdas Oyj</t>
  </si>
  <si>
    <t>TAALB</t>
  </si>
  <si>
    <t>TAAZ045017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</si>
</sst>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9" fontId="15" fillId="0" borderId="0" applyFont="0" applyFill="0" applyBorder="0" applyAlignment="0" applyProtection="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1" fontId="36" fillId="0" borderId="1" xfId="0" applyNumberFormat="1" applyFont="1" applyBorder="1"/>
    <xf numFmtId="3" fontId="36" fillId="0" borderId="1" xfId="0" applyNumberFormat="1" applyFont="1" applyBorder="1" applyAlignment="1">
      <alignment horizontal="left"/>
    </xf>
    <xf numFmtId="164" fontId="1" fillId="0" borderId="1" xfId="38" applyNumberFormat="1" applyFont="1" applyBorder="1" applyAlignment="1">
      <alignment horizontal="left"/>
    </xf>
    <xf numFmtId="10" fontId="36" fillId="0" borderId="1" xfId="56" applyNumberFormat="1" applyFont="1" applyBorder="1" applyAlignment="1">
      <alignment horizontal="left"/>
    </xf>
    <xf numFmtId="0" fontId="36" fillId="0" borderId="1" xfId="0"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Percent" xfId="56" builtinId="5"/>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ahl/AppData/Local/Microsoft/Windows/Temporary%20Internet%20Files/Content.Outlook/HGSMPZIK/Taaleritehdas%204.4.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ETFs"/>
      <sheetName val="LookupValues"/>
      <sheetName val="Instructions-Examples"/>
      <sheetName val="Notes"/>
      <sheetName val="ETF Reference Data"/>
      <sheetName val="WC_Underlyings"/>
      <sheetName val="Warrants and Certificates Notes"/>
      <sheetName val="Sheet1"/>
    </sheetNames>
    <sheetDataSet>
      <sheetData sheetId="0"/>
      <sheetData sheetId="1"/>
      <sheetData sheetId="2"/>
      <sheetData sheetId="3"/>
      <sheetData sheetId="4">
        <row r="2">
          <cell r="M2" t="str">
            <v>EUR</v>
          </cell>
          <cell r="AH2" t="str">
            <v>No</v>
          </cell>
        </row>
        <row r="3">
          <cell r="M3" t="str">
            <v>SEK</v>
          </cell>
          <cell r="AH3" t="str">
            <v>Forward</v>
          </cell>
        </row>
        <row r="4">
          <cell r="M4" t="str">
            <v>DKK</v>
          </cell>
          <cell r="AH4" t="str">
            <v>Forward MM</v>
          </cell>
        </row>
        <row r="5">
          <cell r="M5" t="str">
            <v>NOK</v>
          </cell>
          <cell r="AH5" t="str">
            <v>Forward YY</v>
          </cell>
        </row>
        <row r="6">
          <cell r="M6" t="str">
            <v>USD</v>
          </cell>
        </row>
        <row r="7">
          <cell r="M7" t="str">
            <v>JPY</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4" t="s">
        <v>433</v>
      </c>
      <c r="L5" s="245"/>
      <c r="M5" s="244" t="s">
        <v>434</v>
      </c>
      <c r="N5" s="245"/>
      <c r="O5" s="244" t="s">
        <v>435</v>
      </c>
      <c r="P5" s="245"/>
      <c r="Q5" s="244" t="s">
        <v>436</v>
      </c>
      <c r="R5" s="245"/>
      <c r="S5" s="244" t="s">
        <v>437</v>
      </c>
      <c r="T5" s="245"/>
      <c r="U5" s="244" t="s">
        <v>438</v>
      </c>
      <c r="V5" s="245"/>
      <c r="W5" s="244" t="s">
        <v>439</v>
      </c>
      <c r="X5" s="245"/>
      <c r="Y5" s="244" t="s">
        <v>440</v>
      </c>
      <c r="Z5" s="245"/>
      <c r="AA5" s="244" t="s">
        <v>441</v>
      </c>
      <c r="AB5" s="245"/>
      <c r="AC5" s="244" t="s">
        <v>442</v>
      </c>
      <c r="AD5" s="245"/>
      <c r="AE5" s="244" t="s">
        <v>443</v>
      </c>
      <c r="AF5" s="245"/>
      <c r="AG5" s="244" t="s">
        <v>444</v>
      </c>
      <c r="AH5" s="245"/>
      <c r="AI5" s="244" t="s">
        <v>445</v>
      </c>
      <c r="AJ5" s="245"/>
      <c r="AK5" s="244" t="s">
        <v>446</v>
      </c>
      <c r="AL5" s="245"/>
      <c r="AM5" s="244" t="s">
        <v>447</v>
      </c>
      <c r="AN5" s="245"/>
      <c r="AO5" s="244" t="s">
        <v>448</v>
      </c>
      <c r="AP5" s="245"/>
      <c r="AQ5" s="244" t="s">
        <v>449</v>
      </c>
      <c r="AR5" s="245"/>
      <c r="AS5" s="244" t="s">
        <v>450</v>
      </c>
      <c r="AT5" s="245"/>
      <c r="AU5" s="244" t="s">
        <v>451</v>
      </c>
      <c r="AV5" s="245"/>
      <c r="AW5" s="244" t="s">
        <v>452</v>
      </c>
      <c r="AX5" s="245"/>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5" t="s">
        <v>860</v>
      </c>
      <c r="B4" s="255"/>
      <c r="C4" s="255"/>
      <c r="D4" s="255"/>
      <c r="E4" s="255"/>
      <c r="F4" s="255"/>
      <c r="G4" s="255"/>
      <c r="H4" s="255"/>
      <c r="I4" s="255"/>
      <c r="J4" s="255"/>
      <c r="K4" s="255"/>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8" t="s">
        <v>1192</v>
      </c>
      <c r="B5" s="248"/>
      <c r="C5" s="248"/>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H28" sqref="H28"/>
    </sheetView>
  </sheetViews>
  <sheetFormatPr defaultColWidth="9.140625" defaultRowHeight="12.75" x14ac:dyDescent="0.2"/>
  <cols>
    <col min="1" max="1" width="13.7109375" style="55" customWidth="1"/>
    <col min="2" max="2" width="21.140625" style="55" customWidth="1"/>
    <col min="3" max="3" width="16.28515625" style="55" customWidth="1"/>
    <col min="4" max="4" width="25.5703125" style="55" customWidth="1"/>
    <col min="5" max="5" width="12.140625" style="55" customWidth="1"/>
    <col min="6" max="6" width="11.7109375" style="55" customWidth="1"/>
    <col min="7" max="7" width="15.5703125" style="55" customWidth="1"/>
    <col min="8" max="8" width="11.42578125" style="55" customWidth="1"/>
    <col min="9" max="9" width="11.7109375" style="55" customWidth="1"/>
    <col min="10" max="10" width="10.140625" style="55" customWidth="1"/>
    <col min="11" max="11" width="12.5703125" style="55" customWidth="1"/>
    <col min="12" max="13" width="12.42578125" style="55" customWidth="1"/>
    <col min="14" max="14" width="11.5703125" style="55" customWidth="1"/>
    <col min="15" max="15" width="13.5703125" style="79" customWidth="1"/>
    <col min="16" max="16" width="12.5703125" style="99" customWidth="1"/>
    <col min="17" max="17" width="11.85546875" style="55" customWidth="1"/>
    <col min="18" max="18" width="12.7109375" style="79" customWidth="1"/>
    <col min="19"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19</v>
      </c>
      <c r="B2" s="64" t="s">
        <v>1367</v>
      </c>
      <c r="C2" s="64" t="s">
        <v>1373</v>
      </c>
      <c r="D2" s="64" t="s">
        <v>489</v>
      </c>
      <c r="E2" s="65" t="s">
        <v>34</v>
      </c>
      <c r="F2" s="64" t="s">
        <v>346</v>
      </c>
      <c r="G2" s="241">
        <v>41736</v>
      </c>
      <c r="H2" s="95" t="str">
        <f>IF(C2="-","",VLOOKUP(C2,CouponBondIssuersTable,2,0))</f>
        <v>TAALB</v>
      </c>
      <c r="I2" s="95" t="str">
        <f>IF(D2="-","",IFERROR(VLOOKUP(D2,CouponLeadManagersTable,2,0),""))</f>
        <v>NRD</v>
      </c>
      <c r="J2" s="95" t="str">
        <f>IF(D2="-","",IFERROR(VLOOKUP(D2,CouponLeadManagersTable,3,0),""))</f>
        <v>HE</v>
      </c>
      <c r="K2" s="66"/>
      <c r="L2" s="66"/>
      <c r="M2" s="66"/>
      <c r="N2" s="99"/>
      <c r="P2" s="55"/>
    </row>
    <row r="3" spans="1:28" x14ac:dyDescent="0.2">
      <c r="A3" s="66"/>
      <c r="B3" s="66"/>
      <c r="C3" s="66"/>
      <c r="D3" s="66" t="s">
        <v>1372</v>
      </c>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55" t="s">
        <v>1375</v>
      </c>
      <c r="B7" s="83" t="s">
        <v>1370</v>
      </c>
      <c r="C7" s="239"/>
      <c r="D7" s="64" t="s">
        <v>1371</v>
      </c>
      <c r="E7" s="240">
        <v>1000</v>
      </c>
      <c r="F7" s="64" t="s">
        <v>34</v>
      </c>
      <c r="G7" s="64" t="s">
        <v>354</v>
      </c>
      <c r="H7" s="64"/>
      <c r="I7" s="242">
        <v>4.4999999999999998E-2</v>
      </c>
      <c r="J7" s="243">
        <v>1</v>
      </c>
      <c r="K7" s="4">
        <v>42097</v>
      </c>
      <c r="L7" s="4">
        <v>42828</v>
      </c>
      <c r="M7" s="4" t="s">
        <v>1168</v>
      </c>
      <c r="N7" s="51" t="s">
        <v>423</v>
      </c>
      <c r="O7" s="240">
        <v>10000000</v>
      </c>
      <c r="P7" s="241">
        <v>41732</v>
      </c>
      <c r="Q7" s="241">
        <v>41732</v>
      </c>
      <c r="R7" s="241">
        <v>42828</v>
      </c>
      <c r="S7" s="4">
        <v>42822</v>
      </c>
      <c r="T7" s="191" t="s">
        <v>1375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5">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8: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8: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allowBlank="1" showInputMessage="1" showErrorMessage="1" errorTitle="Day Adjustment Methed" error="Please select an option from the drop down meny." sqref="N7">
      <formula1>i</formula1>
    </dataValidation>
    <dataValidation type="list" allowBlank="1" showInputMessage="1" showErrorMessage="1" sqref="F7">
      <formula1>o</formula1>
    </dataValidation>
  </dataValidations>
  <pageMargins left="0.70866141732283472" right="0.70866141732283472" top="0.74803149606299213" bottom="0.74803149606299213" header="0.31496062992125984" footer="0.31496062992125984"/>
  <pageSetup paperSize="9" scale="4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t="s">
        <v>19</v>
      </c>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128"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8" t="s">
        <v>1366</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c r="AD10" s="8" t="s">
        <v>1367</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8" t="s">
        <v>1368</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8" t="s">
        <v>1369</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c r="AD23" s="238" t="s">
        <v>1362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c r="AD24" s="238" t="s">
        <v>1363</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c r="AD25" s="238" t="s">
        <v>1364</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c r="AD26" s="238" t="s">
        <v>1365</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c r="AA36" s="237" t="s">
        <v>1373</v>
      </c>
      <c r="AB36" s="237" t="s">
        <v>1374</v>
      </c>
      <c r="AC36" s="237" t="s">
        <v>1323</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1373</v>
      </c>
      <c r="Z129" s="229" t="s">
        <v>1374</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9">
        <v>40858</v>
      </c>
      <c r="C1" s="250"/>
      <c r="D1" s="251"/>
      <c r="F1" s="9" t="s">
        <v>325</v>
      </c>
    </row>
    <row r="2" spans="1:21" x14ac:dyDescent="0.25">
      <c r="A2" s="10" t="s">
        <v>326</v>
      </c>
      <c r="B2" s="252" t="s">
        <v>348</v>
      </c>
      <c r="C2" s="253"/>
      <c r="D2" s="254"/>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2014-04-01T13:48:38Z</cp:lastPrinted>
  <dcterms:created xsi:type="dcterms:W3CDTF">2010-06-11T13:43:43Z</dcterms:created>
  <dcterms:modified xsi:type="dcterms:W3CDTF">2014-04-03T10:07:32Z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