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<sst xmlns="http://schemas.openxmlformats.org/spreadsheetml/2006/main" count="2289" uniqueCount="1382">
  <si>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</si>
  <si>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</si>
  <si>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</si>
  <si>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</si>
  <si>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</si>
  <si>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</si>
  <si>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</si>
  <si>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</si>
  <si>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</si>
  <si>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</si>
  <si>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</si>
  <si>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</si>
  <si>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</si>
  <si>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</si>
  <si>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</si>
  <si>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</si>
  <si>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</si>
  <si>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</si>
  <si>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</si>
  <si>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</si>
  <si>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</si>
  <si>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</si>
  <si>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</si>
  <si>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</si>
  <si>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</si>
  <si>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</si>
  <si>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</si>
  <si>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</si>
  <si>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</si>
  <si>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</si>
  <si>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</si>
  <si>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</si>
  <si>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</si>
  <si>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</si>
  <si>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</si>
  <si>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</si>
  <si>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</si>
  <si>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</si>
  <si>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</si>
  <si>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</si>
  <si>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</si>
  <si>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</si>
  <si>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</si>
  <si>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</si>
  <si>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</si>
  <si>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</si>
  <si>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</si>
  <si>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</si>
  <si>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</si>
  <si>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</si>
  <si>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</si>
  <si>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</si>
  <si>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</si>
  <si>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</si>
  <si>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</si>
  <si>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</si>
  <si>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</si>
  <si>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</si>
  <si>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</si>
  <si>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</si>
  <si>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</si>
  <si>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</si>
  <si>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</si>
  <si>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</si>
  <si>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</si>
  <si>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</si>
  <si>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</si>
  <si>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</si>
  <si>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</si>
  <si>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</si>
  <si>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</si>
  <si>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</si>
  <si>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</si>
  <si>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</si>
  <si>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</si>
  <si>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</si>
  <si>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</si>
  <si>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</si>
  <si>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</si>
  <si>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</si>
  <si>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</si>
  <si>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</si>
  <si>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</si>
  <si>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</si>
  <si>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</si>
  <si>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</si>
  <si>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</si>
  <si>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</si>
  <si>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</si>
  <si>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</si>
  <si>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</si>
  <si>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</si>
  <si>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</si>
  <si>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</si>
  <si>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</si>
  <si>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</si>
  <si>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</si>
  <si>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</si>
  <si>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</si>
  <si>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</si>
  <si>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</si>
  <si>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</si>
  <si>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</si>
  <si>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</si>
  <si>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</si>
  <si>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</si>
  <si>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</si>
  <si>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</si>
  <si>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</si>
  <si>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</si>
  <si>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</si>
  <si>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</si>
  <si>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</si>
  <si>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</si>
  <si>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</si>
  <si>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</si>
  <si>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</si>
  <si>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</si>
  <si>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</si>
  <si>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</si>
  <si>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</si>
  <si>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</si>
  <si>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</si>
  <si>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</si>
  <si>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</si>
  <si>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</si>
  <si>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</si>
  <si>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</si>
  <si>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</si>
  <si>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</si>
  <si>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</si>
  <si>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</si>
  <si>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</si>
  <si>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</si>
  <si>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</si>
  <si>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</si>
  <si>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</si>
  <si>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</si>
  <si>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</si>
  <si>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</si>
  <si>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</si>
  <si>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</si>
  <si>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</si>
  <si>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</si>
  <si>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</si>
  <si>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</si>
  <si>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</si>
  <si>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</si>
  <si>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</si>
  <si>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</si>
  <si>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</si>
  <si>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</si>
  <si>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</si>
  <si>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</si>
  <si>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</si>
  <si>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</si>
  <si>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</si>
  <si>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</si>
  <si>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</si>
  <si>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</si>
  <si>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</si>
  <si>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</si>
  <si>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</si>
  <si>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</si>
  <si>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</si>
  <si>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</si>
  <si>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</si>
  <si>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</si>
  <si>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</si>
  <si>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</si>
  <si>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</si>
  <si>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</si>
  <si>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</si>
  <si>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</si>
  <si>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</si>
  <si>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</si>
  <si>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</si>
  <si>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</si>
  <si>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</si>
  <si>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</si>
  <si>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</si>
  <si>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</si>
  <si>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</si>
  <si>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</si>
  <si>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</si>
  <si>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</si>
  <si>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</si>
  <si>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</si>
  <si>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</si>
  <si>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</si>
  <si>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</si>
  <si>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</si>
  <si>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</si>
  <si>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</si>
  <si>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</si>
  <si>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</si>
  <si>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</si>
  <si>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</si>
  <si>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</si>
  <si>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</si>
  <si>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</si>
  <si>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</si>
  <si>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</si>
  <si>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</si>
  <si>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</si>
  <si>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</si>
  <si>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</si>
  <si>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</si>
  <si>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</si>
  <si>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</si>
  <si>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</si>
  <si>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</si>
  <si>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</si>
  <si>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</si>
  <si>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</si>
  <si>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</si>
  <si>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</si>
  <si>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</si>
  <si>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</si>
  <si>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</si>
  <si>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</si>
  <si>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</si>
  <si>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</si>
  <si>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</si>
  <si>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</si>
  <si>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</si>
  <si>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</si>
  <si>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</si>
  <si>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</si>
  <si>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</si>
  <si>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</si>
  <si>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</si>
  <si>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</si>
  <si>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</si>
  <si>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</si>
  <si>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</si>
  <si>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</si>
  <si>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</si>
  <si>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</si>
  <si>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</si>
  <si>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</si>
  <si>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</si>
  <si>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</si>
  <si>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</si>
  <si>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</si>
  <si>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</si>
  <si>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</si>
  <si>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</si>
  <si>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</si>
  <si>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</si>
  <si>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</si>
  <si>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</si>
  <si>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</si>
  <si>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</si>
  <si>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</si>
  <si>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</si>
  <si>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</si>
  <si>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</si>
  <si>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</si>
  <si>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</si>
  <si>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</si>
  <si>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</si>
  <si>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</si>
  <si>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</si>
  <si>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</si>
  <si>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</si>
  <si>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</si>
  <si>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</si>
  <si>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</si>
  <si>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</si>
  <si>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</si>
  <si>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</si>
  <si>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</si>
  <si>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</si>
  <si>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</si>
  <si>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</si>
  <si>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</si>
  <si>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</si>
  <si>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</si>
  <si>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</si>
  <si>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</si>
  <si>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</si>
  <si>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</si>
  <si>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</si>
  <si>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</si>
  <si>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</si>
  <si>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</si>
  <si>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</si>
  <si>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</si>
  <si>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</si>
  <si>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</si>
  <si>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</si>
  <si>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</si>
  <si>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</si>
  <si>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</si>
  <si>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</si>
  <si>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</si>
  <si>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</si>
  <si>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</si>
  <si>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</si>
  <si>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</si>
  <si>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</si>
  <si>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</si>
  <si>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</si>
  <si>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</si>
  <si>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</si>
  <si>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</si>
  <si>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</si>
  <si>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</si>
  <si>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</si>
  <si>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</si>
  <si>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</si>
  <si>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</si>
  <si>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</si>
  <si>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</si>
  <si>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</si>
  <si>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</si>
  <si>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</si>
  <si>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</si>
  <si>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</si>
  <si>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</si>
  <si>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</si>
  <si>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</si>
  <si>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</si>
  <si>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</si>
  <si>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</si>
  <si>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</si>
  <si>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</si>
  <si>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</si>
  <si>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</si>
  <si>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</si>
  <si>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</si>
  <si>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</si>
  <si>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</si>
  <si>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</si>
  <si>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</si>
  <si>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</si>
  <si>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</si>
  <si>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</si>
  <si>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</si>
  <si>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</si>
  <si>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</si>
  <si>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</si>
  <si>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</si>
  <si>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</si>
  <si>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</si>
  <si>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</si>
  <si>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</si>
  <si>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</si>
  <si>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</si>
  <si>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</si>
  <si>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</si>
  <si>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</si>
  <si>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</si>
  <si>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</si>
  <si>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</si>
  <si>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</si>
  <si>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</si>
  <si>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</si>
  <si>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</si>
  <si>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</si>
  <si>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</si>
  <si>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</si>
  <si>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</si>
  <si>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</si>
  <si>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</si>
  <si>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</si>
  <si>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</si>
  <si>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</si>
  <si>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</si>
  <si>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</si>
  <si>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</si>
  <si>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</si>
  <si>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</si>
  <si>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</si>
  <si>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</si>
  <si>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</si>
  <si>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</si>
  <si>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</si>
  <si>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</si>
  <si>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</si>
  <si>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</si>
  <si>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</si>
  <si>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</si>
  <si>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</si>
  <si>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</si>
  <si>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</si>
  <si>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</si>
  <si>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</si>
  <si>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</si>
  <si>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</si>
  <si>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</si>
  <si>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</si>
  <si>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</si>
  <si>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</si>
  <si>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</si>
  <si>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</si>
  <si>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</si>
  <si>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</si>
  <si>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</si>
  <si>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</si>
  <si>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</si>
  <si>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</si>
  <si>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</si>
  <si>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</si>
  <si>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</si>
  <si>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</si>
  <si>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</si>
  <si>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</si>
  <si>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</si>
  <si>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</si>
  <si>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</si>
  <si>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</si>
  <si>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</si>
  <si>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</si>
  <si>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</si>
  <si>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</si>
  <si>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</si>
  <si>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</si>
  <si>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</si>
  <si>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</si>
  <si>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</si>
  <si>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</si>
  <si>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</si>
  <si>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</si>
  <si>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</si>
  <si>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</si>
  <si>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</si>
  <si>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</si>
  <si>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</si>
  <si>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</si>
  <si>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</si>
  <si>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</si>
  <si>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</si>
  <si>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</si>
  <si>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</si>
  <si>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</si>
  <si>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</si>
  <si>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</si>
  <si>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</si>
  <si>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</si>
  <si>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</si>
  <si>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</si>
  <si>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</si>
  <si>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</si>
  <si>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</si>
  <si>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</si>
  <si>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</si>
  <si>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</si>
  <si>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</si>
  <si>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</si>
  <si>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</si>
  <si>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</si>
  <si>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</si>
  <si>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</si>
  <si>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</si>
  <si>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</si>
  <si>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</si>
  <si>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</si>
  <si>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</si>
  <si>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</si>
  <si>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</si>
  <si>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</si>
  <si>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</si>
  <si>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</si>
  <si>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</si>
  <si>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</si>
  <si>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</si>
  <si>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</si>
  <si>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</si>
  <si>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</si>
  <si>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</si>
  <si>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</si>
  <si>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</si>
  <si>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</si>
  <si>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</si>
  <si>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</si>
  <si>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</si>
  <si>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</si>
  <si>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</si>
  <si>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</si>
  <si>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</si>
  <si>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</si>
  <si>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</si>
  <si>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</si>
  <si>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</si>
  <si>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</si>
  <si>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</si>
  <si>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</si>
  <si>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</si>
  <si>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</si>
  <si>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</si>
  <si>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</si>
  <si>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</si>
  <si>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</si>
  <si>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</si>
  <si>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</si>
  <si>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</si>
  <si>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</si>
  <si>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</si>
  <si>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</si>
  <si>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</si>
  <si>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</si>
  <si>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</si>
  <si>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</si>
  <si>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</si>
  <si>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</si>
  <si>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</si>
  <si>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</si>
  <si>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</si>
  <si>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</si>
  <si>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</si>
  <si>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</si>
  <si>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</si>
  <si>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</si>
  <si>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</si>
  <si>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</si>
  <si>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</si>
  <si>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</si>
  <si>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</si>
  <si>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</si>
  <si>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</si>
  <si>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</si>
  <si>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</si>
  <si>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</si>
  <si>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</si>
  <si>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</si>
  <si>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</si>
  <si>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</si>
  <si>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</si>
  <si>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</si>
  <si>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</si>
  <si>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</si>
  <si>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</si>
  <si>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</si>
  <si>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</si>
  <si>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</si>
  <si>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</si>
  <si>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</si>
  <si>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</si>
  <si>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</si>
  <si>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</si>
  <si>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</si>
  <si>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</si>
  <si>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</si>
  <si>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</si>
  <si>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</si>
  <si>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</si>
  <si>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</si>
  <si>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</si>
  <si>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</si>
  <si>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</si>
  <si>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</si>
  <si>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</si>
  <si>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</si>
  <si>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</si>
  <si>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</si>
  <si>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</si>
  <si>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</si>
  <si>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</si>
  <si>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</si>
  <si>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</si>
  <si>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</si>
  <si>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</si>
  <si>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</si>
  <si>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</si>
  <si>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</si>
  <si>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</si>
  <si>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</si>
  <si>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</si>
  <si>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</si>
  <si>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</si>
  <si>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</si>
  <si>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</si>
  <si>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</si>
  <si>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</si>
  <si>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</si>
  <si>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</si>
  <si>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</si>
  <si>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</si>
  <si>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</si>
  <si>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</si>
  <si>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</si>
  <si>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</si>
  <si>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</si>
  <si>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</si>
  <si>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</si>
  <si>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</si>
  <si>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</si>
  <si>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</si>
  <si>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</si>
  <si>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</si>
  <si>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</si>
  <si>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</si>
  <si>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</si>
  <si>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</si>
  <si>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</si>
  <si>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</si>
  <si>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</si>
  <si>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</si>
  <si>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</si>
  <si>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</si>
  <si>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</si>
  <si>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</si>
  <si>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</si>
  <si>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</si>
  <si>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</si>
  <si>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</si>
  <si>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</si>
  <si>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</si>
  <si>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</si>
  <si>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</si>
  <si>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</si>
  <si>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</si>
  <si>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</si>
  <si>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</si>
  <si>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</si>
  <si>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</si>
  <si>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</si>
  <si>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</si>
  <si>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</si>
  <si>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</si>
  <si>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</si>
  <si>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</si>
  <si>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</si>
  <si>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</si>
  <si>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</si>
  <si>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</si>
  <si>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</si>
  <si>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</si>
  <si>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</si>
  <si>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</si>
  <si>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</si>
  <si>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</si>
  <si>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</si>
  <si>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</si>
  <si>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</si>
  <si>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</si>
  <si>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</si>
  <si>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</si>
  <si>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</si>
  <si>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</si>
  <si>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</si>
  <si>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</si>
  <si>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</si>
  <si>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</si>
  <si>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</si>
  <si>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</si>
  <si>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</si>
  <si>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</si>
  <si>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</si>
  <si>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</si>
  <si>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</si>
  <si>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</si>
  <si>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</si>
  <si>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</si>
  <si>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</si>
  <si>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</si>
  <si>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</si>
  <si>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</si>
  <si>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</si>
  <si>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</si>
  <si>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</si>
  <si>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</si>
  <si>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</si>
  <si>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</si>
  <si>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</si>
  <si>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</si>
  <si>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</si>
  <si>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</si>
  <si>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</si>
  <si>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</si>
  <si>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</si>
  <si>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</si>
  <si>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</si>
  <si>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</si>
  <si>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</si>
  <si>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</si>
  <si>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</si>
  <si>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</si>
  <si>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</si>
  <si>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</si>
  <si>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</si>
  <si>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</si>
  <si>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</si>
  <si>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</si>
  <si>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</si>
  <si>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</si>
  <si>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</si>
  <si>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</si>
  <si>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</si>
  <si>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</si>
  <si>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</si>
  <si>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</si>
  <si>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</si>
  <si>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</si>
  <si>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</si>
  <si>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</si>
  <si>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</si>
  <si>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</si>
  <si>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</si>
  <si>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</si>
  <si>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</si>
  <si>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</si>
  <si>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</si>
  <si>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</si>
  <si>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</si>
  <si>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</si>
  <si>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</si>
  <si>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</si>
  <si>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</si>
  <si>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</si>
  <si>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</si>
  <si>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</si>
  <si>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</si>
  <si>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</si>
  <si>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</si>
  <si>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</si>
  <si>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</si>
  <si>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</si>
  <si>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</si>
  <si>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</si>
  <si>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</si>
  <si>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</si>
  <si>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</si>
  <si>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</si>
  <si>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</si>
  <si>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</si>
  <si>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</si>
  <si>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</si>
  <si>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</si>
  <si>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</si>
  <si>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</si>
  <si>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</si>
  <si>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</si>
  <si>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</si>
  <si>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</si>
  <si>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</si>
  <si>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</si>
  <si>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</si>
  <si>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</si>
  <si>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</si>
  <si>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</si>
  <si>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</si>
  <si>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</si>
  <si>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</si>
  <si>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</si>
  <si>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</si>
  <si>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</si>
  <si>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</si>
  <si>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</si>
  <si>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</si>
  <si>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</si>
  <si>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</si>
  <si>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</si>
  <si>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</si>
  <si>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</si>
  <si>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</si>
  <si>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</si>
  <si>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</si>
  <si>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</si>
  <si>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</si>
  <si>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</si>
  <si>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</si>
  <si>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</si>
  <si>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</si>
  <si>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</si>
  <si>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</si>
  <si>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</si>
  <si>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</si>
  <si>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</si>
  <si>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</si>
  <si>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</si>
  <si>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</si>
  <si>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</si>
  <si>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</si>
  <si>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</si>
  <si>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</si>
  <si>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</si>
  <si>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</si>
  <si>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</si>
  <si>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</si>
  <si>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</si>
  <si>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</si>
  <si>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</si>
  <si>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</si>
  <si>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</si>
  <si>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</si>
  <si>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</si>
  <si>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</si>
  <si>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</si>
  <si>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</si>
  <si>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</si>
  <si>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</si>
  <si>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</si>
  <si>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</si>
  <si>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</si>
  <si>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</si>
  <si>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</si>
  <si>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</si>
  <si>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</si>
  <si>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</si>
  <si>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</si>
  <si>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</si>
  <si>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</si>
  <si>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</si>
  <si>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</si>
  <si>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</si>
  <si>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</si>
  <si>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</si>
  <si>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</si>
  <si>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</si>
  <si>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</si>
  <si>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</si>
  <si>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</si>
  <si>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</si>
  <si>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</si>
  <si>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</si>
  <si>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</si>
  <si>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</si>
  <si>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</si>
  <si>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</si>
  <si>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</si>
  <si>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</si>
  <si>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</si>
  <si>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</si>
  <si>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</si>
  <si>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</si>
  <si>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</si>
  <si>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</si>
  <si>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</si>
  <si>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</si>
  <si>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</si>
  <si>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</si>
  <si>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</si>
  <si>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</si>
  <si>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</si>
  <si>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</si>
  <si>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</si>
  <si>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</si>
  <si>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</si>
  <si>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</si>
  <si>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</si>
  <si>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</si>
  <si>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</si>
  <si>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</si>
  <si>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</si>
  <si>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</si>
  <si>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</si>
  <si>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</si>
  <si>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</si>
  <si>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</si>
  <si>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</si>
  <si>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</si>
  <si>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</si>
  <si>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</si>
  <si>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</si>
  <si>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</si>
  <si>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</si>
  <si>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</si>
  <si>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</si>
  <si>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</si>
  <si>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</si>
  <si>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</si>
  <si>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</si>
  <si>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</si>
  <si>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</si>
  <si>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</si>
  <si>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</si>
  <si>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</si>
  <si>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</si>
  <si>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</si>
  <si>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</si>
  <si>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</si>
  <si>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</si>
  <si>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</si>
  <si>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</si>
  <si>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</si>
  <si>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</si>
  <si>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</si>
  <si>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</si>
  <si>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</si>
  <si>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</si>
  <si>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</si>
  <si>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</si>
  <si>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</si>
  <si>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</si>
  <si>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</si>
  <si>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</si>
  <si>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</si>
  <si>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</si>
  <si>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</si>
  <si>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</si>
  <si>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</si>
  <si>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</si>
  <si>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</si>
  <si>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</si>
  <si>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</si>
  <si>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</si>
  <si>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</si>
  <si>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</si>
  <si>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</si>
  <si>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</si>
  <si>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</si>
  <si>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</si>
  <si>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</si>
  <si>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</si>
  <si>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</si>
  <si>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</si>
  <si>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</si>
  <si>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</si>
  <si>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</si>
  <si>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</si>
  <si>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</si>
  <si>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</si>
  <si>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</si>
  <si>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</si>
  <si>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</si>
  <si>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</si>
  <si>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</si>
  <si>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</si>
  <si>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</si>
  <si>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</si>
  <si>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</si>
  <si>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</si>
  <si>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</si>
  <si>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</si>
  <si>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</si>
  <si>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</si>
  <si>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</si>
  <si>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</si>
  <si>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</si>
  <si>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</si>
  <si>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</si>
  <si>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</si>
  <si>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</si>
  <si>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</si>
  <si>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</si>
  <si>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</si>
  <si>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</si>
  <si>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</si>
  <si>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</si>
  <si>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</si>
  <si>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</si>
  <si>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</si>
  <si>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</si>
  <si>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</si>
  <si>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</si>
  <si>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</si>
  <si>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</si>
  <si>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</si>
  <si>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</si>
  <si>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</si>
  <si>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</si>
  <si>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</si>
  <si>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</si>
  <si>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</si>
  <si>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</si>
  <si>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</si>
  <si>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</si>
  <si>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</si>
  <si>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</si>
  <si>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</si>
  <si>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</si>
  <si>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</si>
  <si>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</si>
  <si>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</si>
  <si>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</si>
  <si>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</si>
  <si>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</si>
  <si>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</si>
  <si>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</si>
  <si>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</si>
  <si>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</si>
  <si>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</si>
  <si>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</si>
  <si>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</si>
  <si>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</si>
  <si>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</si>
  <si>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</si>
  <si>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</si>
  <si>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</si>
  <si>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</si>
  <si>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</si>
  <si>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</si>
  <si>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</si>
  <si>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</si>
  <si>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</si>
  <si>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</si>
  <si>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</si>
  <si>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</si>
  <si>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</si>
  <si>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</si>
  <si>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</si>
  <si>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</si>
  <si>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</si>
  <si>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</si>
  <si>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</si>
  <si>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</si>
  <si>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</si>
  <si>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</si>
  <si>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</si>
  <si>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</si>
  <si>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</si>
  <si>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</si>
  <si>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</si>
  <si>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</si>
  <si>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</si>
  <si>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</si>
  <si>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</si>
  <si>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</si>
  <si>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</si>
  <si>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</si>
  <si>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</si>
  <si>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</si>
  <si>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</si>
  <si>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</si>
  <si>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</si>
  <si>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</si>
  <si>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</si>
  <si>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</si>
  <si>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</si>
  <si>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</si>
  <si>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</si>
  <si>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</si>
  <si>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</si>
  <si>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</si>
  <si>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</si>
  <si>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</si>
  <si>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</si>
  <si>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</si>
  <si>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</si>
  <si>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</si>
  <si>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</si>
  <si>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</si>
  <si>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</si>
  <si>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</si>
  <si>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</si>
  <si>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</si>
  <si>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</si>
  <si>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</si>
  <si>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</si>
  <si>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</si>
  <si>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</si>
  <si>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</si>
  <si>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</si>
  <si>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</si>
  <si>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</si>
  <si>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</si>
  <si>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</si>
  <si>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</si>
  <si>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</si>
  <si>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</si>
  <si>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</si>
  <si>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</si>
  <si>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</si>
  <si>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</si>
  <si>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</si>
  <si>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</si>
  <si>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</si>
  <si>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</si>
  <si>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</si>
  <si>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</si>
  <si>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</si>
  <si>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</si>
  <si>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</si>
  <si>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</si>
  <si>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</si>
  <si>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</si>
  <si>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</si>
  <si>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</si>
  <si>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</si>
  <si>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</si>
  <si>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</si>
  <si>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</si>
  <si>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</si>
  <si>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</si>
  <si>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</si>
  <si>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</si>
  <si>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</si>
  <si>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</si>
  <si>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</si>
  <si>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</si>
  <si>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</si>
  <si>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</si>
  <si>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</si>
  <si>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</si>
  <si>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</si>
  <si>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</si>
  <si>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</si>
  <si>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</si>
  <si>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</si>
  <si>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</si>
  <si>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</si>
  <si>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</si>
  <si>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</si>
  <si>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</si>
  <si>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</si>
  <si>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</si>
  <si>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</si>
  <si>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</si>
  <si>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</si>
  <si>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</si>
  <si>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</si>
  <si>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</si>
  <si>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</si>
  <si>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</si>
  <si>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</si>
  <si>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</si>
  <si>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</si>
  <si>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</si>
  <si>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</si>
  <si>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</si>
  <si>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</si>
  <si>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</si>
  <si>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</si>
  <si>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</si>
  <si>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</si>
  <si>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</si>
  <si>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</si>
  <si>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</si>
  <si>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</si>
  <si>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</si>
  <si>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</si>
  <si>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</si>
  <si>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</si>
  <si>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</si>
  <si>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</si>
  <si>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</si>
  <si>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</si>
  <si>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</si>
  <si>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</si>
  <si>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</si>
  <si>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</si>
  <si>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</si>
  <si>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</si>
  <si>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</si>
  <si>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</si>
  <si>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</si>
  <si>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</si>
  <si>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</si>
  <si>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</si>
  <si>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</si>
  <si>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</si>
  <si>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</si>
  <si>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</si>
  <si>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</si>
  <si>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</si>
  <si>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</si>
  <si>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</si>
  <si>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</si>
  <si>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</si>
  <si>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</si>
  <si>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</si>
  <si>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</si>
  <si>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</si>
  <si>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</si>
  <si>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</si>
  <si>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</si>
  <si>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</si>
  <si>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</si>
  <si>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</si>
  <si>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</si>
  <si>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</si>
  <si>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</si>
  <si>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</si>
  <si>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</si>
  <si>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</si>
  <si>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</si>
  <si>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</si>
  <si>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</si>
  <si>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</si>
  <si>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</si>
  <si>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</si>
  <si>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</si>
  <si>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</si>
  <si>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</si>
  <si>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</si>
  <si>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</si>
  <si>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</si>
  <si>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</si>
  <si>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</si>
  <si>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</si>
  <si>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</si>
  <si>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</si>
  <si>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</si>
  <si>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</si>
  <si>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</si>
  <si>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</si>
  <si>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</si>
  <si>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</si>
  <si>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</si>
  <si>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</si>
  <si>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</si>
  <si>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</si>
  <si>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</si>
  <si>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</si>
  <si>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</si>
  <si>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</si>
  <si>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</si>
  <si>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</si>
  <si>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</si>
  <si>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</si>
  <si>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</si>
  <si>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</si>
  <si>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</si>
  <si>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</si>
  <si>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</si>
  <si>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</si>
  <si>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</si>
  <si>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</si>
  <si>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</si>
  <si>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</si>
  <si>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</si>
  <si>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</si>
  <si>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</si>
  <si>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</si>
  <si>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</si>
  <si>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</si>
  <si>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</si>
  <si>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</si>
  <si>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</si>
  <si>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</si>
  <si>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</si>
  <si>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</si>
  <si>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</si>
  <si>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</si>
  <si>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</si>
  <si>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</si>
  <si>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</si>
  <si>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</si>
  <si>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</si>
  <si>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</si>
  <si>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</si>
  <si>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</si>
  <si>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</si>
  <si>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</si>
  <si>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</si>
  <si>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</si>
  <si>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</si>
  <si>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</si>
  <si>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</si>
  <si>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</si>
  <si>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</si>
  <si>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</si>
  <si>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</si>
  <si>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</si>
  <si>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</si>
  <si>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</si>
  <si>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</si>
  <si>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</si>
  <si>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</si>
  <si>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</si>
  <si>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</si>
  <si>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</si>
  <si>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</si>
  <si>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</si>
  <si>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</si>
  <si>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</si>
  <si>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</si>
  <si>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</si>
  <si>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</si>
  <si>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</si>
  <si>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</si>
  <si>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</si>
  <si>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</si>
  <si>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</si>
  <si>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</si>
  <si>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</si>
  <si>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</si>
  <si>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</si>
  <si>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</si>
  <si>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</si>
  <si>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</si>
  <si>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</si>
  <si>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</si>
  <si>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</si>
  <si>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</si>
  <si>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</si>
  <si>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</si>
  <si>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</si>
  <si>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</si>
  <si>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</si>
  <si>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</si>
  <si>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</si>
  <si>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</si>
  <si>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</si>
  <si>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</si>
  <si>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</si>
  <si>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</si>
  <si>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</si>
  <si>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</si>
  <si>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</si>
  <si>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</si>
  <si>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</si>
  <si>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</si>
  <si>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</si>
  <si>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</si>
  <si>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</si>
  <si>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</si>
  <si>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</si>
  <si>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</si>
  <si>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</si>
  <si>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</si>
  <si>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</si>
  <si>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</si>
  <si>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</si>
  <si>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</si>
  <si>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</si>
  <si>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</si>
  <si>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</si>
  <si>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</si>
  <si>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</si>
  <si>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</si>
  <si>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</si>
  <si>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</si>
  <si>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</si>
  <si>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</si>
  <si>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</si>
  <si>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</si>
  <si>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</si>
  <si>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</si>
  <si>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</si>
  <si>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</si>
  <si>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</si>
  <si>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</si>
  <si>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</si>
  <si>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</si>
  <si>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</si>
  <si>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</si>
  <si>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</si>
  <si>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</si>
  <si>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</si>
  <si>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</si>
  <si>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</si>
  <si>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</si>
  <si>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</si>
  <si>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</si>
  <si>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</si>
  <si>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</si>
  <si>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</si>
  <si>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</si>
  <si>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</si>
  <si>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</si>
  <si>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</si>
  <si>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</si>
  <si>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</si>
  <si>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</si>
  <si>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</si>
  <si>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</si>
  <si>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</si>
  <si>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</si>
  <si>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</si>
  <si>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</si>
  <si>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</si>
  <si>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</si>
  <si>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</si>
  <si>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</si>
  <si>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</si>
  <si>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</si>
  <si>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</si>
  <si>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</si>
  <si>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</si>
  <si>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</si>
  <si>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</si>
  <si>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</si>
  <si>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</si>
  <si>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</si>
  <si>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</si>
  <si>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</si>
  <si>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</si>
  <si>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</si>
  <si>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</si>
  <si>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</si>
  <si>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</si>
  <si>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</si>
  <si>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Danske Bank A/s</t>
  </si>
  <si>
    <t>St</t>
  </si>
  <si>
    <t>SE0005906815</t>
  </si>
  <si>
    <t>Sodertalje Kommun</t>
  </si>
  <si>
    <t>SODE 158</t>
  </si>
  <si>
    <t>SODE_158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</si>
</sst>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50" t="s">
        <v>860</v>
      </c>
      <c r="B4" s="250"/>
      <c r="C4" s="250"/>
      <c r="D4" s="250"/>
      <c r="E4" s="250"/>
      <c r="F4" s="250"/>
      <c r="G4" s="250"/>
      <c r="H4" s="250"/>
      <c r="I4" s="250"/>
      <c r="J4" s="250"/>
      <c r="K4" s="25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31" sqref="C31"/>
    </sheetView>
  </sheetViews>
  <sheetFormatPr defaultColWidth="9.109375" defaultRowHeight="13.2" x14ac:dyDescent="0.25"/>
  <cols>
    <col min="1" max="1" width="18.109375" style="55" customWidth="1"/>
    <col min="2" max="2" width="21.109375" style="55" customWidth="1"/>
    <col min="3" max="3" width="34.6640625" style="55" customWidth="1"/>
    <col min="4" max="4" width="25.77734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562</v>
      </c>
      <c r="D2" s="64" t="s">
        <v>1376</v>
      </c>
      <c r="E2" s="65" t="s">
        <v>35</v>
      </c>
      <c r="F2" s="64" t="s">
        <v>346</v>
      </c>
      <c r="G2" s="4">
        <v>41745</v>
      </c>
      <c r="H2" s="95" t="str">
        <f>IF(C2="-","",VLOOKUP(C2,CouponBondIssuersTable,2,0))</f>
        <v>SODE</v>
      </c>
      <c r="I2" s="95" t="str">
        <f>IF(D2="-","",IFERROR(VLOOKUP(D2,CouponLeadManagersTable,2,0),""))</f>
        <v/>
      </c>
      <c r="J2" s="95" t="s">
        <v>1377</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1380</v>
      </c>
      <c r="B7" s="83" t="s">
        <v>1379</v>
      </c>
      <c r="C7" s="64">
        <v>158</v>
      </c>
      <c r="D7" s="64" t="s">
        <v>1378</v>
      </c>
      <c r="E7" s="65">
        <v>1000000</v>
      </c>
      <c r="F7" s="64" t="s">
        <v>35</v>
      </c>
      <c r="G7" s="64" t="s">
        <v>354</v>
      </c>
      <c r="H7" s="64"/>
      <c r="I7" s="84">
        <v>2.6</v>
      </c>
      <c r="J7" s="64">
        <v>1</v>
      </c>
      <c r="K7" s="4">
        <v>42110</v>
      </c>
      <c r="L7" s="4">
        <v>44302</v>
      </c>
      <c r="M7" s="4" t="s">
        <v>1166</v>
      </c>
      <c r="N7" s="51" t="s">
        <v>423</v>
      </c>
      <c r="O7" s="65">
        <v>200000000</v>
      </c>
      <c r="P7" s="4">
        <v>41745</v>
      </c>
      <c r="Q7" s="4">
        <f>IF(P7&lt;&gt;"",P7,"")</f>
        <v>41745</v>
      </c>
      <c r="R7" s="4">
        <v>44302</v>
      </c>
      <c r="S7" s="4">
        <v>44293</v>
      </c>
      <c r="T7" s="85" t="s">
        <v>1381</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x14ac:dyDescent="0.3">
      <c r="S28" s="146" t="s">
        <v>216</v>
      </c>
      <c r="T28" s="147" t="s">
        <v>26</v>
      </c>
      <c r="U28" s="236" t="s">
        <v>1268</v>
      </c>
      <c r="V28" s="236" t="s">
        <v>1260</v>
      </c>
      <c r="W28" s="236" t="s">
        <v>1323</v>
      </c>
      <c r="Y28" s="228" t="s">
        <v>468</v>
      </c>
      <c r="Z28" s="229" t="s">
        <v>274</v>
      </c>
      <c r="AA28" s="237" t="s">
        <v>1267</v>
      </c>
      <c r="AB28" s="237" t="s">
        <v>1259</v>
      </c>
      <c r="AC28" s="237" t="s">
        <v>1323</v>
      </c>
    </row>
    <row r="29" spans="2:32" x14ac:dyDescent="0.3">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4">
        <v>40858</v>
      </c>
      <c r="C1" s="245"/>
      <c r="D1" s="246"/>
      <c r="F1" s="9" t="s">
        <v>325</v>
      </c>
    </row>
    <row r="2" spans="1:21" x14ac:dyDescent="0.3">
      <c r="A2" s="10" t="s">
        <v>326</v>
      </c>
      <c r="B2" s="247" t="s">
        <v>348</v>
      </c>
      <c r="C2" s="248"/>
      <c r="D2" s="24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1372</v>
      </c>
    </row>
    <row r="28" spans="1:9" x14ac:dyDescent="0.3">
      <c r="A28" t="s">
        <v>994</v>
      </c>
      <c r="B28" s="117" t="s">
        <v>942</v>
      </c>
      <c r="F28" s="117" t="s">
        <v>993</v>
      </c>
      <c r="G28" s="117" t="s">
        <v>90</v>
      </c>
      <c r="H28" s="227" t="s">
        <v>1040</v>
      </c>
    </row>
    <row r="29" spans="1:9" x14ac:dyDescent="0.3">
      <c r="A29" t="s">
        <v>995</v>
      </c>
      <c r="B29" s="117" t="s">
        <v>944</v>
      </c>
      <c r="F29" s="117" t="s">
        <v>992</v>
      </c>
      <c r="G29" s="117" t="s">
        <v>92</v>
      </c>
      <c r="H29" s="227" t="s">
        <v>1041</v>
      </c>
    </row>
    <row r="30" spans="1:9" x14ac:dyDescent="0.3">
      <c r="A30" t="s">
        <v>996</v>
      </c>
      <c r="B30" s="117" t="s">
        <v>946</v>
      </c>
      <c r="F30" s="117" t="s">
        <v>989</v>
      </c>
      <c r="G30" s="117" t="s">
        <v>94</v>
      </c>
      <c r="H30" s="227" t="s">
        <v>1042</v>
      </c>
    </row>
    <row r="31" spans="1:9" x14ac:dyDescent="0.3">
      <c r="A31" s="227" t="s">
        <v>1159</v>
      </c>
      <c r="B31" s="227" t="s">
        <v>1160</v>
      </c>
      <c r="F31" s="117" t="s">
        <v>991</v>
      </c>
      <c r="G31" s="117" t="s">
        <v>497</v>
      </c>
      <c r="H31" s="227" t="s">
        <v>1043</v>
      </c>
    </row>
    <row r="32" spans="1:9" x14ac:dyDescent="0.3">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x14ac:dyDescent="0.3">
      <c r="A34" t="s">
        <v>999</v>
      </c>
      <c r="B34" s="117" t="s">
        <v>952</v>
      </c>
      <c r="F34" s="117" t="s">
        <v>980</v>
      </c>
      <c r="G34" s="117" t="s">
        <v>98</v>
      </c>
      <c r="H34" s="227" t="s">
        <v>1095</v>
      </c>
      <c r="L34" s="117"/>
      <c r="M34" s="117"/>
    </row>
    <row r="35" spans="1:13" x14ac:dyDescent="0.3">
      <c r="A35" t="s">
        <v>1000</v>
      </c>
      <c r="B35" s="117" t="s">
        <v>954</v>
      </c>
      <c r="F35" s="117" t="s">
        <v>1001</v>
      </c>
      <c r="G35" s="117" t="s">
        <v>100</v>
      </c>
      <c r="H35" s="227" t="s">
        <v>1132</v>
      </c>
      <c r="L35" s="117"/>
      <c r="M35" s="117"/>
    </row>
    <row r="36" spans="1:13" x14ac:dyDescent="0.3">
      <c r="A36" t="s">
        <v>1001</v>
      </c>
      <c r="B36" s="117" t="s">
        <v>956</v>
      </c>
      <c r="F36" s="117" t="s">
        <v>1000</v>
      </c>
      <c r="G36" s="117" t="s">
        <v>103</v>
      </c>
      <c r="H36" s="227" t="s">
        <v>1130</v>
      </c>
      <c r="J36" s="117" t="s">
        <v>1150</v>
      </c>
      <c r="M36" s="117"/>
    </row>
    <row r="37" spans="1:13" x14ac:dyDescent="0.3">
      <c r="A37" t="s">
        <v>1002</v>
      </c>
      <c r="B37" s="117" t="s">
        <v>958</v>
      </c>
      <c r="F37" s="117" t="s">
        <v>1003</v>
      </c>
      <c r="G37" s="117" t="s">
        <v>105</v>
      </c>
      <c r="H37" s="227" t="s">
        <v>1145</v>
      </c>
      <c r="J37" s="117" t="s">
        <v>1150</v>
      </c>
      <c r="M37" s="117"/>
    </row>
    <row r="38" spans="1:13" x14ac:dyDescent="0.3">
      <c r="A38" t="s">
        <v>1003</v>
      </c>
      <c r="B38" s="117" t="s">
        <v>960</v>
      </c>
      <c r="F38" s="117" t="s">
        <v>1004</v>
      </c>
      <c r="G38" s="117" t="s">
        <v>107</v>
      </c>
      <c r="H38" s="227" t="s">
        <v>1146</v>
      </c>
      <c r="J38" s="117" t="s">
        <v>1150</v>
      </c>
      <c r="M38" s="117"/>
    </row>
    <row r="39" spans="1:13" x14ac:dyDescent="0.3">
      <c r="A39" t="s">
        <v>1004</v>
      </c>
      <c r="B39" s="117" t="s">
        <v>962</v>
      </c>
      <c r="F39" s="117" t="s">
        <v>1002</v>
      </c>
      <c r="G39" s="117" t="s">
        <v>109</v>
      </c>
      <c r="H39" s="227" t="s">
        <v>1046</v>
      </c>
      <c r="J39" s="117" t="s">
        <v>1150</v>
      </c>
      <c r="M39" s="117"/>
    </row>
    <row r="40" spans="1:13" x14ac:dyDescent="0.3">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2014-04-15T14:12:26Z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