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20" yWindow="90" windowWidth="12630" windowHeight="7950"/>
  </bookViews>
  <sheets>
    <sheet name="Segments" sheetId="4" r:id="rId1"/>
    <sheet name="Income statement" sheetId="2" r:id="rId2"/>
  </sheets>
  <calcPr calcId="145621"/>
</workbook>
</file>

<file path=xl/calcChain.xml><?xml version="1.0" encoding="utf-8"?>
<calcChain xmlns="http://schemas.openxmlformats.org/spreadsheetml/2006/main">
  <c r="F16" i="2" l="1"/>
  <c r="F15" i="2" s="1"/>
  <c r="E16" i="2"/>
  <c r="E15" i="2" s="1"/>
  <c r="D16" i="2"/>
  <c r="D15" i="2" s="1"/>
  <c r="C16" i="2"/>
  <c r="C15" i="2" s="1"/>
  <c r="B16" i="2"/>
  <c r="B15" i="2" s="1"/>
  <c r="C5" i="4" l="1"/>
  <c r="E9" i="4" l="1"/>
  <c r="D9" i="4"/>
</calcChain>
</file>

<file path=xl/sharedStrings.xml><?xml version="1.0" encoding="utf-8"?>
<sst xmlns="http://schemas.openxmlformats.org/spreadsheetml/2006/main" count="56" uniqueCount="39">
  <si>
    <t>Baltic Rim</t>
  </si>
  <si>
    <t>Finland</t>
  </si>
  <si>
    <t>Financial Occupancy Rate, %</t>
  </si>
  <si>
    <t>Rentable space, m2</t>
  </si>
  <si>
    <t>Average rent, €/m2/Mo</t>
  </si>
  <si>
    <t>Net rental income, EUR million</t>
  </si>
  <si>
    <t>Net sales, EUR million</t>
  </si>
  <si>
    <t>EBITDA, EUR million</t>
  </si>
  <si>
    <t xml:space="preserve">Market yield requirement, average, % </t>
  </si>
  <si>
    <t>Fair value of investment properties, EUR million</t>
  </si>
  <si>
    <t>31.12.2013 **)</t>
  </si>
  <si>
    <t>**) 11.-31.12.2013</t>
  </si>
  <si>
    <t>STATEMENT OF COMPREHENSIVE INCOME</t>
  </si>
  <si>
    <t>1-3/</t>
  </si>
  <si>
    <t>4-6/</t>
  </si>
  <si>
    <t>7-9/</t>
  </si>
  <si>
    <t>10-12/</t>
  </si>
  <si>
    <t>1-12/</t>
  </si>
  <si>
    <t>EUR million</t>
  </si>
  <si>
    <t>Rental income</t>
  </si>
  <si>
    <t>Service income</t>
  </si>
  <si>
    <t>Net sales, total</t>
  </si>
  <si>
    <t>Other operating income</t>
  </si>
  <si>
    <t>Property maintenance expenses</t>
  </si>
  <si>
    <t>Administrative expenses</t>
  </si>
  <si>
    <t>Other operating expenses</t>
  </si>
  <si>
    <t>Change in fair value of investment properties</t>
  </si>
  <si>
    <t>Depreciation</t>
  </si>
  <si>
    <t>Operating profit/loss</t>
  </si>
  <si>
    <t>Finance income and expenses</t>
  </si>
  <si>
    <t>Unrealized exchange rate profit/loss</t>
  </si>
  <si>
    <t>Result before taxes</t>
  </si>
  <si>
    <t>Current taxes</t>
  </si>
  <si>
    <t>Net result for the period</t>
  </si>
  <si>
    <t>Scandinavia</t>
  </si>
  <si>
    <t>*) Excluding buildings under construction</t>
  </si>
  <si>
    <t>Number of campuses</t>
  </si>
  <si>
    <t>Financial occupancy rate, %</t>
  </si>
  <si>
    <t>In EUR 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</si>
</sst>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1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4" fontId="1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4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0" fillId="0" borderId="0" xfId="0" applyFill="1"/>
    <xf numFmtId="1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164" fontId="3" fillId="0" borderId="0" xfId="1" applyNumberFormat="1"/>
    <xf numFmtId="0" fontId="3" fillId="0" borderId="2" xfId="1" applyBorder="1"/>
    <xf numFmtId="164" fontId="3" fillId="0" borderId="2" xfId="1" applyNumberFormat="1" applyBorder="1"/>
    <xf numFmtId="49" fontId="3" fillId="0" borderId="0" xfId="1" applyNumberFormat="1" applyAlignment="1">
      <alignment horizontal="right"/>
    </xf>
    <xf numFmtId="0" fontId="3" fillId="0" borderId="2" xfId="1" applyBorder="1" applyAlignment="1">
      <alignment horizontal="right"/>
    </xf>
    <xf numFmtId="0" fontId="3" fillId="0" borderId="0" xfId="1" applyBorder="1"/>
    <xf numFmtId="164" fontId="3" fillId="0" borderId="0" xfId="1" applyNumberFormat="1" applyBorder="1"/>
    <xf numFmtId="49" fontId="3" fillId="2" borderId="0" xfId="1" applyNumberFormat="1" applyFill="1" applyAlignment="1">
      <alignment horizontal="right"/>
    </xf>
    <xf numFmtId="0" fontId="3" fillId="2" borderId="2" xfId="1" applyFill="1" applyBorder="1" applyAlignment="1">
      <alignment horizontal="right"/>
    </xf>
    <xf numFmtId="164" fontId="3" fillId="2" borderId="0" xfId="1" applyNumberFormat="1" applyFill="1"/>
    <xf numFmtId="164" fontId="3" fillId="2" borderId="2" xfId="1" applyNumberFormat="1" applyFill="1" applyBorder="1"/>
    <xf numFmtId="164" fontId="3" fillId="2" borderId="0" xfId="1" applyNumberFormat="1" applyFill="1" applyBorder="1"/>
    <xf numFmtId="0" fontId="3" fillId="0" borderId="0" xfId="1"/>
    <xf numFmtId="0" fontId="3" fillId="0" borderId="0" xfId="1"/>
    <xf numFmtId="0" fontId="3" fillId="0" borderId="0" xfId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tabSelected="1" topLeftCell="A3" zoomScaleNormal="100" workbookViewId="0">
      <selection activeCell="I17" sqref="I17"/>
    </sheetView>
  </sheetViews>
  <sheetFormatPr defaultRowHeight="12.75"/>
  <cols>
    <col min="1" max="1" width="46.42578125" customWidth="1"/>
    <col min="2" max="5" width="15.7109375" customWidth="1"/>
  </cols>
  <sheetData>
    <row r="3" spans="1:5" ht="13.5" thickBot="1">
      <c r="A3" s="6" t="s">
        <v>1</v>
      </c>
      <c r="B3" s="4">
        <v>41364</v>
      </c>
      <c r="C3" s="4">
        <v>41455</v>
      </c>
      <c r="D3" s="4">
        <v>41547</v>
      </c>
      <c r="E3" s="1">
        <v>41639</v>
      </c>
    </row>
    <row r="4" spans="1:5">
      <c r="A4" s="37" t="s">
        <v>36</v>
      </c>
      <c r="B4" s="2">
        <v>17</v>
      </c>
      <c r="C4" s="2">
        <v>17</v>
      </c>
      <c r="D4" s="2">
        <v>17</v>
      </c>
      <c r="E4" s="2">
        <v>17</v>
      </c>
    </row>
    <row r="5" spans="1:5">
      <c r="A5" s="18" t="s">
        <v>3</v>
      </c>
      <c r="B5" s="16">
        <v>533500</v>
      </c>
      <c r="C5" s="17">
        <f>ROUND(534174.34294/100000,3)*100000</f>
        <v>534200</v>
      </c>
      <c r="D5" s="16">
        <v>525700</v>
      </c>
      <c r="E5" s="16">
        <v>555900</v>
      </c>
    </row>
    <row r="6" spans="1:5">
      <c r="A6" s="20" t="s">
        <v>4</v>
      </c>
      <c r="B6" s="7">
        <v>15.879851785268585</v>
      </c>
      <c r="C6" s="11">
        <v>15.980904943747618</v>
      </c>
      <c r="D6" s="11">
        <v>15.895426438723149</v>
      </c>
      <c r="E6" s="7">
        <v>16.211746722865499</v>
      </c>
    </row>
    <row r="7" spans="1:5">
      <c r="A7" s="10" t="s">
        <v>37</v>
      </c>
      <c r="B7" s="8">
        <v>91.546571799506324</v>
      </c>
      <c r="C7" s="12">
        <v>91.721698533646105</v>
      </c>
      <c r="D7" s="12">
        <v>91.041290027425703</v>
      </c>
      <c r="E7" s="8">
        <v>92.940777915428029</v>
      </c>
    </row>
    <row r="8" spans="1:5">
      <c r="A8" s="21" t="s">
        <v>5</v>
      </c>
      <c r="B8" s="8">
        <v>23.215218480000001</v>
      </c>
      <c r="C8" s="12">
        <v>47</v>
      </c>
      <c r="D8" s="12">
        <v>70.400000000000006</v>
      </c>
      <c r="E8" s="8">
        <v>94.9</v>
      </c>
    </row>
    <row r="9" spans="1:5">
      <c r="A9" s="22" t="s">
        <v>6</v>
      </c>
      <c r="B9" s="8">
        <v>26.829978670000003</v>
      </c>
      <c r="C9" s="12">
        <v>54.4</v>
      </c>
      <c r="D9" s="12">
        <f>81.17225913-0.167567-0.01126</f>
        <v>80.993432130000002</v>
      </c>
      <c r="E9" s="12">
        <f>109.63616484-0.187585</f>
        <v>109.44857984000001</v>
      </c>
    </row>
    <row r="10" spans="1:5">
      <c r="A10" s="10" t="s">
        <v>7</v>
      </c>
      <c r="B10" s="8">
        <v>13.1</v>
      </c>
      <c r="C10" s="12">
        <v>27.4</v>
      </c>
      <c r="D10" s="12">
        <v>42.2</v>
      </c>
      <c r="E10" s="12">
        <v>56.1</v>
      </c>
    </row>
    <row r="11" spans="1:5">
      <c r="A11" s="23" t="s">
        <v>8</v>
      </c>
      <c r="B11" s="8">
        <v>7.8638415700575548</v>
      </c>
      <c r="C11" s="8">
        <v>7.8638415700575548</v>
      </c>
      <c r="D11" s="12">
        <v>8</v>
      </c>
      <c r="E11" s="8">
        <v>7.9111468476742681</v>
      </c>
    </row>
    <row r="12" spans="1:5">
      <c r="A12" s="24" t="s">
        <v>9</v>
      </c>
      <c r="B12" s="8">
        <v>888.031522</v>
      </c>
      <c r="C12" s="12">
        <v>879.24577621720005</v>
      </c>
      <c r="D12" s="12">
        <v>869.95098099999996</v>
      </c>
      <c r="E12" s="8">
        <v>980.99868819991002</v>
      </c>
    </row>
    <row r="13" spans="1:5">
      <c r="C13" s="13"/>
      <c r="D13" s="13"/>
      <c r="E13" s="13"/>
    </row>
    <row r="14" spans="1:5">
      <c r="C14" s="13"/>
      <c r="D14" s="13"/>
    </row>
    <row r="15" spans="1:5" ht="13.5" thickBot="1">
      <c r="A15" s="6" t="s">
        <v>0</v>
      </c>
      <c r="B15" s="4">
        <v>41364</v>
      </c>
      <c r="C15" s="14">
        <v>41455</v>
      </c>
      <c r="D15" s="14">
        <v>41547</v>
      </c>
      <c r="E15" s="1">
        <v>41639</v>
      </c>
    </row>
    <row r="16" spans="1:5">
      <c r="A16" s="38" t="s">
        <v>36</v>
      </c>
      <c r="B16" s="2">
        <v>2</v>
      </c>
      <c r="C16" s="15">
        <v>3</v>
      </c>
      <c r="D16" s="15">
        <v>3</v>
      </c>
      <c r="E16" s="3">
        <v>3</v>
      </c>
    </row>
    <row r="17" spans="1:5">
      <c r="A17" s="24" t="s">
        <v>3</v>
      </c>
      <c r="B17" s="16">
        <v>67800</v>
      </c>
      <c r="C17" s="16">
        <v>99500</v>
      </c>
      <c r="D17" s="16">
        <v>92100</v>
      </c>
      <c r="E17" s="16">
        <v>119500</v>
      </c>
    </row>
    <row r="18" spans="1:5">
      <c r="A18" s="24" t="s">
        <v>4</v>
      </c>
      <c r="B18" s="7">
        <v>13.902855998428574</v>
      </c>
      <c r="C18" s="11">
        <v>14.609160209018057</v>
      </c>
      <c r="D18" s="11">
        <v>14.424545135669046</v>
      </c>
      <c r="E18" s="7">
        <v>15.043565598271911</v>
      </c>
    </row>
    <row r="19" spans="1:5">
      <c r="A19" s="10" t="s">
        <v>2</v>
      </c>
      <c r="B19" s="8">
        <v>97.740521541846022</v>
      </c>
      <c r="C19" s="8">
        <v>98.4124404954553</v>
      </c>
      <c r="D19" s="12">
        <v>98.507540002607001</v>
      </c>
      <c r="E19" s="8">
        <v>99.052598043714426</v>
      </c>
    </row>
    <row r="20" spans="1:5">
      <c r="A20" s="24" t="s">
        <v>5</v>
      </c>
      <c r="B20" s="8">
        <v>2.7778718023543401</v>
      </c>
      <c r="C20" s="12">
        <v>6.06233544326924</v>
      </c>
      <c r="D20" s="12">
        <v>10.1545538275616</v>
      </c>
      <c r="E20" s="8">
        <v>15.307237967822099</v>
      </c>
    </row>
    <row r="21" spans="1:5">
      <c r="A21" s="24" t="s">
        <v>6</v>
      </c>
      <c r="B21" s="8">
        <v>2.9358335099999997</v>
      </c>
      <c r="C21" s="12">
        <v>6.4729950691890599</v>
      </c>
      <c r="D21" s="12">
        <v>10.6115279965297</v>
      </c>
      <c r="E21" s="8">
        <v>15.9198527895186</v>
      </c>
    </row>
    <row r="22" spans="1:5">
      <c r="A22" s="10" t="s">
        <v>7</v>
      </c>
      <c r="B22" s="8">
        <v>1.1000000000000001</v>
      </c>
      <c r="C22" s="12">
        <v>2.8</v>
      </c>
      <c r="D22" s="12">
        <v>5.0999999999999996</v>
      </c>
      <c r="E22" s="8">
        <v>7.6</v>
      </c>
    </row>
    <row r="23" spans="1:5">
      <c r="A23" s="24" t="s">
        <v>8</v>
      </c>
      <c r="B23" s="8">
        <v>9.390707059650385</v>
      </c>
      <c r="C23" s="12">
        <v>9</v>
      </c>
      <c r="D23" s="12">
        <v>9</v>
      </c>
      <c r="E23" s="12">
        <v>9</v>
      </c>
    </row>
    <row r="24" spans="1:5">
      <c r="A24" s="24" t="s">
        <v>9</v>
      </c>
      <c r="B24" s="8">
        <v>122.17098300000001</v>
      </c>
      <c r="C24" s="12">
        <v>165.346462</v>
      </c>
      <c r="D24" s="12">
        <v>168.05186399999999</v>
      </c>
      <c r="E24" s="12">
        <v>212.41638901300001</v>
      </c>
    </row>
    <row r="25" spans="1:5">
      <c r="C25" s="13"/>
      <c r="D25" s="13"/>
      <c r="E25" s="13"/>
    </row>
    <row r="27" spans="1:5" ht="13.5" thickBot="1">
      <c r="A27" s="6" t="s">
        <v>34</v>
      </c>
      <c r="B27" s="4">
        <v>41364</v>
      </c>
      <c r="C27" s="4">
        <v>41455</v>
      </c>
      <c r="D27" s="4">
        <v>41547</v>
      </c>
      <c r="E27" s="9" t="s">
        <v>10</v>
      </c>
    </row>
    <row r="28" spans="1:5">
      <c r="A28" s="39" t="s">
        <v>36</v>
      </c>
      <c r="B28" s="2"/>
      <c r="C28" s="2"/>
      <c r="D28" s="2"/>
      <c r="E28" s="3">
        <v>1</v>
      </c>
    </row>
    <row r="29" spans="1:5">
      <c r="A29" s="24" t="s">
        <v>3</v>
      </c>
      <c r="B29" s="5"/>
      <c r="C29" s="5"/>
      <c r="D29" s="5"/>
      <c r="E29" s="16">
        <v>71400</v>
      </c>
    </row>
    <row r="30" spans="1:5">
      <c r="A30" s="24" t="s">
        <v>4</v>
      </c>
      <c r="B30" s="7"/>
      <c r="C30" s="7"/>
      <c r="D30" s="7"/>
      <c r="E30" s="7">
        <v>12.877340863673497</v>
      </c>
    </row>
    <row r="31" spans="1:5">
      <c r="A31" s="10" t="s">
        <v>2</v>
      </c>
      <c r="B31" s="8"/>
      <c r="C31" s="8"/>
      <c r="D31" s="8"/>
      <c r="E31" s="8">
        <v>89.475976133416907</v>
      </c>
    </row>
    <row r="32" spans="1:5">
      <c r="A32" s="24" t="s">
        <v>5</v>
      </c>
      <c r="B32" s="8"/>
      <c r="C32" s="8"/>
      <c r="D32" s="8"/>
      <c r="E32" s="8">
        <v>0.95489200765275595</v>
      </c>
    </row>
    <row r="33" spans="1:5">
      <c r="A33" s="24" t="s">
        <v>6</v>
      </c>
      <c r="B33" s="8"/>
      <c r="C33" s="8"/>
      <c r="D33" s="8"/>
      <c r="E33" s="8">
        <v>0.95489200765275595</v>
      </c>
    </row>
    <row r="34" spans="1:5">
      <c r="A34" s="10" t="s">
        <v>7</v>
      </c>
      <c r="B34" s="8"/>
      <c r="C34" s="8"/>
      <c r="D34" s="8"/>
      <c r="E34" s="8">
        <v>0.6</v>
      </c>
    </row>
    <row r="35" spans="1:5">
      <c r="A35" s="24" t="s">
        <v>8</v>
      </c>
      <c r="B35" s="8"/>
      <c r="C35" s="8"/>
      <c r="D35" s="8"/>
      <c r="E35" s="8">
        <v>6.4613611843661367</v>
      </c>
    </row>
    <row r="36" spans="1:5">
      <c r="A36" s="24" t="s">
        <v>9</v>
      </c>
      <c r="B36" s="8"/>
      <c r="C36" s="8"/>
      <c r="D36" s="8"/>
      <c r="E36" s="8">
        <v>217.00313082</v>
      </c>
    </row>
    <row r="38" spans="1:5">
      <c r="A38" s="10" t="s">
        <v>35</v>
      </c>
    </row>
    <row r="39" spans="1:5">
      <c r="A39" s="10" t="s">
        <v>11</v>
      </c>
    </row>
  </sheetData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20" sqref="A20"/>
    </sheetView>
  </sheetViews>
  <sheetFormatPr defaultRowHeight="12.75"/>
  <cols>
    <col min="1" max="1" width="39.42578125" customWidth="1"/>
  </cols>
  <sheetData>
    <row r="1" spans="1:6">
      <c r="A1" t="s">
        <v>38</v>
      </c>
    </row>
    <row r="3" spans="1:6">
      <c r="A3" s="19" t="s">
        <v>12</v>
      </c>
      <c r="B3" s="28" t="s">
        <v>13</v>
      </c>
      <c r="C3" s="28" t="s">
        <v>14</v>
      </c>
      <c r="D3" s="28" t="s">
        <v>15</v>
      </c>
      <c r="E3" s="28" t="s">
        <v>16</v>
      </c>
      <c r="F3" s="32" t="s">
        <v>17</v>
      </c>
    </row>
    <row r="4" spans="1:6">
      <c r="A4" s="26" t="s">
        <v>18</v>
      </c>
      <c r="B4" s="29">
        <v>2013</v>
      </c>
      <c r="C4" s="29">
        <v>2013</v>
      </c>
      <c r="D4" s="29">
        <v>2013</v>
      </c>
      <c r="E4" s="29">
        <v>2013</v>
      </c>
      <c r="F4" s="33">
        <v>2013</v>
      </c>
    </row>
    <row r="5" spans="1:6">
      <c r="A5" s="19" t="s">
        <v>19</v>
      </c>
      <c r="B5" s="25">
        <v>25.927569252575587</v>
      </c>
      <c r="C5" s="25">
        <v>27.145175033289149</v>
      </c>
      <c r="D5" s="25">
        <v>27.443994910845145</v>
      </c>
      <c r="E5" s="25">
        <v>30.597666083719439</v>
      </c>
      <c r="F5" s="34">
        <v>111.11440528042935</v>
      </c>
    </row>
    <row r="6" spans="1:6">
      <c r="A6" s="26" t="s">
        <v>20</v>
      </c>
      <c r="B6" s="27">
        <v>3.7863551269555948</v>
      </c>
      <c r="C6" s="27">
        <v>4.0089535648829786</v>
      </c>
      <c r="D6" s="27">
        <v>3.3154223941068541</v>
      </c>
      <c r="E6" s="27">
        <v>4.1103192139391771</v>
      </c>
      <c r="F6" s="35">
        <v>15.221050299884608</v>
      </c>
    </row>
    <row r="7" spans="1:6">
      <c r="A7" s="19" t="s">
        <v>21</v>
      </c>
      <c r="B7" s="25">
        <v>29.713924379111241</v>
      </c>
      <c r="C7" s="25">
        <v>31.154128597177827</v>
      </c>
      <c r="D7" s="25">
        <v>30.759417302839239</v>
      </c>
      <c r="E7" s="25">
        <v>34.707985294323599</v>
      </c>
      <c r="F7" s="34">
        <v>126.33545557345194</v>
      </c>
    </row>
    <row r="8" spans="1:6">
      <c r="A8" s="19" t="s">
        <v>22</v>
      </c>
      <c r="B8" s="25">
        <v>0.81059470874669681</v>
      </c>
      <c r="C8" s="25">
        <v>0.30982374999128592</v>
      </c>
      <c r="D8" s="25">
        <v>0.17712354590848198</v>
      </c>
      <c r="E8" s="25">
        <v>0.69813383991839972</v>
      </c>
      <c r="F8" s="34">
        <v>1.9956758445648641</v>
      </c>
    </row>
    <row r="9" spans="1:6">
      <c r="A9" s="19" t="s">
        <v>23</v>
      </c>
      <c r="B9" s="25">
        <v>-8.5381018133284989</v>
      </c>
      <c r="C9" s="25">
        <v>-7.5169262233437193</v>
      </c>
      <c r="D9" s="25">
        <v>-7.3593993305852292</v>
      </c>
      <c r="E9" s="25">
        <v>-9.349218346274478</v>
      </c>
      <c r="F9" s="34">
        <v>-32.763645713531929</v>
      </c>
    </row>
    <row r="10" spans="1:6">
      <c r="A10" s="19" t="s">
        <v>24</v>
      </c>
      <c r="B10" s="25">
        <v>-2.9</v>
      </c>
      <c r="C10" s="25">
        <v>-2.4</v>
      </c>
      <c r="D10" s="25">
        <v>-2.2000000000000002</v>
      </c>
      <c r="E10" s="25">
        <v>-3.6</v>
      </c>
      <c r="F10" s="34">
        <v>-11.1</v>
      </c>
    </row>
    <row r="11" spans="1:6">
      <c r="A11" s="19" t="s">
        <v>25</v>
      </c>
      <c r="B11" s="25">
        <v>-5.2</v>
      </c>
      <c r="C11" s="25">
        <v>-5.3</v>
      </c>
      <c r="D11" s="25">
        <v>-4.4000000000000004</v>
      </c>
      <c r="E11" s="25">
        <v>-5.5</v>
      </c>
      <c r="F11" s="34">
        <v>-20.399999999999999</v>
      </c>
    </row>
    <row r="12" spans="1:6">
      <c r="A12" s="19" t="s">
        <v>26</v>
      </c>
      <c r="B12" s="25">
        <v>3.3139500685450489</v>
      </c>
      <c r="C12" s="25">
        <v>-9.8046914663700697</v>
      </c>
      <c r="D12" s="25">
        <v>-6.5126032981928645</v>
      </c>
      <c r="E12" s="25">
        <v>-4.6080723583366199</v>
      </c>
      <c r="F12" s="34">
        <v>-17.611417054354501</v>
      </c>
    </row>
    <row r="13" spans="1:6">
      <c r="A13" s="26" t="s">
        <v>27</v>
      </c>
      <c r="B13" s="27">
        <v>-0.64375359207468341</v>
      </c>
      <c r="C13" s="27">
        <v>-0.63080290763433799</v>
      </c>
      <c r="D13" s="27">
        <v>-0.69008252970459005</v>
      </c>
      <c r="E13" s="27">
        <v>-0.69532238501768517</v>
      </c>
      <c r="F13" s="35">
        <v>-2.6599614144312973</v>
      </c>
    </row>
    <row r="14" spans="1:6">
      <c r="A14" s="19" t="s">
        <v>28</v>
      </c>
      <c r="B14" s="25">
        <v>16.652396905581799</v>
      </c>
      <c r="C14" s="25">
        <v>5.7375184429539443</v>
      </c>
      <c r="D14" s="25">
        <v>9.8609791245488072</v>
      </c>
      <c r="E14" s="25">
        <v>11.603112877970721</v>
      </c>
      <c r="F14" s="34">
        <v>43.854007351055316</v>
      </c>
    </row>
    <row r="15" spans="1:6">
      <c r="A15" s="30" t="s">
        <v>29</v>
      </c>
      <c r="B15" s="31">
        <f>-2.39174704968461-B16</f>
        <v>-2.7772244048344747</v>
      </c>
      <c r="C15" s="31">
        <f>-7.5852896499666-C16</f>
        <v>-3.0699259089324205</v>
      </c>
      <c r="D15" s="31">
        <f>-4.97073220986304-D16</f>
        <v>-5.166682023576179</v>
      </c>
      <c r="E15" s="31">
        <f>-6.25766904498991-E16</f>
        <v>-4.4531155398557507</v>
      </c>
      <c r="F15" s="36">
        <f>-21.2054379545042-F16</f>
        <v>-15.466947865815602</v>
      </c>
    </row>
    <row r="16" spans="1:6">
      <c r="A16" s="26" t="s">
        <v>30</v>
      </c>
      <c r="B16" s="27">
        <f>385477.355149865/1000000</f>
        <v>0.38547735514986498</v>
      </c>
      <c r="C16" s="27">
        <f>-4515363.74103418/1000000</f>
        <v>-4.5153637410341796</v>
      </c>
      <c r="D16" s="27">
        <f>195949.813713139/1000000</f>
        <v>0.19594981371313902</v>
      </c>
      <c r="E16" s="27">
        <f>-1804553.50513416/1000000</f>
        <v>-1.8045535051341599</v>
      </c>
      <c r="F16" s="35">
        <f>-5738490.0886886/1000000</f>
        <v>-5.7384900886886001</v>
      </c>
    </row>
    <row r="17" spans="1:6">
      <c r="A17" s="19" t="s">
        <v>31</v>
      </c>
      <c r="B17" s="25">
        <v>14.260649855897189</v>
      </c>
      <c r="C17" s="25">
        <v>-1.8477712070126531</v>
      </c>
      <c r="D17" s="25">
        <v>4.8902469146857612</v>
      </c>
      <c r="E17" s="25">
        <v>5.3454438329808172</v>
      </c>
      <c r="F17" s="34">
        <v>22.648569396551139</v>
      </c>
    </row>
    <row r="18" spans="1:6">
      <c r="A18" s="26" t="s">
        <v>32</v>
      </c>
      <c r="B18" s="27">
        <v>-3.0029188730039693</v>
      </c>
      <c r="C18" s="27">
        <v>1.1457166698271342</v>
      </c>
      <c r="D18" s="27">
        <v>0.19409875987719361</v>
      </c>
      <c r="E18" s="27">
        <v>10.572079519372396</v>
      </c>
      <c r="F18" s="35">
        <v>8.9089760760727561</v>
      </c>
    </row>
    <row r="19" spans="1:6">
      <c r="A19" s="19" t="s">
        <v>33</v>
      </c>
      <c r="B19" s="25">
        <v>11.25773098289322</v>
      </c>
      <c r="C19" s="25">
        <v>-0.70205453718551691</v>
      </c>
      <c r="D19" s="25">
        <v>5.0843456745629574</v>
      </c>
      <c r="E19" s="25">
        <v>15.917523352353211</v>
      </c>
      <c r="F19" s="34">
        <v>31.557545472623865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Segments</vt:lpstr>
      <vt:lpstr>Income statement</vt:lpstr>
    </vt:vector>
  </TitlesOfParts>
  <Company>Technopolis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Tuohino Ulla</dc:creator>
  <cp:lastModifiedBy>Luokkala Kiira</cp:lastModifiedBy>
  <dcterms:created xsi:type="dcterms:W3CDTF">2014-04-15T11:17:21Z</dcterms:created>
  <dcterms:modified xsi:type="dcterms:W3CDTF">2014-04-25T11:01:31Z</dcterms:modified>
</cp:coreProperties>
</file>