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<sst xmlns="http://schemas.openxmlformats.org/spreadsheetml/2006/main" count="2274" uniqueCount="1366">
  <si>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</si>
  <si>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</si>
  <si>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</si>
  <si>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</si>
  <si>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</si>
  <si>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</si>
  <si>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</si>
  <si>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</si>
  <si>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</si>
  <si>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</si>
  <si>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</si>
  <si>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</si>
  <si>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</si>
  <si>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</si>
  <si>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</si>
  <si>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</si>
  <si>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</si>
  <si>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</si>
  <si>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</si>
  <si>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</si>
  <si>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</si>
  <si>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</si>
  <si>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</si>
  <si>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</si>
  <si>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</si>
  <si>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</si>
  <si>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</si>
  <si>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</si>
  <si>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</si>
  <si>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</si>
  <si>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</si>
  <si>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</si>
  <si>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</si>
  <si>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</si>
  <si>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</si>
  <si>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</si>
  <si>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</si>
  <si>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</si>
  <si>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</si>
  <si>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</si>
  <si>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</si>
  <si>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</si>
  <si>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</si>
  <si>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</si>
  <si>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</si>
  <si>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</si>
  <si>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</si>
  <si>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</si>
  <si>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</si>
  <si>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</si>
  <si>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</si>
  <si>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</si>
  <si>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</si>
  <si>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</si>
  <si>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</si>
  <si>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</si>
  <si>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</si>
  <si>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</si>
  <si>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</si>
  <si>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</si>
  <si>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</si>
  <si>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</si>
  <si>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</si>
  <si>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</si>
  <si>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</si>
  <si>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</si>
  <si>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</si>
  <si>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</si>
  <si>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</si>
  <si>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</si>
  <si>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</si>
  <si>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</si>
  <si>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</si>
  <si>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</si>
  <si>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</si>
  <si>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</si>
  <si>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</si>
  <si>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</si>
  <si>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</si>
  <si>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</si>
  <si>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</si>
  <si>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</si>
  <si>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</si>
  <si>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</si>
  <si>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</si>
  <si>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</si>
  <si>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</si>
  <si>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</si>
  <si>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</si>
  <si>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</si>
  <si>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</si>
  <si>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</si>
  <si>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</si>
  <si>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</si>
  <si>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</si>
  <si>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</si>
  <si>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</si>
  <si>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</si>
  <si>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</si>
  <si>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</si>
  <si>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</si>
  <si>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</si>
  <si>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</si>
  <si>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</si>
  <si>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</si>
  <si>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</si>
  <si>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</si>
  <si>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</si>
  <si>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</si>
  <si>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</si>
  <si>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</si>
  <si>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</si>
  <si>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</si>
  <si>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</si>
  <si>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</si>
  <si>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</si>
  <si>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</si>
  <si>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</si>
  <si>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</si>
  <si>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</si>
  <si>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</si>
  <si>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</si>
  <si>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</si>
  <si>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</si>
  <si>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</si>
  <si>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</si>
  <si>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</si>
  <si>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</si>
  <si>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</si>
  <si>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</si>
  <si>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</si>
  <si>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</si>
  <si>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</si>
  <si>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</si>
  <si>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</si>
  <si>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</si>
  <si>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</si>
  <si>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</si>
  <si>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</si>
  <si>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</si>
  <si>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</si>
  <si>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</si>
  <si>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</si>
  <si>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</si>
  <si>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</si>
  <si>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</si>
  <si>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</si>
  <si>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</si>
  <si>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</si>
  <si>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</si>
  <si>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</si>
  <si>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</si>
  <si>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</si>
  <si>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</si>
  <si>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</si>
  <si>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</si>
  <si>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</si>
  <si>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</si>
  <si>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</si>
  <si>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</si>
  <si>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</si>
  <si>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</si>
  <si>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</si>
  <si>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</si>
  <si>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</si>
  <si>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</si>
  <si>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</si>
  <si>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</si>
  <si>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</si>
  <si>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</si>
  <si>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</si>
  <si>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</si>
  <si>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</si>
  <si>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</si>
  <si>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</si>
  <si>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</si>
  <si>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</si>
  <si>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</si>
  <si>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</si>
  <si>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</si>
  <si>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</si>
  <si>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</si>
  <si>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</si>
  <si>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</si>
  <si>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</si>
  <si>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</si>
  <si>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</si>
  <si>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</si>
  <si>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</si>
  <si>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</si>
  <si>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</si>
  <si>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</si>
  <si>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</si>
  <si>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</si>
  <si>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</si>
  <si>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</si>
  <si>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</si>
  <si>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</si>
  <si>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</si>
  <si>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</si>
  <si>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</si>
  <si>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</si>
  <si>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</si>
  <si>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</si>
  <si>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</si>
  <si>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</si>
  <si>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</si>
  <si>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</si>
  <si>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</si>
  <si>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</si>
  <si>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</si>
  <si>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</si>
  <si>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</si>
  <si>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</si>
  <si>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</si>
  <si>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</si>
  <si>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</si>
  <si>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</si>
  <si>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</si>
  <si>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</si>
  <si>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</si>
  <si>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</si>
  <si>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</si>
  <si>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</si>
  <si>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</si>
  <si>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</si>
  <si>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</si>
  <si>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</si>
  <si>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</si>
  <si>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</si>
  <si>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</si>
  <si>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</si>
  <si>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</si>
  <si>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</si>
  <si>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</si>
  <si>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</si>
  <si>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</si>
  <si>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</si>
  <si>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</si>
  <si>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</si>
  <si>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</si>
  <si>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</si>
  <si>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</si>
  <si>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</si>
  <si>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</si>
  <si>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</si>
  <si>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</si>
  <si>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</si>
  <si>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</si>
  <si>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</si>
  <si>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</si>
  <si>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</si>
  <si>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</si>
  <si>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</si>
  <si>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</si>
  <si>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</si>
  <si>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</si>
  <si>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</si>
  <si>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</si>
  <si>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</si>
  <si>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</si>
  <si>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</si>
  <si>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</si>
  <si>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</si>
  <si>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</si>
  <si>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</si>
  <si>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</si>
  <si>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</si>
  <si>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</si>
  <si>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</si>
  <si>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</si>
  <si>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</si>
  <si>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</si>
  <si>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</si>
  <si>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</si>
  <si>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</si>
  <si>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</si>
  <si>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</si>
  <si>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</si>
  <si>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</si>
  <si>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</si>
  <si>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</si>
  <si>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</si>
  <si>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</si>
  <si>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</si>
  <si>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</si>
  <si>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</si>
  <si>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</si>
  <si>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</si>
  <si>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</si>
  <si>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</si>
  <si>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</si>
  <si>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</si>
  <si>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</si>
  <si>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</si>
  <si>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</si>
  <si>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</si>
  <si>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</si>
  <si>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</si>
  <si>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</si>
  <si>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</si>
  <si>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</si>
  <si>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</si>
  <si>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</si>
  <si>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</si>
  <si>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</si>
  <si>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</si>
  <si>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</si>
  <si>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</si>
  <si>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</si>
  <si>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</si>
  <si>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</si>
  <si>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</si>
  <si>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</si>
  <si>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</si>
  <si>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</si>
  <si>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</si>
  <si>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</si>
  <si>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</si>
  <si>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</si>
  <si>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</si>
  <si>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</si>
  <si>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</si>
  <si>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</si>
  <si>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</si>
  <si>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</si>
  <si>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</si>
  <si>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</si>
  <si>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</si>
  <si>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</si>
  <si>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</si>
  <si>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</si>
  <si>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</si>
  <si>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</si>
  <si>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</si>
  <si>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</si>
  <si>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</si>
  <si>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</si>
  <si>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</si>
  <si>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</si>
  <si>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</si>
  <si>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</si>
  <si>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</si>
  <si>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</si>
  <si>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</si>
  <si>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</si>
  <si>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</si>
  <si>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</si>
  <si>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</si>
  <si>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</si>
  <si>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</si>
  <si>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</si>
  <si>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</si>
  <si>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</si>
  <si>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</si>
  <si>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</si>
  <si>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</si>
  <si>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</si>
  <si>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</si>
  <si>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</si>
  <si>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</si>
  <si>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</si>
  <si>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</si>
  <si>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</si>
  <si>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</si>
  <si>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</si>
  <si>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</si>
  <si>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</si>
  <si>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</si>
  <si>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</si>
  <si>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</si>
  <si>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</si>
  <si>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</si>
  <si>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</si>
  <si>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</si>
  <si>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</si>
  <si>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</si>
  <si>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</si>
  <si>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</si>
  <si>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</si>
  <si>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</si>
  <si>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</si>
  <si>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</si>
  <si>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</si>
  <si>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</si>
  <si>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</si>
  <si>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</si>
  <si>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</si>
  <si>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</si>
  <si>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</si>
  <si>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</si>
  <si>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</si>
  <si>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</si>
  <si>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</si>
  <si>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</si>
  <si>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</si>
  <si>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</si>
  <si>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</si>
  <si>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</si>
  <si>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</si>
  <si>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</si>
  <si>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</si>
  <si>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</si>
  <si>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</si>
  <si>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</si>
  <si>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</si>
  <si>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</si>
  <si>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</si>
  <si>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</si>
  <si>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</si>
  <si>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</si>
  <si>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</si>
  <si>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</si>
  <si>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</si>
  <si>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</si>
  <si>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</si>
  <si>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</si>
  <si>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</si>
  <si>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</si>
  <si>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</si>
  <si>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</si>
  <si>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</si>
  <si>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</si>
  <si>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</si>
  <si>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</si>
  <si>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</si>
  <si>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</si>
  <si>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</si>
  <si>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</si>
  <si>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</si>
  <si>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</si>
  <si>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</si>
  <si>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</si>
  <si>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</si>
  <si>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</si>
  <si>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</si>
  <si>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</si>
  <si>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</si>
  <si>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</si>
  <si>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</si>
  <si>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</si>
  <si>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</si>
  <si>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</si>
  <si>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</si>
  <si>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</si>
  <si>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</si>
  <si>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</si>
  <si>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</si>
  <si>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</si>
  <si>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</si>
  <si>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</si>
  <si>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</si>
  <si>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</si>
  <si>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</si>
  <si>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</si>
  <si>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</si>
  <si>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</si>
  <si>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</si>
  <si>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</si>
  <si>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</si>
  <si>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</si>
  <si>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</si>
  <si>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</si>
  <si>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</si>
  <si>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</si>
  <si>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</si>
  <si>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</si>
  <si>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</si>
  <si>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</si>
  <si>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</si>
  <si>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</si>
  <si>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</si>
  <si>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</si>
  <si>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</si>
  <si>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</si>
  <si>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</si>
  <si>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</si>
  <si>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</si>
  <si>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</si>
  <si>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</si>
  <si>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</si>
  <si>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</si>
  <si>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</si>
  <si>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</si>
  <si>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</si>
  <si>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</si>
  <si>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</si>
  <si>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</si>
  <si>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</si>
  <si>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</si>
  <si>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</si>
  <si>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</si>
  <si>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</si>
  <si>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</si>
  <si>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</si>
  <si>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</si>
  <si>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</si>
  <si>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</si>
  <si>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</si>
  <si>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</si>
  <si>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</si>
  <si>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</si>
  <si>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</si>
  <si>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</si>
  <si>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</si>
  <si>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</si>
  <si>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</si>
  <si>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</si>
  <si>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</si>
  <si>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</si>
  <si>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</si>
  <si>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</si>
  <si>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</si>
  <si>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</si>
  <si>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</si>
  <si>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</si>
  <si>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</si>
  <si>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</si>
  <si>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</si>
  <si>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</si>
  <si>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</si>
  <si>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</si>
  <si>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</si>
  <si>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</si>
  <si>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</si>
  <si>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</si>
  <si>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</si>
  <si>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</si>
  <si>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</si>
  <si>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</si>
  <si>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</si>
  <si>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</si>
  <si>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</si>
  <si>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</si>
  <si>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</si>
  <si>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</si>
  <si>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</si>
  <si>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</si>
  <si>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</si>
  <si>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</si>
  <si>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</si>
  <si>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</si>
  <si>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</si>
  <si>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</si>
  <si>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</si>
  <si>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</si>
  <si>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</si>
  <si>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</si>
  <si>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</si>
  <si>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</si>
  <si>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</si>
  <si>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</si>
  <si>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</si>
  <si>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</si>
  <si>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</si>
  <si>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</si>
  <si>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</si>
  <si>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</si>
  <si>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</si>
  <si>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</si>
  <si>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</si>
  <si>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</si>
  <si>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</si>
  <si>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</si>
  <si>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</si>
  <si>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</si>
  <si>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</si>
  <si>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</si>
  <si>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</si>
  <si>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</si>
  <si>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</si>
  <si>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</si>
  <si>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</si>
  <si>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</si>
  <si>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</si>
  <si>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</si>
  <si>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</si>
  <si>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</si>
  <si>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</si>
  <si>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</si>
  <si>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</si>
  <si>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</si>
  <si>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</si>
  <si>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</si>
  <si>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</si>
  <si>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</si>
  <si>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</si>
  <si>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</si>
  <si>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</si>
  <si>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</si>
  <si>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</si>
  <si>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</si>
  <si>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</si>
  <si>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</si>
  <si>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</si>
  <si>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</si>
  <si>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</si>
  <si>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</si>
  <si>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</si>
  <si>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</si>
  <si>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</si>
  <si>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</si>
  <si>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</si>
  <si>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</si>
  <si>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</si>
  <si>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</si>
  <si>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</si>
  <si>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</si>
  <si>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</si>
  <si>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</si>
  <si>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</si>
  <si>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</si>
  <si>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</si>
  <si>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</si>
  <si>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</si>
  <si>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</si>
  <si>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</si>
  <si>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</si>
  <si>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</si>
  <si>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</si>
  <si>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</si>
  <si>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</si>
  <si>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</si>
  <si>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</si>
  <si>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</si>
  <si>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</si>
  <si>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</si>
  <si>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</si>
  <si>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</si>
  <si>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</si>
  <si>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</si>
  <si>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</si>
  <si>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</si>
  <si>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</si>
  <si>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</si>
  <si>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</si>
  <si>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</si>
  <si>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</si>
  <si>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</si>
  <si>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</si>
  <si>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</si>
  <si>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</si>
  <si>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</si>
  <si>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</si>
  <si>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</si>
  <si>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</si>
  <si>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</si>
  <si>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</si>
  <si>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</si>
  <si>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</si>
  <si>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</si>
  <si>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</si>
  <si>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</si>
  <si>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</si>
  <si>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</si>
  <si>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</si>
  <si>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</si>
  <si>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</si>
  <si>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</si>
  <si>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</si>
  <si>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</si>
  <si>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</si>
  <si>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</si>
  <si>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</si>
  <si>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</si>
  <si>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</si>
  <si>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</si>
  <si>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</si>
  <si>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</si>
  <si>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</si>
  <si>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</si>
  <si>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</si>
  <si>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</si>
  <si>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</si>
  <si>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</si>
  <si>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</si>
  <si>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</si>
  <si>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</si>
  <si>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</si>
  <si>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</si>
  <si>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</si>
  <si>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</si>
  <si>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</si>
  <si>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</si>
  <si>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</si>
  <si>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</si>
  <si>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</si>
  <si>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</si>
  <si>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</si>
  <si>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</si>
  <si>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</si>
  <si>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</si>
  <si>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</si>
  <si>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</si>
  <si>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</si>
  <si>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</si>
  <si>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</si>
  <si>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</si>
  <si>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</si>
  <si>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</si>
  <si>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</si>
  <si>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</si>
  <si>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</si>
  <si>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</si>
  <si>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</si>
  <si>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</si>
  <si>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</si>
  <si>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</si>
  <si>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</si>
  <si>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</si>
  <si>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</si>
  <si>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</si>
  <si>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</si>
  <si>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</si>
  <si>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</si>
  <si>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</si>
  <si>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</si>
  <si>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</si>
  <si>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</si>
  <si>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</si>
  <si>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</si>
  <si>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</si>
  <si>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</si>
  <si>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</si>
  <si>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</si>
  <si>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</si>
  <si>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</si>
  <si>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</si>
  <si>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</si>
  <si>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</si>
  <si>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</si>
  <si>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</si>
  <si>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</si>
  <si>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</si>
  <si>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</si>
  <si>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</si>
  <si>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</si>
  <si>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</si>
  <si>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</si>
  <si>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</si>
  <si>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</si>
  <si>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</si>
  <si>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</si>
  <si>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</si>
  <si>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</si>
  <si>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</si>
  <si>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</si>
  <si>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</si>
  <si>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</si>
  <si>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</si>
  <si>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</si>
  <si>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</si>
  <si>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</si>
  <si>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</si>
  <si>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</si>
  <si>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</si>
  <si>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</si>
  <si>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</si>
  <si>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</si>
  <si>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</si>
  <si>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</si>
  <si>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</si>
  <si>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</si>
  <si>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</si>
  <si>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</si>
  <si>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</si>
  <si>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</si>
  <si>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</si>
  <si>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</si>
  <si>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</si>
  <si>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</si>
  <si>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</si>
  <si>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</si>
  <si>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</si>
  <si>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</si>
  <si>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</si>
  <si>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</si>
  <si>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</si>
  <si>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</si>
  <si>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</si>
  <si>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</si>
  <si>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</si>
  <si>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</si>
  <si>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</si>
  <si>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</si>
  <si>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</si>
  <si>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</si>
  <si>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</si>
  <si>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</si>
  <si>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</si>
  <si>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</si>
  <si>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</si>
  <si>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</si>
  <si>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</si>
  <si>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</si>
  <si>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</si>
  <si>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</si>
  <si>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</si>
  <si>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</si>
  <si>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</si>
  <si>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</si>
  <si>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</si>
  <si>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</si>
  <si>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</si>
  <si>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</si>
  <si>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</si>
  <si>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</si>
  <si>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</si>
  <si>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</si>
  <si>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</si>
  <si>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</si>
  <si>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</si>
  <si>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</si>
  <si>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</si>
  <si>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</si>
  <si>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</si>
  <si>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</si>
  <si>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</si>
  <si>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</si>
  <si>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</si>
  <si>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</si>
  <si>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</si>
  <si>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</si>
  <si>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</si>
  <si>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</si>
  <si>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</si>
  <si>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</si>
  <si>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</si>
  <si>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</si>
  <si>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</si>
  <si>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</si>
  <si>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</si>
  <si>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</si>
  <si>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</si>
  <si>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</si>
  <si>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</si>
  <si>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</si>
  <si>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</si>
  <si>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</si>
  <si>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</si>
  <si>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</si>
  <si>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</si>
  <si>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</si>
  <si>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</si>
  <si>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</si>
  <si>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</si>
  <si>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</si>
  <si>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</si>
  <si>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</si>
  <si>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</si>
  <si>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</si>
  <si>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</si>
  <si>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</si>
  <si>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</si>
  <si>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</si>
  <si>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</si>
  <si>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</si>
  <si>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</si>
  <si>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</si>
  <si>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</si>
  <si>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</si>
  <si>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</si>
  <si>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</si>
  <si>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</si>
  <si>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</si>
  <si>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</si>
  <si>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</si>
  <si>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</si>
  <si>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</si>
  <si>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</si>
  <si>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</si>
  <si>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</si>
  <si>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</si>
  <si>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</si>
  <si>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</si>
  <si>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</si>
  <si>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</si>
  <si>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</si>
  <si>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</si>
  <si>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</si>
  <si>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</si>
  <si>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</si>
  <si>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</si>
  <si>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</si>
  <si>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</si>
  <si>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</si>
  <si>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</si>
  <si>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</si>
  <si>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</si>
  <si>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</si>
  <si>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</si>
  <si>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</si>
  <si>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</si>
  <si>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</si>
  <si>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</si>
  <si>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</si>
  <si>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</si>
  <si>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</si>
  <si>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</si>
  <si>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</si>
  <si>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</si>
  <si>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</si>
  <si>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</si>
  <si>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</si>
  <si>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</si>
  <si>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</si>
  <si>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</si>
  <si>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</si>
  <si>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</si>
  <si>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</si>
  <si>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</si>
  <si>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</si>
  <si>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</si>
  <si>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</si>
  <si>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</si>
  <si>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</si>
  <si>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</si>
  <si>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</si>
  <si>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</si>
  <si>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</si>
  <si>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</si>
  <si>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</si>
  <si>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</si>
  <si>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</si>
  <si>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</si>
  <si>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</si>
  <si>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</si>
  <si>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</si>
  <si>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</si>
  <si>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</si>
  <si>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</si>
  <si>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</si>
  <si>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</si>
  <si>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</si>
  <si>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</si>
  <si>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</si>
  <si>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</si>
  <si>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</si>
  <si>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</si>
  <si>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</si>
  <si>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</si>
  <si>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</si>
  <si>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</si>
  <si>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</si>
  <si>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</si>
  <si>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</si>
  <si>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</si>
  <si>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</si>
  <si>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</si>
  <si>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</si>
  <si>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</si>
  <si>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</si>
  <si>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</si>
  <si>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</si>
  <si>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</si>
  <si>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</si>
  <si>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</si>
  <si>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</si>
  <si>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</si>
  <si>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</si>
  <si>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</si>
  <si>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</si>
  <si>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</si>
  <si>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</si>
  <si>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</si>
  <si>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</si>
  <si>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</si>
  <si>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</si>
  <si>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</si>
  <si>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</si>
  <si>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</si>
  <si>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</si>
  <si>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</si>
  <si>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</si>
  <si>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</si>
  <si>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</si>
  <si>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</si>
  <si>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</si>
  <si>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</si>
  <si>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</si>
  <si>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</si>
  <si>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</si>
  <si>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</si>
  <si>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</si>
  <si>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</si>
  <si>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</si>
  <si>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</si>
  <si>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</si>
  <si>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</si>
  <si>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</si>
  <si>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</si>
  <si>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</si>
  <si>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</si>
  <si>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</si>
  <si>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</si>
  <si>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</si>
  <si>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</si>
  <si>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</si>
  <si>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</si>
  <si>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</si>
  <si>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</si>
  <si>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</si>
  <si>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</si>
  <si>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</si>
  <si>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</si>
  <si>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</si>
  <si>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</si>
  <si>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</si>
  <si>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</si>
  <si>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</si>
  <si>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</si>
  <si>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</si>
  <si>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</si>
  <si>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</si>
  <si>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</si>
  <si>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</si>
  <si>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</si>
  <si>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</si>
  <si>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</si>
  <si>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</si>
  <si>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</si>
  <si>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</si>
  <si>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</si>
  <si>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</si>
  <si>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</si>
  <si>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</si>
  <si>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</si>
  <si>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</si>
  <si>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</si>
  <si>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</si>
  <si>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</si>
  <si>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</si>
  <si>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</si>
  <si>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</si>
  <si>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</si>
  <si>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</si>
  <si>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</si>
  <si>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</si>
  <si>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</si>
  <si>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</si>
  <si>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</si>
  <si>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</si>
  <si>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</si>
  <si>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</si>
  <si>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</si>
  <si>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</si>
  <si>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</si>
  <si>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</si>
  <si>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</si>
  <si>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</si>
  <si>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</si>
  <si>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</si>
  <si>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</si>
  <si>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</si>
  <si>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</si>
  <si>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</si>
  <si>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</si>
  <si>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</si>
  <si>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</si>
  <si>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</si>
  <si>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</si>
  <si>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</si>
  <si>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</si>
  <si>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</si>
  <si>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</si>
  <si>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</si>
  <si>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</si>
  <si>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</si>
  <si>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</si>
  <si>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</si>
  <si>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</si>
  <si>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</si>
  <si>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</si>
  <si>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</si>
  <si>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</si>
  <si>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</si>
  <si>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</si>
  <si>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</si>
  <si>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</si>
  <si>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</si>
  <si>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</si>
  <si>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</si>
  <si>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</si>
  <si>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</si>
  <si>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</si>
  <si>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</si>
  <si>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</si>
  <si>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</si>
  <si>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</si>
  <si>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</si>
  <si>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</si>
  <si>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</si>
  <si>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</si>
  <si>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</si>
  <si>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</si>
  <si>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</si>
  <si>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</si>
  <si>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</si>
  <si>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</si>
  <si>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</si>
  <si>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</si>
  <si>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</si>
  <si>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</si>
  <si>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</si>
  <si>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</si>
  <si>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</si>
  <si>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</si>
  <si>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</si>
  <si>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</si>
  <si>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</si>
  <si>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</si>
  <si>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</si>
  <si>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</si>
  <si>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</si>
  <si>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</si>
  <si>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</si>
  <si>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</si>
  <si>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</si>
  <si>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</si>
  <si>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</si>
  <si>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</si>
  <si>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</si>
  <si>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</si>
  <si>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</si>
  <si>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</si>
  <si>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</si>
  <si>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</si>
  <si>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</si>
  <si>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</si>
  <si>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</si>
  <si>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</si>
  <si>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</si>
  <si>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</si>
  <si>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</si>
  <si>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</si>
  <si>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</si>
  <si>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</si>
  <si>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</si>
  <si>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</si>
  <si>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</si>
  <si>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</si>
  <si>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</si>
  <si>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</si>
  <si>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</si>
  <si>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</si>
  <si>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</si>
  <si>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</si>
  <si>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</si>
  <si>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</si>
  <si>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</si>
  <si>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</si>
  <si>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</si>
  <si>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</si>
  <si>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</si>
  <si>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</si>
  <si>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</si>
  <si>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</si>
  <si>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</si>
  <si>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</si>
  <si>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</si>
  <si>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</si>
  <si>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</si>
  <si>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</si>
  <si>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</si>
  <si>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</si>
  <si>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</si>
  <si>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</si>
  <si>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</si>
  <si>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</si>
  <si>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</si>
  <si>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</si>
  <si>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</si>
  <si>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</si>
  <si>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</si>
  <si>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</si>
  <si>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</si>
  <si>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</si>
  <si>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</si>
  <si>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</si>
  <si>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</si>
  <si>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</si>
  <si>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</si>
  <si>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</si>
  <si>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</si>
  <si>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</si>
  <si>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</si>
  <si>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</si>
  <si>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</si>
  <si>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</si>
  <si>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</si>
  <si>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</si>
  <si>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</si>
  <si>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</si>
  <si>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</si>
  <si>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</si>
  <si>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</si>
  <si>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</si>
  <si>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</si>
  <si>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</si>
  <si>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</si>
  <si>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</si>
  <si>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</si>
  <si>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</si>
  <si>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</si>
  <si>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</si>
  <si>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</si>
  <si>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</si>
  <si>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</si>
  <si>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</si>
  <si>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</si>
  <si>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</si>
  <si>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</si>
  <si>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</si>
  <si>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</si>
  <si>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</si>
  <si>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</si>
  <si>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</si>
  <si>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</si>
  <si>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</si>
  <si>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</si>
  <si>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</si>
  <si>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</si>
  <si>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</si>
  <si>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</si>
  <si>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</si>
  <si>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</si>
  <si>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</si>
  <si>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</si>
  <si>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</si>
  <si>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</si>
  <si>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</si>
  <si>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</si>
  <si>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</si>
  <si>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</si>
  <si>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</si>
  <si>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</si>
  <si>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</si>
  <si>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</si>
  <si>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</si>
  <si>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</si>
  <si>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</si>
  <si>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</si>
  <si>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</si>
  <si>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</si>
  <si>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</si>
  <si>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</si>
  <si>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</si>
  <si>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</si>
  <si>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</si>
  <si>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</si>
  <si>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</si>
  <si>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</si>
  <si>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</si>
  <si>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</si>
  <si>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</si>
  <si>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</si>
  <si>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</si>
  <si>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</si>
  <si>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</si>
  <si>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</si>
  <si>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</si>
  <si>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</si>
  <si>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</si>
  <si>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</si>
  <si>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</si>
  <si>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</si>
  <si>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</si>
  <si>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</si>
  <si>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</si>
  <si>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</si>
  <si>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</si>
  <si>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</si>
  <si>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</si>
  <si>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</si>
  <si>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</si>
  <si>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</si>
  <si>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</si>
  <si>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</si>
  <si>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</si>
  <si>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</si>
  <si>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</si>
  <si>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</si>
  <si>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</si>
  <si>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</si>
  <si>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</si>
  <si>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</si>
  <si>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</si>
  <si>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</si>
  <si>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</si>
  <si>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</si>
  <si>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</si>
  <si>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</si>
  <si>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</si>
  <si>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</si>
  <si>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</si>
  <si>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</si>
  <si>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</si>
  <si>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</si>
  <si>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</si>
  <si>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</si>
  <si>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</si>
  <si>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</si>
  <si>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</si>
  <si>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</si>
  <si>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</si>
  <si>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</si>
  <si>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</si>
  <si>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</si>
  <si>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</si>
  <si>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</si>
  <si>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</si>
  <si>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</si>
  <si>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</si>
  <si>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</si>
  <si>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</si>
  <si>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</si>
  <si>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</si>
  <si>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</si>
  <si>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</si>
  <si>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</si>
  <si>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</si>
  <si>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</si>
  <si>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</si>
  <si>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</si>
  <si>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</si>
  <si>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</si>
  <si>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</si>
  <si>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</si>
  <si>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</si>
  <si>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</si>
  <si>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</si>
  <si>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</si>
  <si>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</si>
  <si>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</si>
  <si>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</si>
  <si>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</si>
  <si>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</si>
  <si>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</si>
  <si>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</si>
  <si>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</si>
  <si>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</si>
  <si>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</si>
  <si>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</si>
  <si>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</si>
  <si>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</si>
  <si>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</si>
  <si>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</si>
  <si>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</si>
  <si>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</si>
  <si>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</si>
  <si>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</si>
  <si>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</si>
  <si>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</si>
  <si>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</si>
  <si>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</si>
  <si>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</si>
  <si>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</si>
  <si>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</si>
  <si>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</si>
  <si>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</si>
  <si>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</si>
  <si>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</si>
  <si>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IKAN 108</t>
  </si>
  <si>
    <t>Ikano Bank 108</t>
  </si>
  <si>
    <t>SE0005994274</t>
  </si>
  <si>
    <t>IKAN_108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</si>
</sst>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1.140625" style="55" customWidth="1"/>
    <col min="3" max="3" width="34.7109375" style="55" customWidth="1"/>
    <col min="4" max="4" width="20.8554687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1213</v>
      </c>
      <c r="D2" s="64" t="s">
        <v>1313</v>
      </c>
      <c r="E2" s="65" t="s">
        <v>35</v>
      </c>
      <c r="F2" s="64" t="s">
        <v>346</v>
      </c>
      <c r="G2" s="4">
        <v>41789</v>
      </c>
      <c r="H2" s="95" t="str">
        <f>IF(C2="-","",VLOOKUP(C2,CouponBondIssuersTable,2,0))</f>
        <v>IKA</v>
      </c>
      <c r="I2" s="95" t="str">
        <f>IF(D2="-","",IFERROR(VLOOKUP(D2,CouponLeadManagersTable,2,0),""))</f>
        <v>NDS</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1362</v>
      </c>
      <c r="B7" s="83" t="s">
        <v>1363</v>
      </c>
      <c r="C7" s="64">
        <v>108</v>
      </c>
      <c r="D7" s="64" t="s">
        <v>1364</v>
      </c>
      <c r="E7" s="65">
        <v>1000000</v>
      </c>
      <c r="F7" s="64" t="s">
        <v>35</v>
      </c>
      <c r="G7" s="64" t="s">
        <v>420</v>
      </c>
      <c r="H7" s="64" t="s">
        <v>1169</v>
      </c>
      <c r="I7" s="84">
        <v>0.97</v>
      </c>
      <c r="J7" s="64">
        <v>4</v>
      </c>
      <c r="K7" s="4">
        <v>41881</v>
      </c>
      <c r="L7" s="4">
        <v>43250</v>
      </c>
      <c r="M7" s="4" t="s">
        <v>1166</v>
      </c>
      <c r="N7" s="51" t="s">
        <v>424</v>
      </c>
      <c r="O7" s="65">
        <v>300000000</v>
      </c>
      <c r="P7" s="4">
        <v>41789</v>
      </c>
      <c r="Q7" s="4">
        <f>IF(P7&lt;&gt;"",P7,"")</f>
        <v>41789</v>
      </c>
      <c r="R7" s="4">
        <v>43250</v>
      </c>
      <c r="S7" s="4">
        <v>43238</v>
      </c>
      <c r="T7" s="85" t="s">
        <v>1365</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2014-05-28T07:57:35Z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