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30" yWindow="-19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<sst xmlns="http://schemas.openxmlformats.org/spreadsheetml/2006/main" count="2339" uniqueCount="1423">
  <si>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</si>
  <si>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</si>
  <si>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</si>
  <si>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</si>
  <si>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</si>
  <si>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</si>
  <si>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</si>
  <si>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</si>
  <si>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</si>
  <si>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</si>
  <si>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</si>
  <si>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</si>
  <si>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</si>
  <si>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</si>
  <si>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</si>
  <si>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</si>
  <si>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</si>
  <si>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</si>
  <si>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</si>
  <si>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</si>
  <si>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</si>
  <si>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</si>
  <si>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</si>
  <si>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</si>
  <si>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</si>
  <si>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</si>
  <si>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</si>
  <si>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</si>
  <si>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</si>
  <si>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</si>
  <si>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</si>
  <si>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</si>
  <si>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</si>
  <si>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</si>
  <si>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</si>
  <si>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</si>
  <si>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</si>
  <si>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</si>
  <si>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</si>
  <si>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</si>
  <si>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</si>
  <si>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</si>
  <si>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</si>
  <si>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</si>
  <si>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</si>
  <si>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</si>
  <si>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</si>
  <si>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</si>
  <si>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</si>
  <si>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</si>
  <si>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</si>
  <si>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</si>
  <si>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</si>
  <si>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</si>
  <si>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</si>
  <si>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</si>
  <si>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</si>
  <si>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</si>
  <si>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</si>
  <si>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</si>
  <si>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</si>
  <si>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</si>
  <si>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</si>
  <si>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</si>
  <si>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</si>
  <si>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</si>
  <si>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</si>
  <si>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</si>
  <si>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</si>
  <si>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</si>
  <si>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</si>
  <si>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</si>
  <si>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</si>
  <si>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</si>
  <si>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</si>
  <si>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</si>
  <si>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</si>
  <si>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</si>
  <si>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</si>
  <si>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</si>
  <si>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</si>
  <si>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</si>
  <si>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</si>
  <si>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</si>
  <si>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</si>
  <si>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</si>
  <si>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</si>
  <si>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</si>
  <si>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</si>
  <si>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</si>
  <si>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</si>
  <si>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</si>
  <si>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</si>
  <si>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</si>
  <si>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</si>
  <si>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</si>
  <si>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</si>
  <si>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</si>
  <si>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</si>
  <si>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</si>
  <si>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</si>
  <si>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</si>
  <si>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</si>
  <si>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</si>
  <si>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</si>
  <si>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</si>
  <si>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</si>
  <si>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</si>
  <si>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</si>
  <si>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</si>
  <si>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</si>
  <si>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</si>
  <si>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</si>
  <si>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</si>
  <si>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</si>
  <si>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</si>
  <si>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</si>
  <si>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</si>
  <si>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</si>
  <si>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</si>
  <si>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</si>
  <si>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</si>
  <si>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</si>
  <si>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</si>
  <si>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</si>
  <si>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</si>
  <si>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</si>
  <si>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</si>
  <si>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</si>
  <si>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</si>
  <si>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</si>
  <si>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</si>
  <si>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</si>
  <si>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</si>
  <si>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</si>
  <si>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</si>
  <si>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</si>
  <si>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</si>
  <si>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</si>
  <si>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</si>
  <si>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</si>
  <si>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</si>
  <si>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</si>
  <si>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</si>
  <si>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</si>
  <si>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</si>
  <si>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</si>
  <si>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</si>
  <si>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</si>
  <si>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</si>
  <si>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</si>
  <si>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</si>
  <si>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</si>
  <si>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</si>
  <si>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</si>
  <si>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</si>
  <si>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</si>
  <si>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</si>
  <si>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</si>
  <si>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</si>
  <si>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</si>
  <si>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</si>
  <si>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</si>
  <si>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</si>
  <si>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</si>
  <si>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</si>
  <si>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</si>
  <si>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</si>
  <si>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</si>
  <si>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</si>
  <si>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</si>
  <si>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</si>
  <si>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</si>
  <si>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</si>
  <si>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</si>
  <si>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</si>
  <si>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</si>
  <si>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</si>
  <si>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</si>
  <si>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</si>
  <si>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</si>
  <si>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</si>
  <si>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</si>
  <si>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</si>
  <si>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</si>
  <si>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</si>
  <si>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</si>
  <si>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</si>
  <si>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</si>
  <si>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</si>
  <si>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</si>
  <si>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</si>
  <si>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</si>
  <si>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</si>
  <si>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</si>
  <si>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</si>
  <si>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</si>
  <si>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</si>
  <si>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</si>
  <si>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</si>
  <si>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</si>
  <si>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</si>
  <si>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</si>
  <si>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</si>
  <si>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</si>
  <si>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</si>
  <si>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</si>
  <si>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</si>
  <si>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</si>
  <si>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</si>
  <si>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</si>
  <si>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</si>
  <si>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</si>
  <si>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</si>
  <si>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</si>
  <si>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</si>
  <si>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</si>
  <si>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</si>
  <si>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</si>
  <si>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</si>
  <si>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</si>
  <si>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</si>
  <si>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</si>
  <si>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</si>
  <si>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</si>
  <si>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</si>
  <si>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</si>
  <si>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</si>
  <si>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</si>
  <si>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</si>
  <si>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</si>
  <si>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</si>
  <si>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</si>
  <si>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</si>
  <si>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</si>
  <si>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</si>
  <si>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</si>
  <si>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</si>
  <si>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</si>
  <si>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</si>
  <si>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</si>
  <si>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</si>
  <si>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</si>
  <si>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</si>
  <si>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</si>
  <si>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</si>
  <si>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</si>
  <si>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</si>
  <si>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</si>
  <si>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</si>
  <si>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</si>
  <si>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</si>
  <si>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</si>
  <si>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</si>
  <si>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</si>
  <si>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</si>
  <si>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</si>
  <si>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</si>
  <si>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</si>
  <si>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</si>
  <si>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</si>
  <si>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</si>
  <si>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</si>
  <si>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</si>
  <si>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</si>
  <si>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</si>
  <si>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</si>
  <si>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</si>
  <si>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</si>
  <si>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</si>
  <si>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</si>
  <si>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</si>
  <si>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</si>
  <si>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</si>
  <si>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</si>
  <si>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</si>
  <si>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</si>
  <si>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</si>
  <si>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</si>
  <si>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</si>
  <si>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</si>
  <si>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</si>
  <si>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</si>
  <si>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</si>
  <si>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</si>
  <si>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</si>
  <si>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</si>
  <si>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</si>
  <si>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</si>
  <si>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</si>
  <si>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</si>
  <si>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</si>
  <si>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</si>
  <si>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</si>
  <si>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</si>
  <si>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</si>
  <si>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</si>
  <si>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</si>
  <si>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</si>
  <si>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</si>
  <si>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</si>
  <si>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</si>
  <si>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</si>
  <si>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</si>
  <si>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</si>
  <si>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</si>
  <si>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</si>
  <si>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</si>
  <si>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</si>
  <si>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</si>
  <si>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</si>
  <si>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</si>
  <si>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</si>
  <si>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</si>
  <si>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</si>
  <si>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</si>
  <si>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</si>
  <si>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</si>
  <si>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</si>
  <si>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</si>
  <si>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</si>
  <si>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</si>
  <si>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</si>
  <si>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</si>
  <si>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</si>
  <si>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</si>
  <si>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</si>
  <si>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</si>
  <si>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</si>
  <si>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</si>
  <si>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</si>
  <si>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</si>
  <si>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</si>
  <si>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</si>
  <si>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</si>
  <si>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</si>
  <si>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</si>
  <si>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</si>
  <si>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</si>
  <si>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</si>
  <si>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</si>
  <si>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</si>
  <si>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</si>
  <si>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</si>
  <si>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</si>
  <si>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</si>
  <si>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</si>
  <si>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</si>
  <si>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</si>
  <si>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</si>
  <si>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</si>
  <si>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</si>
  <si>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</si>
  <si>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</si>
  <si>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</si>
  <si>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</si>
  <si>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</si>
  <si>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</si>
  <si>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</si>
  <si>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</si>
  <si>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</si>
  <si>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</si>
  <si>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</si>
  <si>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</si>
  <si>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</si>
  <si>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</si>
  <si>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</si>
  <si>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</si>
  <si>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</si>
  <si>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</si>
  <si>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</si>
  <si>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</si>
  <si>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</si>
  <si>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</si>
  <si>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</si>
  <si>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</si>
  <si>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</si>
  <si>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</si>
  <si>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</si>
  <si>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</si>
  <si>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</si>
  <si>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</si>
  <si>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</si>
  <si>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</si>
  <si>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</si>
  <si>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</si>
  <si>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</si>
  <si>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</si>
  <si>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</si>
  <si>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</si>
  <si>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</si>
  <si>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</si>
  <si>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</si>
  <si>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</si>
  <si>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</si>
  <si>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</si>
  <si>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</si>
  <si>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</si>
  <si>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</si>
  <si>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</si>
  <si>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</si>
  <si>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</si>
  <si>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</si>
  <si>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</si>
  <si>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</si>
  <si>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</si>
  <si>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</si>
  <si>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</si>
  <si>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</si>
  <si>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</si>
  <si>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</si>
  <si>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</si>
  <si>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</si>
  <si>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</si>
  <si>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</si>
  <si>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</si>
  <si>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</si>
  <si>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</si>
  <si>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</si>
  <si>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</si>
  <si>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</si>
  <si>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</si>
  <si>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</si>
  <si>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</si>
  <si>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</si>
  <si>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</si>
  <si>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</si>
  <si>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</si>
  <si>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</si>
  <si>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</si>
  <si>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</si>
  <si>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</si>
  <si>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</si>
  <si>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</si>
  <si>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</si>
  <si>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</si>
  <si>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</si>
  <si>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</si>
  <si>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</si>
  <si>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</si>
  <si>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</si>
  <si>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</si>
  <si>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</si>
  <si>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</si>
  <si>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</si>
  <si>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</si>
  <si>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</si>
  <si>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</si>
  <si>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</si>
  <si>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</si>
  <si>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</si>
  <si>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</si>
  <si>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</si>
  <si>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</si>
  <si>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</si>
  <si>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</si>
  <si>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</si>
  <si>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</si>
  <si>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</si>
  <si>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</si>
  <si>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</si>
  <si>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</si>
  <si>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</si>
  <si>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</si>
  <si>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</si>
  <si>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</si>
  <si>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</si>
  <si>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</si>
  <si>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</si>
  <si>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</si>
  <si>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</si>
  <si>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</si>
  <si>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</si>
  <si>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</si>
  <si>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</si>
  <si>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</si>
  <si>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</si>
  <si>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</si>
  <si>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</si>
  <si>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</si>
  <si>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</si>
  <si>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</si>
  <si>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</si>
  <si>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</si>
  <si>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</si>
  <si>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</si>
  <si>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</si>
  <si>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</si>
  <si>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</si>
  <si>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</si>
  <si>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</si>
  <si>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</si>
  <si>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</si>
  <si>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</si>
  <si>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</si>
  <si>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</si>
  <si>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</si>
  <si>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</si>
  <si>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</si>
  <si>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</si>
  <si>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</si>
  <si>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</si>
  <si>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</si>
  <si>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</si>
  <si>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</si>
  <si>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</si>
  <si>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</si>
  <si>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</si>
  <si>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</si>
  <si>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</si>
  <si>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</si>
  <si>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</si>
  <si>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</si>
  <si>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</si>
  <si>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</si>
  <si>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</si>
  <si>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</si>
  <si>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</si>
  <si>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</si>
  <si>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</si>
  <si>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</si>
  <si>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</si>
  <si>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</si>
  <si>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</si>
  <si>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</si>
  <si>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</si>
  <si>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</si>
  <si>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</si>
  <si>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</si>
  <si>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</si>
  <si>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</si>
  <si>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</si>
  <si>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</si>
  <si>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</si>
  <si>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</si>
  <si>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</si>
  <si>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</si>
  <si>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</si>
  <si>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</si>
  <si>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</si>
  <si>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</si>
  <si>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</si>
  <si>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</si>
  <si>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</si>
  <si>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</si>
  <si>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</si>
  <si>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</si>
  <si>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</si>
  <si>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</si>
  <si>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</si>
  <si>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</si>
  <si>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</si>
  <si>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</si>
  <si>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</si>
  <si>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</si>
  <si>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</si>
  <si>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</si>
  <si>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</si>
  <si>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</si>
  <si>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</si>
  <si>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</si>
  <si>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</si>
  <si>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</si>
  <si>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</si>
  <si>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</si>
  <si>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</si>
  <si>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</si>
  <si>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</si>
  <si>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</si>
  <si>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</si>
  <si>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</si>
  <si>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</si>
  <si>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</si>
  <si>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</si>
  <si>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</si>
  <si>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</si>
  <si>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</si>
  <si>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</si>
  <si>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</si>
  <si>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</si>
  <si>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</si>
  <si>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</si>
  <si>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</si>
  <si>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</si>
  <si>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</si>
  <si>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</si>
  <si>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</si>
  <si>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</si>
  <si>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</si>
  <si>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</si>
  <si>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</si>
  <si>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</si>
  <si>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</si>
  <si>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</si>
  <si>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</si>
  <si>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</si>
  <si>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</si>
  <si>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</si>
  <si>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</si>
  <si>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</si>
  <si>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</si>
  <si>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</si>
  <si>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</si>
  <si>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</si>
  <si>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</si>
  <si>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</si>
  <si>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</si>
  <si>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</si>
  <si>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</si>
  <si>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</si>
  <si>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</si>
  <si>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</si>
  <si>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</si>
  <si>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</si>
  <si>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</si>
  <si>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</si>
  <si>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</si>
  <si>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</si>
  <si>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</si>
  <si>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</si>
  <si>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</si>
  <si>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</si>
  <si>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</si>
  <si>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</si>
  <si>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</si>
  <si>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</si>
  <si>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</si>
  <si>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</si>
  <si>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</si>
  <si>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</si>
  <si>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</si>
  <si>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</si>
  <si>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</si>
  <si>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</si>
  <si>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</si>
  <si>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</si>
  <si>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</si>
  <si>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</si>
  <si>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</si>
  <si>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</si>
  <si>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</si>
  <si>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</si>
  <si>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</si>
  <si>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</si>
  <si>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</si>
  <si>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</si>
  <si>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</si>
  <si>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</si>
  <si>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</si>
  <si>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</si>
  <si>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</si>
  <si>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</si>
  <si>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</si>
  <si>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</si>
  <si>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</si>
  <si>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</si>
  <si>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</si>
  <si>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</si>
  <si>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</si>
  <si>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</si>
  <si>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</si>
  <si>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</si>
  <si>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</si>
  <si>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</si>
  <si>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</si>
  <si>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</si>
  <si>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</si>
  <si>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</si>
  <si>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</si>
  <si>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</si>
  <si>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</si>
  <si>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</si>
  <si>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</si>
  <si>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</si>
  <si>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</si>
  <si>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</si>
  <si>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</si>
  <si>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</si>
  <si>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</si>
  <si>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</si>
  <si>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</si>
  <si>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</si>
  <si>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</si>
  <si>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</si>
  <si>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</si>
  <si>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</si>
  <si>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</si>
  <si>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</si>
  <si>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</si>
  <si>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</si>
  <si>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</si>
  <si>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</si>
  <si>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</si>
  <si>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</si>
  <si>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</si>
  <si>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</si>
  <si>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</si>
  <si>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</si>
  <si>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</si>
  <si>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</si>
  <si>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</si>
  <si>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</si>
  <si>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</si>
  <si>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</si>
  <si>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</si>
  <si>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</si>
  <si>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</si>
  <si>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</si>
  <si>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</si>
  <si>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</si>
  <si>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</si>
  <si>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</si>
  <si>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</si>
  <si>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</si>
  <si>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</si>
  <si>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</si>
  <si>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</si>
  <si>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</si>
  <si>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</si>
  <si>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</si>
  <si>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</si>
  <si>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</si>
  <si>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</si>
  <si>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</si>
  <si>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</si>
  <si>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</si>
  <si>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</si>
  <si>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</si>
  <si>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</si>
  <si>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</si>
  <si>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</si>
  <si>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</si>
  <si>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</si>
  <si>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</si>
  <si>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</si>
  <si>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</si>
  <si>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</si>
  <si>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</si>
  <si>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</si>
  <si>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</si>
  <si>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</si>
  <si>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</si>
  <si>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</si>
  <si>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</si>
  <si>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</si>
  <si>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</si>
  <si>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</si>
  <si>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</si>
  <si>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</si>
  <si>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</si>
  <si>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</si>
  <si>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</si>
  <si>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</si>
  <si>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</si>
  <si>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</si>
  <si>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</si>
  <si>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</si>
  <si>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</si>
  <si>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</si>
  <si>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</si>
  <si>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</si>
  <si>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</si>
  <si>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</si>
  <si>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</si>
  <si>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</si>
  <si>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</si>
  <si>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</si>
  <si>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</si>
  <si>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</si>
  <si>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</si>
  <si>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</si>
  <si>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</si>
  <si>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</si>
  <si>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</si>
  <si>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</si>
  <si>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</si>
  <si>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</si>
  <si>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</si>
  <si>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</si>
  <si>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</si>
  <si>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</si>
  <si>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</si>
  <si>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</si>
  <si>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</si>
  <si>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</si>
  <si>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</si>
  <si>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</si>
  <si>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</si>
  <si>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</si>
  <si>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</si>
  <si>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</si>
  <si>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</si>
  <si>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</si>
  <si>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</si>
  <si>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</si>
  <si>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</si>
  <si>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</si>
  <si>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</si>
  <si>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</si>
  <si>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</si>
  <si>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</si>
  <si>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</si>
  <si>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</si>
  <si>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</si>
  <si>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</si>
  <si>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</si>
  <si>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</si>
  <si>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</si>
  <si>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</si>
  <si>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</si>
  <si>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</si>
  <si>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</si>
  <si>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</si>
  <si>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</si>
  <si>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</si>
  <si>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</si>
  <si>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</si>
  <si>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</si>
  <si>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</si>
  <si>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</si>
  <si>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</si>
  <si>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</si>
  <si>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</si>
  <si>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</si>
  <si>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</si>
  <si>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</si>
  <si>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</si>
  <si>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</si>
  <si>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</si>
  <si>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</si>
  <si>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</si>
  <si>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</si>
  <si>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</si>
  <si>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</si>
  <si>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</si>
  <si>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</si>
  <si>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</si>
  <si>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</si>
  <si>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</si>
  <si>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</si>
  <si>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</si>
  <si>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</si>
  <si>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</si>
  <si>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</si>
  <si>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</si>
  <si>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</si>
  <si>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</si>
  <si>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</si>
  <si>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</si>
  <si>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</si>
  <si>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</si>
  <si>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</si>
  <si>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</si>
  <si>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</si>
  <si>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</si>
  <si>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</si>
  <si>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</si>
  <si>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</si>
  <si>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</si>
  <si>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</si>
  <si>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</si>
  <si>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</si>
  <si>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</si>
  <si>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</si>
  <si>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</si>
  <si>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</si>
  <si>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</si>
  <si>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</si>
  <si>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</si>
  <si>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</si>
  <si>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</si>
  <si>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</si>
  <si>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</si>
  <si>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</si>
  <si>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</si>
  <si>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</si>
  <si>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</si>
  <si>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</si>
  <si>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</si>
  <si>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</si>
  <si>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</si>
  <si>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</si>
  <si>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</si>
  <si>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</si>
  <si>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</si>
  <si>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</si>
  <si>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</si>
  <si>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</si>
  <si>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</si>
  <si>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</si>
  <si>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</si>
  <si>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</si>
  <si>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</si>
  <si>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</si>
  <si>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</si>
  <si>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</si>
  <si>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</si>
  <si>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</si>
  <si>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</si>
  <si>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</si>
  <si>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</si>
  <si>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</si>
  <si>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</si>
  <si>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</si>
  <si>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</si>
  <si>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</si>
  <si>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</si>
  <si>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</si>
  <si>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</si>
  <si>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</si>
  <si>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</si>
  <si>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</si>
  <si>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</si>
  <si>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</si>
  <si>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</si>
  <si>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</si>
  <si>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</si>
  <si>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</si>
  <si>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</si>
  <si>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</si>
  <si>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</si>
  <si>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</si>
  <si>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</si>
  <si>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</si>
  <si>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</si>
  <si>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</si>
  <si>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</si>
  <si>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</si>
  <si>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</si>
  <si>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</si>
  <si>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</si>
  <si>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</si>
  <si>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</si>
  <si>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</si>
  <si>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</si>
  <si>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</si>
  <si>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</si>
  <si>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</si>
  <si>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</si>
  <si>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</si>
  <si>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</si>
  <si>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</si>
  <si>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</si>
  <si>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</si>
  <si>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</si>
  <si>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</si>
  <si>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</si>
  <si>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</si>
  <si>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</si>
  <si>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</si>
  <si>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</si>
  <si>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</si>
  <si>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</si>
  <si>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</si>
  <si>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</si>
  <si>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</si>
  <si>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</si>
  <si>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</si>
  <si>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</si>
  <si>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</si>
  <si>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</si>
  <si>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</si>
  <si>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</si>
  <si>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</si>
  <si>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</si>
  <si>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</si>
  <si>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</si>
  <si>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</si>
  <si>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</si>
  <si>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</si>
  <si>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</si>
  <si>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</si>
  <si>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</si>
  <si>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</si>
  <si>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</si>
  <si>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</si>
  <si>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</si>
  <si>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</si>
  <si>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</si>
  <si>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</si>
  <si>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</si>
  <si>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</si>
  <si>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</si>
  <si>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</si>
  <si>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</si>
  <si>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</si>
  <si>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</si>
  <si>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</si>
  <si>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</si>
  <si>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</si>
  <si>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</si>
  <si>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</si>
  <si>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</si>
  <si>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</si>
  <si>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</si>
  <si>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</si>
  <si>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</si>
  <si>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</si>
  <si>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</si>
  <si>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</si>
  <si>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</si>
  <si>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</si>
  <si>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</si>
  <si>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</si>
  <si>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</si>
  <si>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</si>
  <si>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</si>
  <si>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</si>
  <si>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</si>
  <si>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</si>
  <si>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</si>
  <si>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</si>
  <si>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</si>
  <si>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</si>
  <si>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</si>
  <si>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</si>
  <si>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</si>
  <si>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</si>
  <si>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</si>
  <si>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</si>
  <si>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</si>
  <si>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</si>
  <si>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</si>
  <si>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</si>
  <si>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</si>
  <si>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</si>
  <si>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</si>
  <si>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</si>
  <si>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</si>
  <si>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</si>
  <si>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</si>
  <si>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</si>
  <si>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</si>
  <si>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</si>
  <si>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</si>
  <si>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</si>
  <si>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</si>
  <si>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</si>
  <si>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</si>
  <si>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</si>
  <si>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</si>
  <si>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</si>
  <si>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</si>
  <si>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</si>
  <si>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</si>
  <si>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</si>
  <si>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</si>
  <si>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</si>
  <si>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</si>
  <si>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</si>
  <si>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</si>
  <si>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</si>
  <si>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</si>
  <si>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</si>
  <si>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</si>
  <si>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</si>
  <si>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</si>
  <si>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</si>
  <si>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</si>
  <si>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</si>
  <si>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</si>
  <si>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</si>
  <si>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</si>
  <si>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</si>
  <si>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</si>
  <si>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</si>
  <si>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</si>
  <si>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</si>
  <si>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</si>
  <si>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</si>
  <si>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</si>
  <si>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</si>
  <si>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</si>
  <si>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</si>
  <si>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</si>
  <si>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</si>
  <si>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</si>
  <si>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</si>
  <si>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</si>
  <si>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</si>
  <si>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</si>
  <si>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</si>
  <si>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</si>
  <si>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</si>
  <si>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</si>
  <si>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</si>
  <si>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</si>
  <si>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</si>
  <si>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</si>
  <si>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</si>
  <si>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</si>
  <si>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</si>
  <si>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</si>
  <si>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</si>
  <si>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</si>
  <si>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</si>
  <si>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</si>
  <si>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</si>
  <si>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</si>
  <si>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</si>
  <si>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</si>
  <si>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</si>
  <si>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</si>
  <si>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</si>
  <si>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</si>
  <si>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</si>
  <si>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</si>
  <si>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</si>
  <si>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</si>
  <si>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</si>
  <si>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</si>
  <si>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</si>
  <si>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</si>
  <si>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</si>
  <si>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</si>
  <si>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</si>
  <si>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</si>
  <si>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</si>
  <si>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</si>
  <si>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</si>
  <si>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</si>
  <si>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</si>
  <si>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</si>
  <si>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</si>
  <si>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</si>
  <si>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</si>
  <si>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</si>
  <si>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</si>
  <si>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</si>
  <si>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</si>
  <si>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</si>
  <si>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</si>
  <si>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</si>
  <si>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</si>
  <si>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</si>
  <si>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</si>
  <si>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</si>
  <si>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</si>
  <si>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</si>
  <si>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</si>
  <si>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</si>
  <si>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</si>
  <si>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</si>
  <si>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</si>
  <si>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</si>
  <si>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</si>
  <si>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</si>
  <si>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</si>
  <si>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</si>
  <si>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</si>
  <si>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</si>
  <si>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</si>
  <si>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</si>
  <si>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</si>
  <si>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</si>
  <si>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</si>
  <si>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</si>
  <si>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</si>
  <si>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</si>
  <si>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</si>
  <si>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</si>
  <si>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</si>
  <si>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</si>
  <si>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</si>
  <si>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</si>
  <si>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</si>
  <si>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</si>
  <si>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</si>
  <si>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</si>
  <si>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</si>
  <si>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</si>
  <si>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</si>
  <si>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</si>
  <si>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</si>
  <si>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</si>
  <si>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</si>
  <si>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</si>
  <si>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</si>
  <si>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</si>
  <si>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</si>
  <si>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</si>
  <si>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</si>
  <si>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</si>
  <si>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</si>
  <si>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</si>
  <si>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</si>
  <si>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</si>
  <si>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</si>
  <si>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</si>
  <si>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</si>
  <si>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</si>
  <si>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</si>
  <si>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</si>
  <si>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</si>
  <si>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</si>
  <si>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</si>
  <si>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</si>
  <si>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</si>
  <si>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</si>
  <si>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</si>
  <si>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</si>
  <si>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</si>
  <si>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</si>
  <si>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</si>
  <si>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</si>
  <si>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</si>
  <si>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</si>
  <si>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</si>
  <si>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</si>
  <si>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</si>
  <si>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</si>
  <si>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</si>
  <si>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</si>
  <si>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</si>
  <si>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</si>
  <si>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</si>
  <si>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</si>
  <si>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</si>
  <si>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</si>
  <si>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</si>
  <si>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</si>
  <si>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</si>
  <si>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</si>
  <si>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</si>
  <si>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</si>
  <si>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</si>
  <si>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</si>
  <si>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</si>
  <si>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</si>
  <si>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</si>
  <si>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</si>
  <si>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</si>
  <si>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</si>
  <si>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</si>
  <si>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</si>
  <si>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</si>
  <si>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</si>
  <si>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</si>
  <si>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</si>
  <si>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</si>
  <si>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</si>
  <si>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</si>
  <si>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</si>
  <si>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</si>
  <si>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</si>
  <si>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</si>
  <si>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</si>
  <si>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</si>
  <si>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</si>
  <si>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</si>
  <si>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</si>
  <si>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</si>
  <si>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</si>
  <si>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</si>
  <si>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</si>
  <si>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</si>
  <si>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</si>
  <si>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</si>
  <si>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</si>
  <si>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</si>
  <si>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</si>
  <si>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</si>
  <si>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</si>
  <si>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</si>
  <si>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</si>
  <si>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</si>
  <si>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</si>
  <si>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</si>
  <si>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</si>
  <si>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</si>
  <si>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</si>
  <si>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</si>
  <si>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</si>
  <si>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</si>
  <si>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</si>
  <si>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</si>
  <si>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</si>
  <si>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</si>
  <si>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</si>
  <si>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</si>
  <si>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</si>
  <si>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</si>
  <si>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</si>
  <si>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</si>
  <si>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</si>
  <si>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</si>
  <si>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</si>
  <si>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</si>
  <si>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</si>
  <si>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</si>
  <si>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</si>
  <si>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</si>
  <si>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</si>
  <si>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</si>
  <si>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</si>
  <si>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</si>
  <si>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</si>
  <si>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</si>
  <si>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</si>
  <si>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</si>
  <si>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</si>
  <si>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</si>
  <si>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</si>
  <si>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</si>
  <si>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</si>
  <si>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</si>
  <si>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</si>
  <si>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</si>
  <si>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</si>
  <si>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</si>
  <si>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</si>
  <si>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</si>
  <si>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</si>
  <si>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</si>
  <si>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</si>
  <si>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</si>
  <si>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</si>
  <si>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</si>
  <si>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</si>
  <si>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</si>
  <si>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</si>
  <si>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</si>
  <si>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</si>
  <si>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</si>
  <si>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</si>
  <si>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</si>
  <si>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</si>
  <si>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</si>
  <si>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</si>
  <si>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</si>
  <si>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</si>
  <si>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</si>
  <si>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</si>
  <si>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</si>
  <si>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</si>
  <si>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</si>
  <si>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</si>
  <si>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</si>
  <si>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</si>
  <si>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</si>
  <si>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</si>
  <si>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</si>
  <si>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</si>
  <si>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</si>
  <si>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</si>
  <si>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</si>
  <si>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</si>
  <si>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</si>
  <si>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</si>
  <si>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</si>
  <si>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</si>
  <si>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</si>
  <si>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</si>
  <si>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</si>
  <si>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</si>
  <si>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</si>
  <si>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</si>
  <si>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</si>
  <si>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</si>
  <si>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</si>
  <si>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</si>
  <si>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</si>
  <si>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</si>
  <si>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</si>
  <si>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</si>
  <si>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</si>
  <si>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</si>
  <si>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</si>
  <si>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</si>
  <si>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</si>
  <si>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</si>
  <si>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</si>
  <si>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</si>
  <si>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</si>
  <si>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</si>
  <si>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</si>
  <si>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</si>
  <si>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</si>
  <si>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</si>
  <si>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</si>
  <si>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</si>
  <si>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</si>
  <si>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</si>
  <si>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</si>
  <si>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</si>
  <si>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</si>
  <si>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</si>
  <si>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</si>
  <si>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</si>
  <si>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</si>
  <si>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</si>
  <si>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</si>
  <si>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</si>
  <si>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</si>
  <si>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</si>
  <si>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</si>
  <si>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</si>
  <si>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</si>
  <si>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</si>
  <si>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</si>
  <si>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</si>
  <si>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</si>
  <si>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</si>
  <si>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</si>
  <si>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</si>
  <si>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</si>
  <si>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</si>
  <si>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</si>
  <si>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</si>
  <si>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</si>
  <si>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SEB 1449W</t>
  </si>
  <si>
    <t>Svenska Bolag Losen</t>
  </si>
  <si>
    <t>SE0005933199</t>
  </si>
  <si>
    <t>Electrolux</t>
  </si>
  <si>
    <t>Sandvik</t>
  </si>
  <si>
    <t>Tele2</t>
  </si>
  <si>
    <t>Volvo</t>
  </si>
  <si>
    <t>SEB 1450W</t>
  </si>
  <si>
    <t>Europa Havstang</t>
  </si>
  <si>
    <t>SE0005933280</t>
  </si>
  <si>
    <t>The EURO STOXX 50®</t>
  </si>
  <si>
    <t>SEB_1449W</t>
  </si>
  <si>
    <t>SEB_1450W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</si>
</sst>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9" sqref="D9"/>
    </sheetView>
  </sheetViews>
  <sheetFormatPr defaultColWidth="9.140625" defaultRowHeight="12.75"/>
  <cols>
    <col min="1" max="1" width="15.1406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464</v>
      </c>
      <c r="D2" s="64" t="s">
        <v>464</v>
      </c>
      <c r="E2" s="65">
        <v>10000</v>
      </c>
      <c r="F2" s="65" t="s">
        <v>35</v>
      </c>
      <c r="G2" s="64" t="s">
        <v>288</v>
      </c>
      <c r="H2" s="3">
        <v>42548</v>
      </c>
      <c r="I2" s="230" t="str">
        <f>IF(C2="-","",VLOOKUP(C2,BondIssuerTable,2,0))</f>
        <v>SEB</v>
      </c>
      <c r="J2" s="230" t="str">
        <f>IF(D2="-","",VLOOKUP(D2,BondIssuingAgentsTable,2,0))</f>
        <v>SEB</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1410</v>
      </c>
      <c r="B7" s="64" t="s">
        <v>1411</v>
      </c>
      <c r="C7" s="64">
        <v>1449</v>
      </c>
      <c r="D7" s="64" t="s">
        <v>1412</v>
      </c>
      <c r="E7" s="69">
        <v>100</v>
      </c>
      <c r="F7" s="65">
        <v>49300000</v>
      </c>
      <c r="G7" s="3">
        <v>41817</v>
      </c>
      <c r="H7" s="70">
        <v>42913</v>
      </c>
      <c r="I7" s="70">
        <v>42900</v>
      </c>
      <c r="J7" s="95" t="s">
        <v>1421</v>
      </c>
      <c r="K7" s="104" t="s">
        <v>1413</v>
      </c>
      <c r="L7" s="71">
        <v>25</v>
      </c>
      <c r="M7" s="104" t="s">
        <v>1414</v>
      </c>
      <c r="N7" s="71">
        <v>25</v>
      </c>
      <c r="O7" s="104" t="s">
        <v>1415</v>
      </c>
      <c r="P7" s="71">
        <v>25</v>
      </c>
      <c r="Q7" s="104" t="s">
        <v>1416</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1417</v>
      </c>
      <c r="B8" s="64" t="s">
        <v>1418</v>
      </c>
      <c r="C8" s="64">
        <v>1450</v>
      </c>
      <c r="D8" s="64" t="s">
        <v>1419</v>
      </c>
      <c r="E8" s="69">
        <v>100</v>
      </c>
      <c r="F8" s="65">
        <v>33800000</v>
      </c>
      <c r="G8" s="3">
        <v>41817</v>
      </c>
      <c r="H8" s="70">
        <v>42913</v>
      </c>
      <c r="I8" s="70">
        <v>42900</v>
      </c>
      <c r="J8" s="95" t="s">
        <v>1422</v>
      </c>
      <c r="K8" s="104" t="s">
        <v>1420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2014-06-26T06:44:08Z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