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<sst xmlns="http://schemas.openxmlformats.org/spreadsheetml/2006/main" count="2274" uniqueCount="1366">
  <si>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</si>
  <si>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</si>
  <si>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</si>
  <si>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</si>
  <si>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</si>
  <si>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</si>
  <si>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</si>
  <si>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</si>
  <si>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</si>
  <si>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</si>
  <si>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</si>
  <si>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</si>
  <si>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</si>
  <si>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</si>
  <si>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</si>
  <si>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</si>
  <si>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</si>
  <si>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</si>
  <si>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</si>
  <si>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</si>
  <si>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</si>
  <si>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</si>
  <si>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</si>
  <si>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</si>
  <si>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</si>
  <si>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</si>
  <si>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</si>
  <si>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</si>
  <si>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</si>
  <si>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</si>
  <si>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</si>
  <si>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</si>
  <si>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</si>
  <si>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</si>
  <si>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</si>
  <si>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</si>
  <si>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</si>
  <si>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</si>
  <si>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</si>
  <si>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</si>
  <si>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</si>
  <si>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</si>
  <si>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</si>
  <si>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</si>
  <si>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</si>
  <si>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</si>
  <si>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</si>
  <si>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</si>
  <si>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</si>
  <si>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</si>
  <si>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</si>
  <si>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</si>
  <si>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</si>
  <si>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</si>
  <si>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</si>
  <si>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</si>
  <si>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</si>
  <si>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</si>
  <si>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</si>
  <si>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</si>
  <si>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</si>
  <si>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</si>
  <si>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</si>
  <si>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</si>
  <si>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</si>
  <si>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</si>
  <si>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</si>
  <si>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</si>
  <si>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</si>
  <si>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</si>
  <si>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</si>
  <si>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</si>
  <si>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</si>
  <si>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</si>
  <si>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</si>
  <si>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</si>
  <si>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</si>
  <si>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</si>
  <si>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</si>
  <si>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</si>
  <si>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</si>
  <si>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</si>
  <si>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</si>
  <si>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</si>
  <si>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</si>
  <si>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</si>
  <si>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</si>
  <si>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</si>
  <si>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</si>
  <si>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</si>
  <si>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</si>
  <si>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</si>
  <si>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</si>
  <si>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</si>
  <si>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</si>
  <si>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</si>
  <si>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</si>
  <si>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</si>
  <si>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</si>
  <si>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</si>
  <si>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</si>
  <si>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</si>
  <si>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</si>
  <si>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</si>
  <si>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</si>
  <si>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</si>
  <si>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</si>
  <si>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</si>
  <si>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</si>
  <si>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</si>
  <si>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</si>
  <si>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</si>
  <si>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</si>
  <si>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</si>
  <si>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</si>
  <si>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</si>
  <si>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</si>
  <si>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</si>
  <si>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</si>
  <si>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</si>
  <si>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</si>
  <si>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</si>
  <si>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</si>
  <si>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</si>
  <si>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</si>
  <si>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</si>
  <si>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</si>
  <si>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</si>
  <si>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</si>
  <si>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</si>
  <si>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</si>
  <si>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</si>
  <si>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</si>
  <si>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</si>
  <si>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</si>
  <si>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</si>
  <si>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</si>
  <si>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</si>
  <si>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</si>
  <si>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</si>
  <si>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</si>
  <si>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</si>
  <si>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</si>
  <si>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</si>
  <si>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</si>
  <si>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</si>
  <si>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</si>
  <si>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</si>
  <si>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</si>
  <si>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</si>
  <si>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</si>
  <si>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</si>
  <si>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</si>
  <si>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</si>
  <si>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</si>
  <si>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</si>
  <si>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</si>
  <si>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</si>
  <si>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</si>
  <si>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</si>
  <si>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</si>
  <si>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</si>
  <si>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</si>
  <si>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</si>
  <si>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</si>
  <si>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</si>
  <si>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</si>
  <si>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</si>
  <si>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</si>
  <si>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</si>
  <si>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</si>
  <si>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</si>
  <si>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</si>
  <si>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</si>
  <si>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</si>
  <si>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</si>
  <si>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</si>
  <si>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</si>
  <si>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</si>
  <si>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</si>
  <si>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</si>
  <si>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</si>
  <si>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</si>
  <si>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</si>
  <si>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</si>
  <si>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</si>
  <si>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</si>
  <si>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</si>
  <si>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</si>
  <si>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</si>
  <si>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</si>
  <si>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</si>
  <si>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</si>
  <si>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</si>
  <si>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</si>
  <si>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</si>
  <si>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</si>
  <si>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</si>
  <si>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</si>
  <si>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</si>
  <si>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</si>
  <si>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</si>
  <si>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</si>
  <si>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</si>
  <si>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</si>
  <si>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</si>
  <si>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</si>
  <si>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</si>
  <si>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</si>
  <si>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</si>
  <si>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</si>
  <si>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</si>
  <si>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</si>
  <si>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</si>
  <si>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</si>
  <si>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</si>
  <si>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</si>
  <si>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</si>
  <si>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</si>
  <si>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</si>
  <si>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</si>
  <si>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</si>
  <si>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</si>
  <si>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</si>
  <si>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</si>
  <si>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</si>
  <si>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</si>
  <si>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</si>
  <si>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</si>
  <si>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</si>
  <si>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</si>
  <si>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</si>
  <si>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</si>
  <si>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</si>
  <si>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</si>
  <si>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</si>
  <si>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</si>
  <si>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</si>
  <si>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</si>
  <si>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</si>
  <si>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</si>
  <si>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</si>
  <si>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</si>
  <si>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</si>
  <si>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</si>
  <si>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</si>
  <si>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</si>
  <si>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</si>
  <si>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</si>
  <si>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</si>
  <si>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</si>
  <si>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</si>
  <si>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</si>
  <si>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</si>
  <si>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</si>
  <si>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</si>
  <si>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</si>
  <si>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</si>
  <si>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</si>
  <si>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</si>
  <si>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</si>
  <si>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</si>
  <si>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</si>
  <si>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</si>
  <si>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</si>
  <si>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</si>
  <si>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</si>
  <si>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</si>
  <si>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</si>
  <si>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</si>
  <si>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</si>
  <si>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</si>
  <si>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</si>
  <si>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</si>
  <si>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</si>
  <si>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</si>
  <si>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</si>
  <si>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</si>
  <si>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</si>
  <si>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</si>
  <si>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</si>
  <si>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</si>
  <si>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</si>
  <si>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</si>
  <si>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</si>
  <si>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</si>
  <si>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</si>
  <si>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</si>
  <si>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</si>
  <si>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</si>
  <si>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</si>
  <si>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</si>
  <si>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</si>
  <si>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</si>
  <si>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</si>
  <si>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</si>
  <si>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</si>
  <si>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</si>
  <si>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</si>
  <si>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</si>
  <si>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</si>
  <si>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</si>
  <si>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</si>
  <si>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</si>
  <si>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</si>
  <si>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</si>
  <si>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</si>
  <si>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</si>
  <si>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</si>
  <si>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</si>
  <si>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</si>
  <si>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</si>
  <si>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</si>
  <si>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</si>
  <si>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</si>
  <si>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</si>
  <si>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</si>
  <si>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</si>
  <si>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</si>
  <si>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</si>
  <si>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</si>
  <si>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</si>
  <si>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</si>
  <si>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</si>
  <si>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</si>
  <si>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</si>
  <si>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</si>
  <si>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</si>
  <si>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</si>
  <si>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</si>
  <si>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</si>
  <si>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</si>
  <si>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</si>
  <si>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</si>
  <si>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</si>
  <si>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</si>
  <si>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</si>
  <si>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</si>
  <si>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</si>
  <si>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</si>
  <si>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</si>
  <si>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</si>
  <si>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</si>
  <si>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</si>
  <si>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</si>
  <si>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</si>
  <si>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</si>
  <si>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</si>
  <si>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</si>
  <si>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</si>
  <si>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</si>
  <si>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</si>
  <si>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</si>
  <si>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</si>
  <si>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</si>
  <si>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</si>
  <si>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</si>
  <si>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</si>
  <si>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</si>
  <si>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</si>
  <si>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</si>
  <si>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</si>
  <si>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</si>
  <si>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</si>
  <si>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</si>
  <si>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</si>
  <si>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</si>
  <si>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</si>
  <si>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</si>
  <si>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</si>
  <si>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</si>
  <si>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</si>
  <si>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</si>
  <si>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</si>
  <si>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</si>
  <si>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</si>
  <si>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</si>
  <si>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</si>
  <si>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</si>
  <si>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</si>
  <si>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</si>
  <si>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</si>
  <si>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</si>
  <si>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</si>
  <si>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</si>
  <si>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</si>
  <si>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</si>
  <si>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</si>
  <si>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</si>
  <si>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</si>
  <si>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</si>
  <si>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</si>
  <si>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</si>
  <si>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</si>
  <si>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</si>
  <si>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</si>
  <si>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</si>
  <si>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</si>
  <si>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</si>
  <si>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</si>
  <si>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</si>
  <si>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</si>
  <si>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</si>
  <si>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</si>
  <si>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</si>
  <si>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</si>
  <si>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</si>
  <si>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</si>
  <si>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</si>
  <si>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</si>
  <si>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</si>
  <si>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</si>
  <si>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</si>
  <si>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</si>
  <si>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</si>
  <si>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</si>
  <si>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</si>
  <si>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</si>
  <si>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</si>
  <si>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</si>
  <si>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</si>
  <si>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</si>
  <si>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</si>
  <si>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</si>
  <si>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</si>
  <si>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</si>
  <si>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</si>
  <si>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</si>
  <si>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</si>
  <si>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</si>
  <si>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</si>
  <si>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</si>
  <si>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</si>
  <si>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</si>
  <si>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</si>
  <si>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</si>
  <si>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</si>
  <si>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</si>
  <si>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</si>
  <si>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</si>
  <si>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</si>
  <si>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</si>
  <si>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</si>
  <si>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</si>
  <si>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</si>
  <si>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</si>
  <si>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</si>
  <si>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</si>
  <si>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</si>
  <si>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</si>
  <si>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</si>
  <si>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</si>
  <si>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</si>
  <si>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</si>
  <si>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</si>
  <si>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</si>
  <si>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</si>
  <si>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</si>
  <si>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</si>
  <si>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</si>
  <si>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</si>
  <si>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</si>
  <si>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</si>
  <si>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</si>
  <si>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</si>
  <si>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</si>
  <si>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</si>
  <si>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</si>
  <si>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</si>
  <si>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</si>
  <si>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</si>
  <si>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</si>
  <si>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</si>
  <si>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</si>
  <si>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</si>
  <si>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</si>
  <si>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</si>
  <si>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</si>
  <si>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</si>
  <si>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</si>
  <si>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</si>
  <si>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</si>
  <si>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</si>
  <si>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</si>
  <si>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</si>
  <si>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</si>
  <si>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</si>
  <si>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</si>
  <si>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</si>
  <si>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</si>
  <si>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</si>
  <si>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</si>
  <si>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</si>
  <si>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</si>
  <si>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</si>
  <si>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</si>
  <si>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</si>
  <si>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</si>
  <si>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</si>
  <si>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</si>
  <si>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</si>
  <si>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</si>
  <si>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</si>
  <si>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</si>
  <si>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</si>
  <si>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</si>
  <si>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</si>
  <si>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</si>
  <si>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</si>
  <si>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</si>
  <si>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</si>
  <si>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</si>
  <si>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</si>
  <si>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</si>
  <si>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</si>
  <si>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</si>
  <si>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</si>
  <si>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</si>
  <si>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</si>
  <si>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</si>
  <si>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</si>
  <si>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</si>
  <si>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</si>
  <si>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</si>
  <si>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</si>
  <si>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</si>
  <si>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</si>
  <si>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</si>
  <si>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</si>
  <si>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</si>
  <si>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</si>
  <si>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</si>
  <si>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</si>
  <si>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</si>
  <si>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</si>
  <si>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</si>
  <si>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</si>
  <si>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</si>
  <si>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</si>
  <si>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</si>
  <si>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</si>
  <si>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</si>
  <si>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</si>
  <si>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</si>
  <si>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</si>
  <si>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</si>
  <si>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</si>
  <si>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</si>
  <si>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</si>
  <si>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</si>
  <si>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</si>
  <si>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</si>
  <si>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</si>
  <si>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</si>
  <si>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</si>
  <si>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</si>
  <si>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</si>
  <si>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</si>
  <si>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</si>
  <si>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</si>
  <si>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</si>
  <si>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</si>
  <si>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</si>
  <si>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</si>
  <si>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</si>
  <si>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</si>
  <si>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</si>
  <si>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</si>
  <si>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</si>
  <si>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</si>
  <si>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</si>
  <si>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</si>
  <si>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</si>
  <si>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</si>
  <si>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</si>
  <si>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</si>
  <si>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</si>
  <si>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</si>
  <si>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</si>
  <si>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</si>
  <si>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</si>
  <si>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</si>
  <si>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</si>
  <si>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</si>
  <si>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</si>
  <si>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</si>
  <si>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</si>
  <si>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</si>
  <si>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</si>
  <si>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</si>
  <si>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</si>
  <si>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</si>
  <si>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</si>
  <si>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</si>
  <si>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</si>
  <si>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</si>
  <si>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</si>
  <si>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</si>
  <si>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</si>
  <si>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</si>
  <si>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</si>
  <si>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</si>
  <si>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</si>
  <si>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</si>
  <si>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</si>
  <si>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</si>
  <si>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</si>
  <si>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</si>
  <si>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</si>
  <si>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</si>
  <si>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</si>
  <si>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</si>
  <si>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</si>
  <si>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</si>
  <si>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</si>
  <si>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</si>
  <si>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</si>
  <si>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</si>
  <si>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</si>
  <si>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</si>
  <si>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</si>
  <si>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</si>
  <si>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</si>
  <si>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</si>
  <si>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</si>
  <si>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</si>
  <si>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</si>
  <si>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</si>
  <si>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</si>
  <si>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</si>
  <si>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</si>
  <si>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</si>
  <si>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</si>
  <si>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</si>
  <si>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</si>
  <si>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</si>
  <si>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</si>
  <si>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</si>
  <si>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</si>
  <si>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</si>
  <si>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</si>
  <si>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</si>
  <si>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</si>
  <si>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</si>
  <si>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</si>
  <si>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</si>
  <si>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</si>
  <si>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</si>
  <si>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</si>
  <si>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</si>
  <si>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</si>
  <si>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</si>
  <si>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</si>
  <si>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</si>
  <si>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</si>
  <si>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</si>
  <si>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</si>
  <si>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</si>
  <si>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</si>
  <si>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</si>
  <si>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</si>
  <si>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</si>
  <si>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</si>
  <si>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</si>
  <si>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</si>
  <si>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</si>
  <si>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</si>
  <si>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</si>
  <si>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</si>
  <si>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</si>
  <si>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</si>
  <si>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</si>
  <si>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</si>
  <si>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</si>
  <si>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</si>
  <si>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</si>
  <si>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</si>
  <si>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</si>
  <si>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</si>
  <si>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</si>
  <si>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</si>
  <si>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</si>
  <si>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</si>
  <si>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</si>
  <si>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</si>
  <si>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</si>
  <si>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</si>
  <si>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</si>
  <si>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</si>
  <si>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</si>
  <si>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</si>
  <si>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</si>
  <si>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</si>
  <si>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</si>
  <si>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</si>
  <si>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</si>
  <si>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</si>
  <si>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</si>
  <si>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</si>
  <si>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</si>
  <si>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</si>
  <si>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</si>
  <si>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</si>
  <si>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</si>
  <si>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</si>
  <si>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</si>
  <si>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</si>
  <si>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</si>
  <si>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</si>
  <si>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</si>
  <si>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</si>
  <si>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</si>
  <si>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</si>
  <si>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</si>
  <si>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</si>
  <si>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</si>
  <si>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</si>
  <si>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</si>
  <si>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</si>
  <si>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</si>
  <si>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</si>
  <si>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</si>
  <si>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</si>
  <si>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</si>
  <si>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</si>
  <si>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</si>
  <si>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</si>
  <si>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</si>
  <si>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</si>
  <si>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</si>
  <si>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</si>
  <si>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</si>
  <si>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</si>
  <si>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</si>
  <si>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</si>
  <si>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</si>
  <si>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</si>
  <si>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</si>
  <si>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</si>
  <si>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</si>
  <si>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</si>
  <si>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</si>
  <si>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</si>
  <si>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</si>
  <si>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</si>
  <si>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</si>
  <si>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</si>
  <si>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</si>
  <si>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</si>
  <si>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</si>
  <si>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</si>
  <si>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</si>
  <si>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</si>
  <si>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</si>
  <si>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</si>
  <si>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</si>
  <si>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</si>
  <si>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</si>
  <si>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</si>
  <si>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</si>
  <si>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</si>
  <si>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</si>
  <si>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</si>
  <si>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</si>
  <si>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</si>
  <si>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</si>
  <si>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</si>
  <si>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</si>
  <si>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</si>
  <si>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</si>
  <si>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</si>
  <si>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</si>
  <si>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</si>
  <si>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</si>
  <si>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</si>
  <si>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</si>
  <si>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</si>
  <si>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</si>
  <si>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</si>
  <si>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</si>
  <si>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</si>
  <si>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</si>
  <si>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</si>
  <si>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</si>
  <si>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</si>
  <si>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</si>
  <si>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</si>
  <si>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</si>
  <si>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</si>
  <si>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</si>
  <si>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</si>
  <si>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</si>
  <si>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</si>
  <si>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</si>
  <si>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</si>
  <si>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</si>
  <si>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</si>
  <si>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</si>
  <si>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</si>
  <si>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</si>
  <si>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</si>
  <si>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</si>
  <si>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</si>
  <si>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</si>
  <si>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</si>
  <si>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</si>
  <si>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</si>
  <si>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</si>
  <si>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</si>
  <si>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</si>
  <si>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</si>
  <si>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</si>
  <si>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</si>
  <si>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</si>
  <si>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</si>
  <si>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</si>
  <si>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</si>
  <si>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</si>
  <si>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</si>
  <si>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</si>
  <si>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</si>
  <si>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</si>
  <si>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</si>
  <si>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</si>
  <si>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</si>
  <si>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</si>
  <si>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</si>
  <si>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</si>
  <si>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</si>
  <si>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</si>
  <si>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</si>
  <si>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</si>
  <si>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</si>
  <si>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</si>
  <si>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</si>
  <si>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</si>
  <si>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</si>
  <si>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</si>
  <si>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</si>
  <si>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</si>
  <si>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</si>
  <si>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</si>
  <si>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</si>
  <si>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</si>
  <si>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</si>
  <si>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</si>
  <si>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</si>
  <si>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</si>
  <si>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</si>
  <si>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</si>
  <si>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</si>
  <si>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</si>
  <si>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</si>
  <si>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</si>
  <si>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</si>
  <si>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</si>
  <si>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</si>
  <si>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</si>
  <si>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</si>
  <si>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</si>
  <si>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</si>
  <si>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</si>
  <si>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</si>
  <si>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</si>
  <si>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</si>
  <si>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</si>
  <si>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</si>
  <si>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</si>
  <si>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</si>
  <si>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</si>
  <si>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</si>
  <si>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</si>
  <si>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</si>
  <si>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</si>
  <si>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</si>
  <si>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</si>
  <si>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</si>
  <si>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</si>
  <si>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</si>
  <si>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</si>
  <si>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</si>
  <si>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</si>
  <si>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</si>
  <si>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</si>
  <si>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</si>
  <si>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</si>
  <si>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</si>
  <si>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</si>
  <si>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</si>
  <si>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</si>
  <si>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</si>
  <si>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</si>
  <si>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</si>
  <si>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</si>
  <si>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</si>
  <si>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</si>
  <si>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</si>
  <si>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</si>
  <si>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</si>
  <si>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</si>
  <si>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</si>
  <si>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</si>
  <si>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</si>
  <si>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</si>
  <si>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</si>
  <si>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</si>
  <si>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</si>
  <si>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</si>
  <si>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</si>
  <si>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</si>
  <si>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</si>
  <si>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</si>
  <si>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</si>
  <si>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</si>
  <si>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</si>
  <si>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</si>
  <si>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</si>
  <si>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</si>
  <si>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</si>
  <si>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</si>
  <si>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</si>
  <si>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</si>
  <si>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</si>
  <si>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</si>
  <si>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</si>
  <si>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</si>
  <si>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</si>
  <si>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</si>
  <si>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</si>
  <si>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</si>
  <si>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</si>
  <si>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</si>
  <si>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</si>
  <si>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</si>
  <si>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</si>
  <si>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</si>
  <si>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</si>
  <si>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</si>
  <si>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</si>
  <si>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</si>
  <si>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</si>
  <si>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</si>
  <si>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</si>
  <si>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</si>
  <si>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</si>
  <si>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</si>
  <si>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</si>
  <si>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</si>
  <si>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</si>
  <si>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</si>
  <si>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</si>
  <si>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</si>
  <si>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</si>
  <si>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</si>
  <si>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</si>
  <si>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</si>
  <si>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</si>
  <si>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</si>
  <si>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</si>
  <si>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</si>
  <si>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</si>
  <si>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</si>
  <si>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</si>
  <si>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</si>
  <si>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</si>
  <si>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</si>
  <si>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</si>
  <si>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</si>
  <si>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</si>
  <si>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</si>
  <si>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</si>
  <si>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</si>
  <si>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</si>
  <si>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</si>
  <si>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</si>
  <si>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</si>
  <si>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</si>
  <si>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</si>
  <si>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</si>
  <si>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</si>
  <si>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</si>
  <si>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</si>
  <si>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</si>
  <si>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</si>
  <si>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</si>
  <si>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</si>
  <si>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</si>
  <si>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</si>
  <si>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</si>
  <si>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</si>
  <si>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</si>
  <si>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</si>
  <si>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</si>
  <si>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</si>
  <si>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</si>
  <si>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</si>
  <si>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</si>
  <si>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</si>
  <si>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</si>
  <si>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</si>
  <si>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</si>
  <si>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</si>
  <si>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</si>
  <si>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</si>
  <si>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</si>
  <si>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</si>
  <si>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</si>
  <si>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</si>
  <si>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</si>
  <si>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</si>
  <si>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</si>
  <si>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</si>
  <si>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</si>
  <si>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</si>
  <si>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</si>
  <si>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</si>
  <si>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</si>
  <si>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</si>
  <si>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</si>
  <si>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</si>
  <si>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</si>
  <si>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</si>
  <si>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</si>
  <si>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</si>
  <si>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</si>
  <si>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</si>
  <si>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</si>
  <si>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</si>
  <si>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</si>
  <si>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</si>
  <si>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</si>
  <si>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</si>
  <si>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</si>
  <si>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</si>
  <si>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</si>
  <si>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</si>
  <si>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</si>
  <si>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</si>
  <si>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</si>
  <si>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</si>
  <si>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</si>
  <si>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</si>
  <si>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</si>
  <si>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</si>
  <si>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</si>
  <si>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</si>
  <si>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</si>
  <si>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</si>
  <si>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</si>
  <si>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</si>
  <si>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</si>
  <si>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</si>
  <si>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</si>
  <si>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</si>
  <si>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</si>
  <si>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</si>
  <si>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</si>
  <si>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</si>
  <si>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</si>
  <si>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</si>
  <si>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</si>
  <si>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</si>
  <si>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</si>
  <si>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</si>
  <si>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</si>
  <si>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</si>
  <si>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</si>
  <si>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</si>
  <si>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</si>
  <si>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</si>
  <si>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</si>
  <si>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</si>
  <si>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</si>
  <si>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</si>
  <si>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</si>
  <si>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</si>
  <si>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</si>
  <si>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</si>
  <si>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</si>
  <si>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</si>
  <si>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</si>
  <si>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</si>
  <si>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</si>
  <si>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</si>
  <si>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</si>
  <si>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</si>
  <si>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</si>
  <si>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</si>
  <si>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</si>
  <si>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</si>
  <si>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</si>
  <si>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</si>
  <si>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</si>
  <si>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</si>
  <si>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</si>
  <si>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</si>
  <si>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</si>
  <si>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</si>
  <si>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</si>
  <si>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</si>
  <si>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</si>
  <si>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</si>
  <si>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</si>
  <si>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</si>
  <si>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</si>
  <si>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</si>
  <si>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</si>
  <si>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</si>
  <si>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</si>
  <si>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</si>
  <si>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</si>
  <si>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</si>
  <si>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</si>
  <si>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</si>
  <si>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</si>
  <si>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</si>
  <si>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</si>
  <si>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</si>
  <si>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</si>
  <si>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</si>
  <si>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</si>
  <si>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</si>
  <si>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</si>
  <si>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</si>
  <si>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</si>
  <si>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</si>
  <si>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</si>
  <si>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</si>
  <si>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</si>
  <si>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</si>
  <si>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</si>
  <si>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</si>
  <si>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</si>
  <si>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</si>
  <si>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</si>
  <si>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</si>
  <si>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</si>
  <si>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</si>
  <si>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</si>
  <si>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</si>
  <si>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</si>
  <si>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</si>
  <si>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</si>
  <si>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</si>
  <si>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</si>
  <si>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</si>
  <si>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</si>
  <si>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</si>
  <si>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</si>
  <si>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</si>
  <si>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</si>
  <si>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</si>
  <si>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</si>
  <si>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</si>
  <si>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</si>
  <si>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</si>
  <si>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</si>
  <si>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</si>
  <si>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</si>
  <si>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</si>
  <si>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</si>
  <si>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</si>
  <si>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</si>
  <si>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</si>
  <si>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</si>
  <si>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</si>
  <si>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</si>
  <si>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</si>
  <si>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</si>
  <si>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</si>
  <si>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</si>
  <si>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</si>
  <si>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</si>
  <si>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</si>
  <si>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</si>
  <si>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</si>
  <si>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</si>
  <si>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</si>
  <si>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</si>
  <si>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</si>
  <si>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</si>
  <si>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</si>
  <si>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</si>
  <si>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</si>
  <si>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</si>
  <si>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</si>
  <si>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</si>
  <si>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</si>
  <si>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</si>
  <si>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</si>
  <si>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</si>
  <si>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</si>
  <si>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</si>
  <si>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</si>
  <si>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</si>
  <si>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</si>
  <si>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</si>
  <si>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</si>
  <si>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</si>
  <si>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</si>
  <si>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</si>
  <si>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</si>
  <si>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</si>
  <si>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</si>
  <si>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</si>
  <si>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</si>
  <si>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</si>
  <si>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</si>
  <si>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</si>
  <si>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</si>
  <si>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</si>
  <si>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</si>
  <si>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</si>
  <si>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</si>
  <si>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</si>
  <si>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</si>
  <si>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</si>
  <si>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</si>
  <si>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</si>
  <si>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</si>
  <si>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</si>
  <si>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</si>
  <si>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</si>
  <si>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</si>
  <si>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</si>
  <si>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</si>
  <si>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</si>
  <si>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</si>
  <si>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</si>
  <si>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</si>
  <si>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</si>
  <si>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</si>
  <si>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</si>
  <si>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</si>
  <si>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</si>
  <si>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</si>
  <si>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</si>
  <si>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</si>
  <si>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</si>
  <si>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</si>
  <si>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</si>
  <si>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</si>
  <si>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</si>
  <si>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</si>
  <si>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</si>
  <si>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</si>
  <si>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</si>
  <si>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</si>
  <si>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</si>
  <si>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</si>
  <si>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</si>
  <si>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</si>
  <si>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</si>
  <si>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</si>
  <si>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</si>
  <si>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</si>
  <si>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</si>
  <si>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</si>
  <si>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</si>
  <si>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</si>
  <si>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</si>
  <si>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</si>
  <si>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</si>
  <si>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</si>
  <si>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</si>
  <si>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</si>
  <si>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</si>
  <si>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</si>
  <si>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</si>
  <si>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</si>
  <si>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</si>
  <si>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</si>
  <si>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</si>
  <si>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</si>
  <si>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</si>
  <si>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</si>
  <si>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</si>
  <si>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</si>
  <si>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</si>
  <si>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</si>
  <si>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</si>
  <si>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</si>
  <si>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</si>
  <si>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</si>
  <si>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</si>
  <si>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</si>
  <si>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</si>
  <si>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</si>
  <si>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</si>
  <si>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</si>
  <si>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</si>
  <si>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</si>
  <si>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</si>
  <si>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</si>
  <si>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</si>
  <si>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</si>
  <si>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</si>
  <si>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</si>
  <si>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</si>
  <si>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</si>
  <si>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</si>
  <si>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</si>
  <si>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</si>
  <si>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</si>
  <si>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</si>
  <si>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</si>
  <si>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</si>
  <si>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</si>
  <si>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</si>
  <si>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</si>
  <si>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</si>
  <si>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</si>
  <si>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</si>
  <si>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</si>
  <si>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</si>
  <si>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</si>
  <si>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</si>
  <si>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</si>
  <si>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</si>
  <si>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</si>
  <si>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</si>
  <si>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</si>
  <si>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</si>
  <si>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</si>
  <si>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</si>
  <si>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</si>
  <si>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</si>
  <si>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</si>
  <si>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</si>
  <si>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</si>
  <si>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</si>
  <si>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</si>
  <si>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</si>
  <si>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</si>
  <si>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</si>
  <si>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</si>
  <si>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</si>
  <si>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</si>
  <si>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</si>
  <si>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</si>
  <si>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</si>
  <si>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</si>
  <si>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</si>
  <si>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</si>
  <si>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</si>
  <si>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</si>
  <si>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</si>
  <si>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</si>
  <si>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</si>
  <si>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</si>
  <si>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</si>
  <si>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</si>
  <si>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</si>
  <si>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</si>
  <si>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</si>
  <si>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</si>
  <si>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</si>
  <si>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</si>
  <si>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</si>
  <si>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</si>
  <si>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</si>
  <si>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</si>
  <si>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OREB 116</t>
  </si>
  <si>
    <t>Orebro kommun 116</t>
  </si>
  <si>
    <t>SE0006451589</t>
  </si>
  <si>
    <t>OREB_116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</si>
</sst>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36" fillId="0" borderId="1" xfId="0" applyNumberFormat="1" applyFont="1" applyFill="1" applyBorder="1" applyAlignment="1">
      <alignment horizontal="left"/>
    </xf>
    <xf numFmtId="3" fontId="36" fillId="0" borderId="1" xfId="0" applyNumberFormat="1" applyFont="1" applyFill="1" applyBorder="1"/>
    <xf numFmtId="0" fontId="36" fillId="0" borderId="1" xfId="0" applyFont="1" applyFill="1" applyBorder="1" applyAlignment="1">
      <alignment horizontal="center"/>
    </xf>
    <xf numFmtId="166" fontId="36" fillId="0" borderId="1" xfId="0" applyNumberFormat="1" applyFont="1" applyFill="1" applyBorder="1"/>
    <xf numFmtId="167" fontId="1" fillId="0"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4" t="s">
        <v>860</v>
      </c>
      <c r="B4" s="254"/>
      <c r="C4" s="254"/>
      <c r="D4" s="254"/>
      <c r="E4" s="254"/>
      <c r="F4" s="254"/>
      <c r="G4" s="254"/>
      <c r="H4" s="254"/>
      <c r="I4" s="254"/>
      <c r="J4" s="254"/>
      <c r="K4" s="254"/>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5" t="s">
        <v>1192</v>
      </c>
      <c r="B5" s="245"/>
      <c r="C5" s="245"/>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85" zoomScaleNormal="85" zoomScaleSheetLayoutView="55" workbookViewId="0">
      <pane xSplit="4" ySplit="6" topLeftCell="E7" activePane="bottomRight" state="frozen"/>
      <selection pane="topRight" activeCell="E1" sqref="E1"/>
      <selection pane="bottomLeft" activeCell="A7" sqref="A7"/>
      <selection pane="bottomRight" activeCell="D42" sqref="D42"/>
    </sheetView>
  </sheetViews>
  <sheetFormatPr defaultColWidth="9.140625" defaultRowHeight="12.75" x14ac:dyDescent="0.2"/>
  <cols>
    <col min="1" max="1" width="18.140625" style="55" customWidth="1"/>
    <col min="2" max="2" width="28.140625" style="55" customWidth="1"/>
    <col min="3" max="3" width="34.7109375" style="55" customWidth="1"/>
    <col min="4" max="4" width="20.8554687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1249</v>
      </c>
      <c r="D2" s="202" t="s">
        <v>1313</v>
      </c>
      <c r="E2" s="65" t="s">
        <v>35</v>
      </c>
      <c r="F2" s="64" t="s">
        <v>346</v>
      </c>
      <c r="G2" s="4">
        <v>41948</v>
      </c>
      <c r="H2" s="202" t="str">
        <f>IF(C2="-","",VLOOKUP(C2,CouponBondIssuersTable,2,0))</f>
        <v>OREB</v>
      </c>
      <c r="I2" s="202" t="str">
        <f>IF(D2="-","",IFERROR(VLOOKUP(D2,CouponLeadManagersTable,2,0),""))</f>
        <v>NDS</v>
      </c>
      <c r="J2" s="202"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238" t="s">
        <v>1362</v>
      </c>
      <c r="B7" s="238" t="s">
        <v>1363</v>
      </c>
      <c r="C7" s="202">
        <v>116</v>
      </c>
      <c r="D7" s="202" t="s">
        <v>1364</v>
      </c>
      <c r="E7" s="239">
        <v>1000000</v>
      </c>
      <c r="F7" s="202" t="s">
        <v>35</v>
      </c>
      <c r="G7" s="202" t="s">
        <v>420</v>
      </c>
      <c r="H7" s="240" t="s">
        <v>1169</v>
      </c>
      <c r="I7" s="241">
        <v>-0.01</v>
      </c>
      <c r="J7" s="202">
        <v>4</v>
      </c>
      <c r="K7" s="197">
        <v>42040</v>
      </c>
      <c r="L7" s="197">
        <v>42495</v>
      </c>
      <c r="M7" s="197" t="s">
        <v>1166</v>
      </c>
      <c r="N7" s="242" t="s">
        <v>424</v>
      </c>
      <c r="O7" s="239">
        <v>500000000</v>
      </c>
      <c r="P7" s="197">
        <v>41948</v>
      </c>
      <c r="Q7" s="197">
        <v>41948</v>
      </c>
      <c r="R7" s="197">
        <v>42495</v>
      </c>
      <c r="S7" s="197">
        <v>42485</v>
      </c>
      <c r="T7" s="85" t="s">
        <v>1365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ht="14.45" x14ac:dyDescent="0.3">
      <c r="Y51" s="228" t="s">
        <v>844</v>
      </c>
      <c r="Z51" s="229" t="s">
        <v>845</v>
      </c>
    </row>
    <row r="52" spans="21:26" ht="14.45" x14ac:dyDescent="0.3">
      <c r="Y52" s="228" t="s">
        <v>1218</v>
      </c>
      <c r="Z52" s="229" t="s">
        <v>1219</v>
      </c>
    </row>
    <row r="53" spans="21:26" x14ac:dyDescent="0.25">
      <c r="Y53" s="228" t="s">
        <v>1220</v>
      </c>
      <c r="Z53" s="229" t="s">
        <v>1221</v>
      </c>
    </row>
    <row r="54" spans="21:26" ht="14.45" x14ac:dyDescent="0.3">
      <c r="Y54" s="228" t="s">
        <v>1293</v>
      </c>
      <c r="Z54" s="229" t="s">
        <v>1294</v>
      </c>
    </row>
    <row r="55" spans="21:26" ht="14.45" x14ac:dyDescent="0.3">
      <c r="Y55" s="228" t="s">
        <v>519</v>
      </c>
      <c r="Z55" s="229" t="s">
        <v>520</v>
      </c>
    </row>
    <row r="56" spans="21:26" ht="14.45" x14ac:dyDescent="0.3">
      <c r="Y56" s="228" t="s">
        <v>475</v>
      </c>
      <c r="Z56" s="229" t="s">
        <v>307</v>
      </c>
    </row>
    <row r="57" spans="21:26" x14ac:dyDescent="0.25">
      <c r="Y57" s="228" t="s">
        <v>1222</v>
      </c>
      <c r="Z57" s="229" t="s">
        <v>1223</v>
      </c>
    </row>
    <row r="58" spans="21:26" ht="14.45" x14ac:dyDescent="0.3">
      <c r="Y58" s="228" t="s">
        <v>1113</v>
      </c>
      <c r="Z58" s="229" t="s">
        <v>1112</v>
      </c>
    </row>
    <row r="59" spans="21:26" ht="14.45" x14ac:dyDescent="0.3">
      <c r="Y59" s="228" t="s">
        <v>521</v>
      </c>
      <c r="Z59" s="229" t="s">
        <v>522</v>
      </c>
    </row>
    <row r="60" spans="21:26" ht="14.45" x14ac:dyDescent="0.3">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8">
        <v>40858</v>
      </c>
      <c r="C1" s="249"/>
      <c r="D1" s="250"/>
      <c r="F1" s="9" t="s">
        <v>325</v>
      </c>
    </row>
    <row r="2" spans="1:21" x14ac:dyDescent="0.25">
      <c r="A2" s="10" t="s">
        <v>326</v>
      </c>
      <c r="B2" s="251" t="s">
        <v>348</v>
      </c>
      <c r="C2" s="252"/>
      <c r="D2" s="253"/>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2014-11-04T09:04:55Z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