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470" yWindow="2430"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<sst xmlns="http://schemas.openxmlformats.org/spreadsheetml/2006/main" count="2447" uniqueCount="1512">
  <si>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</si>
  <si>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</si>
  <si>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</si>
  <si>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</si>
  <si>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</si>
  <si>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</si>
  <si>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</si>
  <si>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</si>
  <si>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</si>
  <si>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</si>
  <si>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</si>
  <si>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</si>
  <si>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</si>
  <si>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</si>
  <si>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</si>
  <si>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</si>
  <si>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</si>
  <si>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</si>
  <si>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</si>
  <si>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</si>
  <si>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</si>
  <si>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</si>
  <si>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</si>
  <si>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</si>
  <si>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</si>
  <si>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</si>
  <si>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</si>
  <si>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</si>
  <si>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</si>
  <si>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</si>
  <si>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</si>
  <si>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</si>
  <si>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</si>
  <si>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</si>
  <si>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</si>
  <si>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</si>
  <si>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</si>
  <si>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</si>
  <si>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</si>
  <si>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</si>
  <si>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</si>
  <si>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</si>
  <si>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</si>
  <si>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</si>
  <si>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</si>
  <si>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</si>
  <si>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</si>
  <si>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</si>
  <si>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</si>
  <si>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</si>
  <si>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</si>
  <si>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</si>
  <si>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</si>
  <si>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</si>
  <si>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</si>
  <si>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</si>
  <si>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</si>
  <si>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</si>
  <si>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</si>
  <si>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</si>
  <si>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</si>
  <si>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</si>
  <si>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</si>
  <si>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</si>
  <si>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</si>
  <si>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</si>
  <si>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</si>
  <si>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</si>
  <si>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</si>
  <si>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</si>
  <si>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</si>
  <si>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</si>
  <si>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</si>
  <si>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</si>
  <si>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</si>
  <si>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</si>
  <si>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</si>
  <si>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</si>
  <si>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</si>
  <si>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</si>
  <si>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</si>
  <si>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</si>
  <si>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</si>
  <si>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</si>
  <si>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</si>
  <si>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</si>
  <si>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</si>
  <si>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</si>
  <si>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</si>
  <si>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</si>
  <si>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</si>
  <si>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</si>
  <si>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</si>
  <si>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</si>
  <si>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</si>
  <si>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</si>
  <si>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</si>
  <si>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</si>
  <si>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</si>
  <si>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</si>
  <si>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</si>
  <si>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</si>
  <si>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</si>
  <si>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</si>
  <si>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</si>
  <si>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</si>
  <si>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</si>
  <si>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</si>
  <si>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</si>
  <si>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</si>
  <si>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</si>
  <si>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</si>
  <si>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</si>
  <si>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</si>
  <si>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</si>
  <si>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</si>
  <si>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</si>
  <si>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</si>
  <si>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</si>
  <si>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</si>
  <si>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</si>
  <si>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</si>
  <si>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</si>
  <si>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</si>
  <si>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</si>
  <si>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</si>
  <si>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</si>
  <si>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</si>
  <si>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</si>
  <si>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</si>
  <si>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</si>
  <si>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</si>
  <si>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</si>
  <si>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</si>
  <si>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</si>
  <si>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</si>
  <si>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</si>
  <si>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</si>
  <si>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</si>
  <si>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</si>
  <si>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</si>
  <si>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</si>
  <si>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</si>
  <si>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</si>
  <si>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</si>
  <si>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</si>
  <si>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</si>
  <si>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</si>
  <si>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</si>
  <si>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</si>
  <si>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</si>
  <si>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</si>
  <si>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</si>
  <si>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</si>
  <si>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</si>
  <si>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</si>
  <si>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</si>
  <si>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</si>
  <si>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</si>
  <si>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</si>
  <si>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</si>
  <si>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</si>
  <si>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</si>
  <si>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</si>
  <si>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</si>
  <si>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</si>
  <si>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</si>
  <si>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</si>
  <si>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</si>
  <si>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</si>
  <si>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</si>
  <si>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</si>
  <si>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</si>
  <si>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</si>
  <si>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</si>
  <si>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</si>
  <si>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</si>
  <si>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</si>
  <si>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</si>
  <si>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</si>
  <si>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</si>
  <si>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</si>
  <si>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</si>
  <si>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</si>
  <si>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</si>
  <si>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</si>
  <si>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</si>
  <si>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</si>
  <si>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</si>
  <si>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</si>
  <si>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</si>
  <si>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</si>
  <si>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</si>
  <si>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</si>
  <si>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</si>
  <si>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</si>
  <si>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</si>
  <si>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</si>
  <si>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</si>
  <si>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</si>
  <si>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</si>
  <si>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</si>
  <si>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</si>
  <si>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</si>
  <si>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</si>
  <si>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</si>
  <si>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</si>
  <si>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</si>
  <si>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</si>
  <si>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</si>
  <si>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</si>
  <si>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</si>
  <si>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</si>
  <si>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</si>
  <si>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</si>
  <si>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</si>
  <si>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</si>
  <si>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</si>
  <si>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</si>
  <si>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</si>
  <si>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</si>
  <si>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</si>
  <si>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</si>
  <si>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</si>
  <si>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</si>
  <si>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</si>
  <si>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</si>
  <si>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</si>
  <si>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</si>
  <si>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</si>
  <si>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</si>
  <si>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</si>
  <si>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</si>
  <si>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</si>
  <si>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</si>
  <si>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</si>
  <si>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</si>
  <si>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</si>
  <si>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</si>
  <si>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</si>
  <si>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</si>
  <si>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</si>
  <si>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</si>
  <si>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</si>
  <si>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</si>
  <si>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</si>
  <si>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</si>
  <si>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</si>
  <si>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</si>
  <si>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</si>
  <si>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</si>
  <si>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</si>
  <si>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</si>
  <si>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</si>
  <si>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</si>
  <si>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</si>
  <si>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</si>
  <si>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</si>
  <si>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</si>
  <si>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</si>
  <si>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</si>
  <si>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</si>
  <si>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</si>
  <si>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</si>
  <si>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</si>
  <si>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</si>
  <si>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</si>
  <si>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</si>
  <si>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</si>
  <si>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</si>
  <si>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</si>
  <si>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</si>
  <si>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</si>
  <si>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</si>
  <si>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</si>
  <si>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</si>
  <si>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</si>
  <si>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</si>
  <si>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</si>
  <si>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</si>
  <si>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</si>
  <si>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</si>
  <si>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</si>
  <si>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</si>
  <si>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</si>
  <si>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</si>
  <si>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</si>
  <si>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</si>
  <si>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</si>
  <si>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</si>
  <si>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</si>
  <si>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</si>
  <si>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</si>
  <si>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</si>
  <si>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</si>
  <si>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</si>
  <si>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</si>
  <si>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</si>
  <si>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</si>
  <si>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</si>
  <si>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</si>
  <si>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</si>
  <si>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</si>
  <si>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</si>
  <si>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</si>
  <si>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</si>
  <si>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</si>
  <si>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</si>
  <si>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</si>
  <si>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</si>
  <si>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</si>
  <si>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</si>
  <si>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</si>
  <si>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</si>
  <si>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</si>
  <si>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</si>
  <si>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</si>
  <si>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</si>
  <si>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</si>
  <si>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</si>
  <si>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</si>
  <si>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</si>
  <si>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</si>
  <si>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</si>
  <si>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</si>
  <si>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</si>
  <si>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</si>
  <si>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</si>
  <si>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</si>
  <si>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</si>
  <si>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</si>
  <si>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</si>
  <si>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</si>
  <si>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</si>
  <si>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</si>
  <si>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</si>
  <si>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</si>
  <si>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</si>
  <si>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</si>
  <si>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</si>
  <si>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</si>
  <si>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</si>
  <si>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</si>
  <si>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</si>
  <si>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</si>
  <si>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</si>
  <si>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</si>
  <si>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</si>
  <si>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</si>
  <si>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</si>
  <si>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</si>
  <si>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</si>
  <si>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</si>
  <si>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</si>
  <si>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</si>
  <si>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</si>
  <si>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</si>
  <si>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</si>
  <si>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</si>
  <si>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</si>
  <si>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</si>
  <si>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</si>
  <si>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</si>
  <si>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</si>
  <si>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</si>
  <si>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</si>
  <si>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</si>
  <si>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</si>
  <si>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</si>
  <si>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</si>
  <si>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</si>
  <si>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</si>
  <si>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</si>
  <si>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</si>
  <si>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</si>
  <si>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</si>
  <si>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</si>
  <si>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</si>
  <si>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</si>
  <si>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</si>
  <si>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</si>
  <si>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</si>
  <si>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</si>
  <si>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</si>
  <si>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</si>
  <si>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</si>
  <si>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</si>
  <si>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</si>
  <si>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</si>
  <si>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</si>
  <si>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</si>
  <si>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</si>
  <si>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</si>
  <si>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</si>
  <si>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</si>
  <si>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</si>
  <si>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</si>
  <si>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</si>
  <si>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</si>
  <si>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</si>
  <si>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</si>
  <si>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</si>
  <si>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</si>
  <si>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</si>
  <si>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</si>
  <si>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</si>
  <si>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</si>
  <si>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</si>
  <si>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</si>
  <si>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</si>
  <si>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</si>
  <si>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</si>
  <si>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</si>
  <si>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</si>
  <si>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</si>
  <si>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</si>
  <si>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</si>
  <si>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</si>
  <si>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</si>
  <si>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</si>
  <si>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</si>
  <si>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</si>
  <si>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</si>
  <si>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</si>
  <si>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</si>
  <si>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</si>
  <si>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</si>
  <si>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</si>
  <si>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</si>
  <si>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</si>
  <si>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</si>
  <si>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</si>
  <si>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</si>
  <si>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</si>
  <si>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</si>
  <si>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</si>
  <si>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</si>
  <si>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</si>
  <si>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</si>
  <si>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</si>
  <si>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</si>
  <si>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</si>
  <si>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</si>
  <si>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</si>
  <si>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</si>
  <si>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</si>
  <si>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</si>
  <si>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</si>
  <si>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</si>
  <si>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</si>
  <si>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</si>
  <si>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</si>
  <si>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</si>
  <si>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</si>
  <si>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</si>
  <si>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</si>
  <si>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</si>
  <si>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</si>
  <si>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</si>
  <si>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</si>
  <si>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</si>
  <si>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</si>
  <si>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</si>
  <si>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</si>
  <si>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</si>
  <si>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</si>
  <si>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</si>
  <si>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</si>
  <si>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</si>
  <si>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</si>
  <si>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</si>
  <si>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</si>
  <si>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</si>
  <si>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</si>
  <si>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</si>
  <si>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</si>
  <si>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</si>
  <si>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</si>
  <si>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</si>
  <si>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</si>
  <si>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</si>
  <si>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</si>
  <si>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</si>
  <si>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</si>
  <si>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</si>
  <si>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</si>
  <si>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</si>
  <si>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</si>
  <si>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</si>
  <si>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</si>
  <si>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</si>
  <si>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</si>
  <si>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</si>
  <si>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</si>
  <si>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</si>
  <si>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</si>
  <si>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</si>
  <si>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</si>
  <si>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</si>
  <si>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</si>
  <si>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</si>
  <si>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</si>
  <si>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</si>
  <si>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</si>
  <si>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</si>
  <si>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</si>
  <si>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</si>
  <si>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</si>
  <si>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</si>
  <si>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</si>
  <si>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</si>
  <si>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</si>
  <si>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</si>
  <si>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</si>
  <si>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</si>
  <si>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</si>
  <si>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</si>
  <si>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</si>
  <si>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</si>
  <si>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</si>
  <si>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</si>
  <si>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</si>
  <si>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</si>
  <si>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</si>
  <si>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</si>
  <si>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</si>
  <si>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</si>
  <si>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</si>
  <si>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</si>
  <si>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</si>
  <si>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</si>
  <si>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</si>
  <si>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</si>
  <si>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</si>
  <si>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</si>
  <si>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</si>
  <si>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</si>
  <si>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</si>
  <si>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</si>
  <si>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</si>
  <si>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</si>
  <si>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</si>
  <si>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</si>
  <si>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</si>
  <si>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</si>
  <si>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</si>
  <si>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</si>
  <si>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</si>
  <si>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</si>
  <si>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</si>
  <si>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</si>
  <si>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</si>
  <si>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</si>
  <si>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</si>
  <si>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</si>
  <si>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</si>
  <si>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</si>
  <si>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</si>
  <si>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</si>
  <si>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</si>
  <si>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</si>
  <si>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</si>
  <si>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</si>
  <si>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</si>
  <si>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</si>
  <si>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</si>
  <si>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</si>
  <si>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</si>
  <si>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</si>
  <si>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</si>
  <si>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</si>
  <si>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</si>
  <si>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</si>
  <si>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</si>
  <si>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</si>
  <si>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</si>
  <si>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</si>
  <si>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</si>
  <si>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</si>
  <si>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</si>
  <si>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</si>
  <si>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</si>
  <si>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</si>
  <si>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</si>
  <si>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</si>
  <si>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</si>
  <si>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</si>
  <si>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</si>
  <si>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</si>
  <si>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</si>
  <si>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</si>
  <si>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</si>
  <si>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</si>
  <si>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</si>
  <si>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</si>
  <si>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</si>
  <si>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</si>
  <si>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</si>
  <si>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</si>
  <si>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</si>
  <si>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</si>
  <si>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</si>
  <si>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</si>
  <si>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</si>
  <si>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</si>
  <si>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</si>
  <si>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</si>
  <si>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</si>
  <si>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</si>
  <si>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</si>
  <si>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</si>
  <si>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</si>
  <si>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</si>
  <si>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</si>
  <si>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</si>
  <si>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</si>
  <si>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</si>
  <si>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</si>
  <si>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</si>
  <si>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</si>
  <si>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</si>
  <si>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</si>
  <si>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</si>
  <si>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</si>
  <si>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</si>
  <si>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</si>
  <si>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</si>
  <si>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</si>
  <si>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</si>
  <si>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</si>
  <si>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</si>
  <si>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</si>
  <si>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</si>
  <si>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</si>
  <si>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</si>
  <si>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</si>
  <si>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</si>
  <si>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</si>
  <si>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</si>
  <si>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</si>
  <si>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</si>
  <si>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</si>
  <si>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</si>
  <si>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</si>
  <si>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</si>
  <si>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</si>
  <si>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</si>
  <si>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</si>
  <si>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</si>
  <si>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</si>
  <si>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</si>
  <si>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</si>
  <si>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</si>
  <si>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</si>
  <si>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</si>
  <si>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</si>
  <si>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</si>
  <si>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</si>
  <si>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</si>
  <si>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</si>
  <si>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</si>
  <si>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</si>
  <si>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</si>
  <si>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</si>
  <si>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</si>
  <si>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</si>
  <si>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</si>
  <si>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</si>
  <si>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</si>
  <si>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</si>
  <si>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</si>
  <si>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</si>
  <si>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</si>
  <si>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</si>
  <si>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</si>
  <si>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</si>
  <si>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</si>
  <si>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</si>
  <si>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</si>
  <si>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</si>
  <si>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</si>
  <si>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</si>
  <si>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</si>
  <si>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</si>
  <si>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</si>
  <si>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</si>
  <si>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</si>
  <si>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</si>
  <si>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</si>
  <si>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</si>
  <si>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</si>
  <si>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</si>
  <si>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</si>
  <si>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</si>
  <si>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</si>
  <si>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</si>
  <si>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</si>
  <si>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</si>
  <si>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</si>
  <si>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</si>
  <si>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</si>
  <si>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</si>
  <si>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</si>
  <si>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</si>
  <si>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</si>
  <si>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</si>
  <si>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</si>
  <si>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</si>
  <si>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</si>
  <si>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</si>
  <si>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</si>
  <si>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</si>
  <si>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</si>
  <si>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</si>
  <si>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</si>
  <si>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</si>
  <si>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</si>
  <si>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</si>
  <si>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</si>
  <si>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</si>
  <si>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</si>
  <si>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</si>
  <si>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</si>
  <si>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</si>
  <si>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</si>
  <si>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</si>
  <si>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</si>
  <si>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</si>
  <si>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</si>
  <si>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</si>
  <si>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</si>
  <si>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</si>
  <si>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</si>
  <si>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</si>
  <si>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</si>
  <si>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</si>
  <si>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</si>
  <si>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</si>
  <si>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</si>
  <si>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</si>
  <si>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</si>
  <si>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</si>
  <si>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</si>
  <si>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</si>
  <si>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</si>
  <si>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</si>
  <si>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</si>
  <si>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</si>
  <si>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</si>
  <si>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</si>
  <si>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</si>
  <si>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</si>
  <si>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</si>
  <si>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</si>
  <si>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</si>
  <si>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</si>
  <si>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</si>
  <si>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</si>
  <si>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</si>
  <si>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</si>
  <si>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</si>
  <si>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</si>
  <si>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</si>
  <si>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</si>
  <si>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</si>
  <si>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</si>
  <si>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</si>
  <si>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</si>
  <si>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</si>
  <si>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</si>
  <si>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</si>
  <si>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</si>
  <si>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</si>
  <si>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</si>
  <si>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</si>
  <si>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</si>
  <si>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</si>
  <si>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</si>
  <si>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</si>
  <si>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</si>
  <si>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</si>
  <si>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</si>
  <si>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</si>
  <si>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</si>
  <si>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</si>
  <si>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</si>
  <si>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</si>
  <si>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</si>
  <si>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</si>
  <si>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</si>
  <si>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</si>
  <si>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</si>
  <si>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</si>
  <si>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</si>
  <si>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</si>
  <si>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</si>
  <si>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</si>
  <si>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</si>
  <si>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</si>
  <si>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</si>
  <si>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</si>
  <si>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</si>
  <si>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</si>
  <si>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</si>
  <si>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</si>
  <si>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</si>
  <si>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</si>
  <si>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</si>
  <si>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</si>
  <si>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</si>
  <si>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</si>
  <si>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</si>
  <si>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</si>
  <si>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</si>
  <si>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</si>
  <si>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</si>
  <si>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</si>
  <si>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</si>
  <si>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</si>
  <si>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</si>
  <si>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</si>
  <si>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</si>
  <si>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</si>
  <si>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</si>
  <si>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</si>
  <si>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</si>
  <si>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</si>
  <si>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</si>
  <si>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</si>
  <si>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</si>
  <si>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</si>
  <si>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</si>
  <si>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</si>
  <si>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</si>
  <si>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</si>
  <si>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</si>
  <si>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</si>
  <si>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</si>
  <si>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</si>
  <si>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</si>
  <si>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</si>
  <si>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</si>
  <si>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</si>
  <si>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</si>
  <si>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</si>
  <si>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</si>
  <si>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</si>
  <si>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</si>
  <si>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</si>
  <si>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</si>
  <si>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</si>
  <si>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</si>
  <si>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</si>
  <si>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</si>
  <si>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</si>
  <si>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</si>
  <si>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</si>
  <si>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</si>
  <si>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</si>
  <si>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</si>
  <si>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</si>
  <si>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</si>
  <si>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</si>
  <si>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</si>
  <si>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</si>
  <si>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</si>
  <si>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</si>
  <si>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</si>
  <si>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</si>
  <si>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</si>
  <si>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</si>
  <si>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</si>
  <si>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</si>
  <si>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</si>
  <si>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</si>
  <si>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</si>
  <si>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</si>
  <si>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</si>
  <si>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</si>
  <si>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</si>
  <si>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</si>
  <si>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</si>
  <si>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</si>
  <si>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</si>
  <si>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</si>
  <si>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</si>
  <si>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</si>
  <si>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</si>
  <si>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</si>
  <si>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</si>
  <si>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</si>
  <si>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</si>
  <si>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</si>
  <si>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</si>
  <si>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</si>
  <si>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</si>
  <si>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</si>
  <si>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</si>
  <si>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</si>
  <si>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</si>
  <si>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</si>
  <si>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</si>
  <si>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</si>
  <si>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</si>
  <si>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</si>
  <si>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</si>
  <si>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</si>
  <si>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</si>
  <si>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</si>
  <si>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</si>
  <si>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</si>
  <si>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</si>
  <si>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</si>
  <si>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</si>
  <si>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</si>
  <si>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</si>
  <si>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</si>
  <si>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</si>
  <si>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</si>
  <si>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</si>
  <si>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</si>
  <si>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</si>
  <si>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</si>
  <si>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</si>
  <si>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</si>
  <si>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</si>
  <si>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</si>
  <si>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</si>
  <si>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</si>
  <si>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</si>
  <si>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</si>
  <si>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</si>
  <si>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</si>
  <si>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</si>
  <si>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</si>
  <si>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</si>
  <si>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</si>
  <si>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</si>
  <si>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</si>
  <si>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</si>
  <si>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</si>
  <si>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</si>
  <si>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</si>
  <si>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</si>
  <si>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</si>
  <si>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</si>
  <si>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</si>
  <si>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</si>
  <si>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</si>
  <si>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</si>
  <si>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</si>
  <si>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</si>
  <si>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</si>
  <si>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</si>
  <si>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</si>
  <si>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</si>
  <si>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</si>
  <si>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</si>
  <si>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</si>
  <si>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</si>
  <si>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</si>
  <si>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</si>
  <si>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</si>
  <si>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</si>
  <si>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</si>
  <si>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</si>
  <si>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</si>
  <si>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</si>
  <si>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</si>
  <si>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</si>
  <si>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</si>
  <si>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</si>
  <si>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</si>
  <si>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</si>
  <si>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</si>
  <si>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</si>
  <si>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</si>
  <si>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</si>
  <si>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</si>
  <si>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</si>
  <si>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</si>
  <si>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</si>
  <si>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</si>
  <si>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</si>
  <si>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</si>
  <si>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</si>
  <si>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</si>
  <si>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</si>
  <si>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</si>
  <si>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</si>
  <si>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</si>
  <si>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</si>
  <si>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</si>
  <si>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</si>
  <si>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</si>
  <si>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</si>
  <si>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</si>
  <si>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</si>
  <si>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</si>
  <si>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</si>
  <si>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</si>
  <si>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</si>
  <si>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</si>
  <si>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</si>
  <si>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</si>
  <si>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</si>
  <si>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</si>
  <si>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</si>
  <si>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</si>
  <si>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</si>
  <si>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</si>
  <si>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</si>
  <si>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</si>
  <si>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</si>
  <si>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</si>
  <si>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</si>
  <si>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</si>
  <si>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</si>
  <si>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</si>
  <si>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</si>
  <si>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</si>
  <si>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</si>
  <si>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</si>
  <si>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</si>
  <si>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</si>
  <si>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</si>
  <si>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</si>
  <si>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</si>
  <si>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</si>
  <si>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</si>
  <si>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</si>
  <si>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</si>
  <si>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</si>
  <si>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</si>
  <si>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</si>
  <si>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</si>
  <si>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</si>
  <si>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</si>
  <si>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</si>
  <si>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</si>
  <si>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</si>
  <si>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</si>
  <si>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</si>
  <si>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</si>
  <si>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</si>
  <si>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</si>
  <si>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</si>
  <si>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</si>
  <si>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</si>
  <si>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</si>
  <si>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</si>
  <si>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</si>
  <si>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</si>
  <si>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</si>
  <si>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</si>
  <si>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</si>
  <si>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</si>
  <si>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</si>
  <si>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</si>
  <si>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</si>
  <si>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</si>
  <si>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</si>
  <si>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</si>
  <si>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</si>
  <si>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</si>
  <si>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</si>
  <si>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</si>
  <si>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</si>
  <si>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</si>
  <si>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</si>
  <si>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</si>
  <si>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</si>
  <si>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</si>
  <si>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</si>
  <si>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</si>
  <si>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</si>
  <si>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</si>
  <si>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</si>
  <si>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</si>
  <si>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</si>
  <si>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</si>
  <si>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</si>
  <si>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</si>
  <si>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</si>
  <si>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</si>
  <si>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</si>
  <si>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</si>
  <si>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</si>
  <si>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</si>
  <si>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</si>
  <si>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</si>
  <si>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</si>
  <si>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</si>
  <si>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</si>
  <si>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</si>
  <si>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</si>
  <si>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</si>
  <si>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</si>
  <si>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</si>
  <si>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</si>
  <si>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</si>
  <si>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</si>
  <si>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</si>
  <si>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</si>
  <si>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</si>
  <si>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</si>
  <si>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</si>
  <si>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</si>
  <si>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</si>
  <si>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</si>
  <si>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</si>
  <si>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</si>
  <si>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</si>
  <si>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</si>
  <si>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</si>
  <si>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</si>
  <si>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</si>
  <si>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</si>
  <si>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</si>
  <si>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</si>
  <si>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</si>
  <si>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</si>
  <si>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</si>
  <si>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</si>
  <si>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</si>
  <si>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</si>
  <si>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</si>
  <si>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</si>
  <si>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</si>
  <si>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</si>
  <si>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</si>
  <si>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</si>
  <si>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</si>
  <si>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</si>
  <si>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</si>
  <si>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</si>
  <si>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</si>
  <si>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</si>
  <si>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</si>
  <si>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</si>
  <si>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</si>
  <si>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</si>
  <si>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</si>
  <si>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</si>
  <si>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</si>
  <si>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</si>
  <si>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</si>
  <si>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</si>
  <si>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</si>
  <si>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</si>
  <si>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</si>
  <si>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</si>
  <si>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</si>
  <si>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</si>
  <si>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</si>
  <si>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</si>
  <si>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</si>
  <si>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</si>
  <si>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</si>
  <si>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</si>
  <si>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</si>
  <si>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</si>
  <si>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</si>
  <si>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</si>
  <si>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</si>
  <si>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</si>
  <si>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</si>
  <si>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</si>
  <si>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</si>
  <si>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</si>
  <si>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</si>
  <si>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</si>
  <si>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</si>
  <si>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</si>
  <si>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</si>
  <si>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</si>
  <si>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</si>
  <si>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</si>
  <si>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</si>
  <si>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</si>
  <si>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</si>
  <si>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</si>
  <si>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</si>
  <si>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</si>
  <si>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</si>
  <si>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</si>
  <si>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</si>
  <si>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</si>
  <si>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</si>
  <si>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</si>
  <si>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</si>
  <si>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</si>
  <si>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</si>
  <si>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</si>
  <si>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</si>
  <si>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</si>
  <si>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</si>
  <si>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</si>
  <si>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</si>
  <si>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</si>
  <si>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</si>
  <si>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</si>
  <si>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</si>
  <si>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</si>
  <si>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</si>
  <si>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</si>
  <si>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</si>
  <si>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</si>
  <si>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</si>
  <si>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</si>
  <si>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</si>
  <si>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</si>
  <si>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</si>
  <si>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</si>
  <si>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</si>
  <si>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</si>
  <si>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</si>
  <si>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</si>
  <si>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</si>
  <si>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</si>
  <si>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</si>
  <si>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</si>
  <si>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</si>
  <si>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</si>
  <si>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</si>
  <si>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</si>
  <si>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</si>
  <si>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</si>
  <si>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</si>
  <si>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</si>
  <si>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</si>
  <si>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</si>
  <si>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</si>
  <si>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</si>
  <si>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</si>
  <si>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</si>
  <si>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</si>
  <si>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</si>
  <si>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</si>
  <si>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</si>
  <si>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</si>
  <si>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</si>
  <si>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</si>
  <si>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</si>
  <si>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</si>
  <si>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</si>
  <si>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</si>
  <si>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</si>
  <si>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</si>
  <si>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</si>
  <si>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</si>
  <si>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</si>
  <si>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</si>
  <si>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</si>
  <si>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</si>
  <si>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</si>
  <si>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</si>
  <si>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</si>
  <si>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</si>
  <si>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</si>
  <si>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</si>
  <si>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</si>
  <si>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</si>
  <si>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</si>
  <si>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</si>
  <si>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</si>
  <si>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</si>
  <si>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</si>
  <si>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</si>
  <si>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</si>
  <si>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</si>
  <si>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</si>
  <si>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</si>
  <si>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</si>
  <si>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</si>
  <si>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</si>
  <si>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</si>
  <si>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</si>
  <si>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</si>
  <si>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</si>
  <si>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</si>
  <si>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</si>
  <si>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</si>
  <si>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</si>
  <si>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</si>
  <si>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</si>
  <si>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</si>
  <si>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</si>
  <si>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</si>
  <si>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</si>
  <si>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</si>
  <si>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</si>
  <si>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</si>
  <si>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</si>
  <si>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</si>
  <si>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</si>
  <si>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</si>
  <si>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</si>
  <si>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</si>
  <si>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</si>
  <si>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</si>
  <si>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</si>
  <si>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</si>
  <si>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</si>
  <si>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</si>
  <si>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</si>
  <si>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</si>
  <si>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</si>
  <si>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</si>
  <si>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</si>
  <si>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</si>
  <si>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</si>
  <si>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</si>
  <si>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</si>
  <si>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</si>
  <si>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</si>
  <si>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</si>
  <si>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</si>
  <si>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</si>
  <si>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</si>
  <si>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</si>
  <si>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</si>
  <si>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</si>
  <si>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</si>
  <si>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</si>
  <si>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</si>
  <si>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</si>
  <si>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</si>
  <si>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</si>
  <si>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</si>
  <si>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</si>
  <si>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</si>
  <si>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</si>
  <si>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</si>
  <si>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</si>
  <si>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</si>
  <si>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</si>
  <si>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</si>
  <si>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</si>
  <si>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</si>
  <si>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</si>
  <si>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</si>
  <si>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</si>
  <si>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</si>
  <si>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</si>
  <si>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</si>
  <si>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</si>
  <si>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</si>
  <si>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</si>
  <si>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</si>
  <si>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</si>
  <si>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</si>
  <si>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</si>
  <si>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</si>
  <si>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</si>
  <si>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</si>
  <si>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</si>
  <si>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</si>
  <si>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</si>
  <si>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</si>
  <si>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</si>
  <si>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</si>
  <si>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</si>
  <si>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</si>
  <si>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</si>
  <si>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</si>
  <si>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</si>
  <si>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</si>
  <si>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</si>
  <si>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</si>
  <si>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</si>
  <si>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</si>
  <si>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</si>
  <si>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</si>
  <si>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</si>
  <si>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</si>
  <si>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</si>
  <si>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</si>
  <si>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</si>
  <si>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</si>
  <si>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</si>
  <si>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</si>
  <si>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</si>
  <si>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</si>
  <si>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</si>
  <si>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</si>
  <si>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</si>
  <si>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</si>
  <si>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</si>
  <si>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</si>
  <si>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</si>
  <si>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</si>
  <si>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</si>
  <si>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</si>
  <si>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</si>
  <si>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</si>
  <si>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</si>
  <si>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</si>
  <si>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</si>
  <si>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</si>
  <si>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</si>
  <si>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</si>
  <si>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</si>
  <si>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</si>
  <si>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</si>
  <si>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</si>
  <si>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</si>
  <si>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</si>
  <si>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</si>
  <si>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</si>
  <si>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</si>
  <si>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</si>
  <si>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</si>
  <si>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</si>
  <si>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</si>
  <si>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</si>
  <si>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</si>
  <si>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</si>
  <si>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</si>
  <si>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</si>
  <si>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</si>
  <si>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</si>
  <si>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</si>
  <si>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</si>
  <si>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</si>
  <si>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</si>
  <si>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</si>
  <si>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</si>
  <si>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</si>
  <si>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</si>
  <si>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</si>
  <si>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</si>
  <si>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</si>
  <si>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</si>
  <si>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</si>
  <si>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</si>
  <si>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</si>
  <si>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</si>
  <si>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</si>
  <si>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</si>
  <si>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</si>
  <si>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</si>
  <si>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</si>
  <si>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</si>
  <si>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</si>
  <si>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</si>
  <si>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</si>
  <si>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</si>
  <si>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</si>
  <si>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</si>
  <si>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</si>
  <si>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</si>
  <si>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</si>
  <si>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</si>
  <si>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</si>
  <si>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</si>
  <si>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</si>
  <si>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</si>
  <si>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</si>
  <si>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</si>
  <si>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</si>
  <si>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</si>
  <si>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</si>
  <si>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</si>
  <si>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</si>
  <si>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</si>
  <si>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</si>
  <si>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</si>
  <si>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</si>
  <si>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</si>
  <si>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</si>
  <si>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</si>
  <si>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</si>
  <si>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</si>
  <si>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</si>
  <si>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</si>
  <si>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</si>
  <si>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</si>
  <si>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</si>
  <si>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</si>
  <si>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</si>
  <si>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</si>
  <si>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</si>
  <si>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</si>
  <si>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</si>
  <si>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</si>
  <si>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</si>
  <si>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</si>
  <si>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</si>
  <si>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</si>
  <si>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</si>
  <si>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</si>
  <si>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</si>
  <si>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</si>
  <si>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</si>
  <si>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</si>
  <si>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</si>
  <si>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</si>
  <si>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</si>
  <si>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</si>
  <si>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</si>
  <si>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</si>
  <si>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</si>
  <si>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</si>
  <si>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</si>
  <si>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</si>
  <si>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</si>
  <si>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</si>
  <si>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</si>
  <si>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HKSJ362519</t>
  </si>
  <si>
    <t>Senior unsecured notes</t>
  </si>
  <si>
    <t>FI4000115415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</si>
</sst>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45" fillId="0" borderId="0"/>
    <xf numFmtId="0" fontId="2" fillId="0" borderId="0">
      <alignment vertical="center"/>
    </xf>
    <xf numFmtId="0" fontId="2" fillId="0" borderId="0">
      <alignment vertical="center"/>
    </xf>
    <xf numFmtId="0" fontId="16" fillId="5" borderId="0" applyNumberFormat="0" applyBorder="0" applyAlignment="0" applyProtection="0"/>
    <xf numFmtId="0" fontId="16" fillId="6" borderId="0" applyNumberFormat="0" applyBorder="0" applyAlignment="0" applyProtection="0"/>
    <xf numFmtId="0" fontId="4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45"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5"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46" fillId="29"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47" fillId="32" borderId="0" applyNumberFormat="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49" fillId="34" borderId="0" applyNumberFormat="0" applyBorder="0" applyAlignment="0" applyProtection="0"/>
    <xf numFmtId="0" fontId="29" fillId="34" borderId="0" applyNumberFormat="0" applyBorder="0" applyAlignment="0" applyProtection="0"/>
    <xf numFmtId="0" fontId="16" fillId="0" borderId="0"/>
    <xf numFmtId="0" fontId="50" fillId="0" borderId="0"/>
    <xf numFmtId="0" fontId="16" fillId="35" borderId="31" applyNumberFormat="0" applyFont="0" applyAlignment="0" applyProtection="0"/>
    <xf numFmtId="0" fontId="30" fillId="30" borderId="32"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cellStyleXfs>
  <cellXfs count="257">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32" fillId="45" borderId="2" xfId="0" applyFont="1" applyFill="1" applyBorder="1"/>
    <xf numFmtId="0" fontId="32"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2" fillId="46" borderId="2" xfId="0" applyFont="1" applyFill="1" applyBorder="1"/>
    <xf numFmtId="0" fontId="32" fillId="46" borderId="4" xfId="0" applyFont="1" applyFill="1" applyBorder="1"/>
    <xf numFmtId="0" fontId="32" fillId="46" borderId="3" xfId="0" applyFont="1"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7" borderId="12" xfId="0" applyFont="1" applyFill="1" applyBorder="1"/>
    <xf numFmtId="0" fontId="32" fillId="47" borderId="20" xfId="0" applyFont="1" applyFill="1" applyBorder="1"/>
    <xf numFmtId="0" fontId="32" fillId="47" borderId="21" xfId="0" applyFont="1" applyFill="1" applyBorder="1"/>
    <xf numFmtId="0" fontId="38"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15"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2" fillId="48" borderId="2" xfId="0" applyFont="1" applyFill="1" applyBorder="1"/>
    <xf numFmtId="0" fontId="32"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2" fillId="48" borderId="3" xfId="0" applyFont="1" applyFill="1" applyBorder="1"/>
    <xf numFmtId="0" fontId="32" fillId="44" borderId="2" xfId="0" applyFont="1" applyFill="1" applyBorder="1"/>
    <xf numFmtId="0" fontId="32" fillId="44" borderId="4" xfId="0" applyFont="1" applyFill="1" applyBorder="1"/>
    <xf numFmtId="0" fontId="0" fillId="44" borderId="18" xfId="0" applyFill="1" applyBorder="1"/>
    <xf numFmtId="0" fontId="0" fillId="44"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49" borderId="0" xfId="0" applyFill="1"/>
    <xf numFmtId="0" fontId="32" fillId="49"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0" fontId="32" fillId="46" borderId="0" xfId="0" applyFont="1" applyFill="1" applyBorder="1"/>
    <xf numFmtId="0" fontId="32" fillId="45" borderId="0" xfId="0" applyFont="1" applyFill="1" applyBorder="1"/>
    <xf numFmtId="0" fontId="0" fillId="45" borderId="0" xfId="0" applyFill="1"/>
    <xf numFmtId="0" fontId="0" fillId="46" borderId="0" xfId="0" applyFill="1"/>
    <xf numFmtId="0" fontId="44" fillId="0" borderId="0" xfId="0" applyFont="1"/>
    <xf numFmtId="0" fontId="0" fillId="0" borderId="0" xfId="0"/>
    <xf numFmtId="0" fontId="39" fillId="46" borderId="14" xfId="0" applyFont="1" applyFill="1" applyBorder="1"/>
    <xf numFmtId="0" fontId="39" fillId="46" borderId="18" xfId="0" applyFont="1" applyFill="1" applyBorder="1"/>
    <xf numFmtId="0" fontId="0" fillId="46" borderId="0" xfId="0" applyFill="1" applyBorder="1"/>
    <xf numFmtId="0" fontId="51" fillId="0" borderId="0" xfId="0" applyFont="1"/>
    <xf numFmtId="0" fontId="51" fillId="0" borderId="0" xfId="0" applyFont="1" applyAlignment="1">
      <alignment vertical="center"/>
    </xf>
    <xf numFmtId="0" fontId="52" fillId="0" borderId="0" xfId="0" applyFont="1"/>
    <xf numFmtId="0" fontId="1" fillId="0" borderId="1" xfId="0" applyFont="1" applyBorder="1"/>
    <xf numFmtId="49" fontId="1" fillId="0" borderId="1" xfId="0" applyNumberFormat="1" applyFont="1" applyBorder="1" applyAlignment="1">
      <alignment horizontal="left"/>
    </xf>
    <xf numFmtId="49" fontId="1" fillId="41" borderId="1" xfId="0" applyNumberFormat="1" applyFont="1" applyFill="1" applyBorder="1" applyAlignment="1">
      <alignment horizontal="left"/>
    </xf>
    <xf numFmtId="0" fontId="41" fillId="42" borderId="22" xfId="0" applyFont="1" applyFill="1" applyBorder="1" applyAlignment="1">
      <alignment horizontal="center"/>
    </xf>
    <xf numFmtId="0" fontId="41" fillId="42" borderId="23" xfId="0" applyFont="1" applyFill="1" applyBorder="1" applyAlignment="1">
      <alignment horizontal="center"/>
    </xf>
    <xf numFmtId="0" fontId="3" fillId="42" borderId="22" xfId="38" applyFont="1" applyFill="1" applyBorder="1" applyAlignment="1">
      <alignment horizontal="center"/>
    </xf>
    <xf numFmtId="0" fontId="3" fillId="42" borderId="24" xfId="38" applyFont="1" applyFill="1" applyBorder="1" applyAlignment="1">
      <alignment horizontal="center"/>
    </xf>
    <xf numFmtId="0" fontId="43" fillId="0" borderId="6" xfId="0" applyFont="1" applyFill="1" applyBorder="1" applyAlignment="1">
      <alignment horizontal="left" wrapText="1"/>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41"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5" t="s">
        <v>433</v>
      </c>
      <c r="M5" s="246"/>
      <c r="N5" s="245" t="s">
        <v>434</v>
      </c>
      <c r="O5" s="246"/>
      <c r="P5" s="245" t="s">
        <v>435</v>
      </c>
      <c r="Q5" s="246"/>
      <c r="R5" s="245" t="s">
        <v>436</v>
      </c>
      <c r="S5" s="246"/>
      <c r="T5" s="245" t="s">
        <v>437</v>
      </c>
      <c r="U5" s="246"/>
      <c r="V5" s="245" t="s">
        <v>438</v>
      </c>
      <c r="W5" s="246"/>
      <c r="X5" s="245" t="s">
        <v>439</v>
      </c>
      <c r="Y5" s="246"/>
      <c r="Z5" s="245" t="s">
        <v>440</v>
      </c>
      <c r="AA5" s="246"/>
      <c r="AB5" s="245" t="s">
        <v>441</v>
      </c>
      <c r="AC5" s="246"/>
      <c r="AD5" s="245" t="s">
        <v>442</v>
      </c>
      <c r="AE5" s="246"/>
      <c r="AF5" s="245" t="s">
        <v>443</v>
      </c>
      <c r="AG5" s="246"/>
      <c r="AH5" s="245" t="s">
        <v>444</v>
      </c>
      <c r="AI5" s="246"/>
      <c r="AJ5" s="245" t="s">
        <v>445</v>
      </c>
      <c r="AK5" s="246"/>
      <c r="AL5" s="245" t="s">
        <v>446</v>
      </c>
      <c r="AM5" s="246"/>
      <c r="AN5" s="245" t="s">
        <v>447</v>
      </c>
      <c r="AO5" s="246"/>
      <c r="AP5" s="245" t="s">
        <v>448</v>
      </c>
      <c r="AQ5" s="246"/>
      <c r="AR5" s="245" t="s">
        <v>449</v>
      </c>
      <c r="AS5" s="246"/>
      <c r="AT5" s="245" t="s">
        <v>450</v>
      </c>
      <c r="AU5" s="246"/>
      <c r="AV5" s="245" t="s">
        <v>451</v>
      </c>
      <c r="AW5" s="246"/>
      <c r="AX5" s="245" t="s">
        <v>452</v>
      </c>
      <c r="AY5" s="246"/>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6" t="s">
        <v>860</v>
      </c>
      <c r="B4" s="256"/>
      <c r="C4" s="256"/>
      <c r="D4" s="256"/>
      <c r="E4" s="256"/>
      <c r="F4" s="256"/>
      <c r="G4" s="256"/>
      <c r="H4" s="256"/>
      <c r="I4" s="256"/>
      <c r="J4" s="256"/>
      <c r="K4" s="256"/>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7" t="s">
        <v>1016</v>
      </c>
      <c r="T5" s="248"/>
      <c r="U5" s="248"/>
      <c r="V5" s="248"/>
      <c r="W5" s="248"/>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9" t="s">
        <v>1191</v>
      </c>
      <c r="B5" s="249"/>
      <c r="C5" s="249"/>
      <c r="D5" s="93"/>
      <c r="E5" s="93"/>
      <c r="F5" s="93"/>
      <c r="G5" s="93"/>
      <c r="H5" s="93"/>
      <c r="I5" s="93"/>
      <c r="J5" s="93"/>
      <c r="K5" s="220"/>
      <c r="L5" s="220"/>
      <c r="M5" s="220"/>
      <c r="N5" s="220"/>
      <c r="O5" s="220"/>
      <c r="P5" s="220"/>
      <c r="Q5" s="220"/>
      <c r="R5" s="220"/>
      <c r="S5" s="247" t="s">
        <v>1016</v>
      </c>
      <c r="T5" s="248"/>
      <c r="U5" s="248"/>
      <c r="V5" s="248"/>
      <c r="W5" s="248"/>
      <c r="X5" s="247" t="s">
        <v>1077</v>
      </c>
      <c r="Y5" s="248"/>
      <c r="Z5" s="248"/>
      <c r="AA5" s="248"/>
      <c r="AB5" s="248"/>
      <c r="AC5" s="247" t="s">
        <v>1078</v>
      </c>
      <c r="AD5" s="248"/>
      <c r="AE5" s="248"/>
      <c r="AF5" s="248"/>
      <c r="AG5" s="248"/>
      <c r="AH5" s="247" t="s">
        <v>1079</v>
      </c>
      <c r="AI5" s="248"/>
      <c r="AJ5" s="248"/>
      <c r="AK5" s="248"/>
      <c r="AL5" s="248"/>
      <c r="AM5" s="247" t="s">
        <v>1080</v>
      </c>
      <c r="AN5" s="248"/>
      <c r="AO5" s="248"/>
      <c r="AP5" s="248"/>
      <c r="AQ5" s="248"/>
      <c r="AR5" s="247" t="s">
        <v>1081</v>
      </c>
      <c r="AS5" s="248"/>
      <c r="AT5" s="248"/>
      <c r="AU5" s="248"/>
      <c r="AV5" s="248"/>
      <c r="AW5" s="247" t="s">
        <v>1082</v>
      </c>
      <c r="AX5" s="248"/>
      <c r="AY5" s="248"/>
      <c r="AZ5" s="248"/>
      <c r="BA5" s="248"/>
      <c r="BB5" s="247" t="s">
        <v>1083</v>
      </c>
      <c r="BC5" s="248"/>
      <c r="BD5" s="248"/>
      <c r="BE5" s="248"/>
      <c r="BF5" s="248"/>
      <c r="BG5" s="247" t="s">
        <v>1084</v>
      </c>
      <c r="BH5" s="248"/>
      <c r="BI5" s="248"/>
      <c r="BJ5" s="248"/>
      <c r="BK5" s="248"/>
      <c r="BL5" s="247" t="s">
        <v>1085</v>
      </c>
      <c r="BM5" s="248"/>
      <c r="BN5" s="248"/>
      <c r="BO5" s="248"/>
      <c r="BP5" s="248"/>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F29" sqref="F29"/>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19</v>
      </c>
      <c r="B2" s="242" t="s">
        <v>290</v>
      </c>
      <c r="C2" s="64" t="s">
        <v>1491</v>
      </c>
      <c r="D2" s="64" t="s">
        <v>1272</v>
      </c>
      <c r="E2" s="65" t="s">
        <v>34</v>
      </c>
      <c r="F2" s="64" t="s">
        <v>289</v>
      </c>
      <c r="G2" s="4">
        <v>41969</v>
      </c>
      <c r="H2" s="95" t="str">
        <f>IF(C2="-","",VLOOKUP(C2,CouponBondIssuersTable,2,0))</f>
        <v>HKS</v>
      </c>
      <c r="I2" s="95" t="str">
        <f>IF(D2="-","",IFERROR(VLOOKUP(D2,CouponLeadManagersTable,2,0),""))</f>
        <v>UOC</v>
      </c>
      <c r="J2" s="95" t="str">
        <f>IF(D2="-","",IFERROR(VLOOKUP(D2,CouponLeadManagersTable,3,0),""))</f>
        <v>HE</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243" t="s">
        <v>1509</v>
      </c>
      <c r="B7" s="243" t="s">
        <v>1510</v>
      </c>
      <c r="C7" s="64"/>
      <c r="D7" s="242" t="s">
        <v>1511</v>
      </c>
      <c r="E7" s="65">
        <v>1000</v>
      </c>
      <c r="F7" s="64" t="s">
        <v>34</v>
      </c>
      <c r="G7" s="64" t="s">
        <v>354</v>
      </c>
      <c r="H7" s="64"/>
      <c r="I7" s="84">
        <v>3.625</v>
      </c>
      <c r="J7" s="64">
        <v>1</v>
      </c>
      <c r="K7" s="4">
        <v>42329</v>
      </c>
      <c r="L7" s="4">
        <v>43790</v>
      </c>
      <c r="M7" s="4" t="s">
        <v>1167</v>
      </c>
      <c r="N7" s="51" t="s">
        <v>423</v>
      </c>
      <c r="O7" s="65">
        <v>100000000</v>
      </c>
      <c r="P7" s="4">
        <v>41964</v>
      </c>
      <c r="Q7" s="4">
        <f>IF(P7&lt;&gt;"",P7,"")</f>
        <v>41964</v>
      </c>
      <c r="R7" s="4">
        <v>43790</v>
      </c>
      <c r="S7" s="4">
        <v>43790</v>
      </c>
      <c r="T7" s="244" t="s">
        <v>1509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50">
        <v>40858</v>
      </c>
      <c r="C1" s="251"/>
      <c r="D1" s="252"/>
      <c r="F1" s="9" t="s">
        <v>325</v>
      </c>
    </row>
    <row r="2" spans="1:21">
      <c r="A2" s="10" t="s">
        <v>326</v>
      </c>
      <c r="B2" s="253" t="s">
        <v>348</v>
      </c>
      <c r="C2" s="254"/>
      <c r="D2" s="255"/>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C2DF30430D048ABB22767C0E23B2B" ma:contentTypeVersion="1" ma:contentTypeDescription="Create a new document." ma:contentTypeScope="" ma:versionID="97f00687682ef10dbf59c8fdac9050a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596C1A5-7940-414F-A971-6BC8FB7E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0967545-21CF-4424-92D3-DA3E253EFD20}">
  <ds:schemaRefs>
    <ds:schemaRef ds:uri="http://schemas.microsoft.com/sharepoint/v3/contenttype/forms"/>
  </ds:schemaRefs>
</ds:datastoreItem>
</file>

<file path=customXml/itemProps3.xml><?xml version="1.0" encoding="utf-8"?>
<ds:datastoreItem xmlns:ds="http://schemas.openxmlformats.org/officeDocument/2006/customXml" ds:itemID="{F93759CD-CBF9-4ADF-852D-5ABA79B3F6DF}">
  <ds:schemaRefs>
    <ds:schemaRef ds:uri="http://www.w3.org/XML/1998/namespace"/>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2014-11-25T12:24:33Z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