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LookupValues!$Y$2:$Y$236</definedName>
    <definedName name="CouponBondIssuersTable">LookupValues!$Y$2:$Z$244</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<sst xmlns="http://schemas.openxmlformats.org/spreadsheetml/2006/main" count="2594" uniqueCount="1614">
  <si>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</si>
  <si>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</si>
  <si>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</si>
  <si>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</si>
  <si>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</si>
  <si>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</si>
  <si>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</si>
  <si>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</si>
  <si>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</si>
  <si>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</si>
  <si>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</si>
  <si>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</si>
  <si>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</si>
  <si>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</si>
  <si>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</si>
  <si>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</si>
  <si>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</si>
  <si>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</si>
  <si>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</si>
  <si>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</si>
  <si>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</si>
  <si>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</si>
  <si>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</si>
  <si>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</si>
  <si>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</si>
  <si>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</si>
  <si>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</si>
  <si>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</si>
  <si>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</si>
  <si>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</si>
  <si>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</si>
  <si>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</si>
  <si>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</si>
  <si>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</si>
  <si>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</si>
  <si>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</si>
  <si>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</si>
  <si>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</si>
  <si>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</si>
  <si>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</si>
  <si>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</si>
  <si>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</si>
  <si>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</si>
  <si>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</si>
  <si>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</si>
  <si>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</si>
  <si>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</si>
  <si>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</si>
  <si>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</si>
  <si>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</si>
  <si>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</si>
  <si>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</si>
  <si>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</si>
  <si>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</si>
  <si>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</si>
  <si>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</si>
  <si>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</si>
  <si>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</si>
  <si>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</si>
  <si>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</si>
  <si>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</si>
  <si>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</si>
  <si>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</si>
  <si>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</si>
  <si>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</si>
  <si>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</si>
  <si>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</si>
  <si>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</si>
  <si>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</si>
  <si>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</si>
  <si>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</si>
  <si>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</si>
  <si>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</si>
  <si>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</si>
  <si>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</si>
  <si>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</si>
  <si>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</si>
  <si>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</si>
  <si>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</si>
  <si>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</si>
  <si>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</si>
  <si>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</si>
  <si>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</si>
  <si>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</si>
  <si>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</si>
  <si>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</si>
  <si>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</si>
  <si>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</si>
  <si>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</si>
  <si>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</si>
  <si>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</si>
  <si>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</si>
  <si>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</si>
  <si>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</si>
  <si>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</si>
  <si>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</si>
  <si>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</si>
  <si>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</si>
  <si>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</si>
  <si>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</si>
  <si>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</si>
  <si>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</si>
  <si>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</si>
  <si>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</si>
  <si>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</si>
  <si>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</si>
  <si>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</si>
  <si>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</si>
  <si>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</si>
  <si>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</si>
  <si>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</si>
  <si>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</si>
  <si>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</si>
  <si>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</si>
  <si>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</si>
  <si>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</si>
  <si>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</si>
  <si>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</si>
  <si>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</si>
  <si>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</si>
  <si>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</si>
  <si>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</si>
  <si>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</si>
  <si>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</si>
  <si>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</si>
  <si>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</si>
  <si>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</si>
  <si>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</si>
  <si>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</si>
  <si>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</si>
  <si>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</si>
  <si>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</si>
  <si>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</si>
  <si>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</si>
  <si>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</si>
  <si>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</si>
  <si>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</si>
  <si>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</si>
  <si>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</si>
  <si>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</si>
  <si>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</si>
  <si>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</si>
  <si>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</si>
  <si>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</si>
  <si>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</si>
  <si>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</si>
  <si>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</si>
  <si>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</si>
  <si>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</si>
  <si>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</si>
  <si>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</si>
  <si>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</si>
  <si>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</si>
  <si>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</si>
  <si>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</si>
  <si>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</si>
  <si>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</si>
  <si>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</si>
  <si>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</si>
  <si>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</si>
  <si>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</si>
  <si>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</si>
  <si>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</si>
  <si>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</si>
  <si>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</si>
  <si>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</si>
  <si>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</si>
  <si>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</si>
  <si>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</si>
  <si>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</si>
  <si>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</si>
  <si>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</si>
  <si>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</si>
  <si>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</si>
  <si>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</si>
  <si>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</si>
  <si>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</si>
  <si>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</si>
  <si>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</si>
  <si>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</si>
  <si>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</si>
  <si>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</si>
  <si>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</si>
  <si>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</si>
  <si>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</si>
  <si>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</si>
  <si>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</si>
  <si>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</si>
  <si>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</si>
  <si>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</si>
  <si>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</si>
  <si>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</si>
  <si>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</si>
  <si>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</si>
  <si>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</si>
  <si>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</si>
  <si>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</si>
  <si>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</si>
  <si>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</si>
  <si>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</si>
  <si>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</si>
  <si>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</si>
  <si>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</si>
  <si>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</si>
  <si>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</si>
  <si>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</si>
  <si>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</si>
  <si>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</si>
  <si>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</si>
  <si>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</si>
  <si>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</si>
  <si>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</si>
  <si>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</si>
  <si>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</si>
  <si>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</si>
  <si>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</si>
  <si>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</si>
  <si>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</si>
  <si>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</si>
  <si>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</si>
  <si>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</si>
  <si>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</si>
  <si>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</si>
  <si>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</si>
  <si>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</si>
  <si>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</si>
  <si>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</si>
  <si>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</si>
  <si>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</si>
  <si>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</si>
  <si>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</si>
  <si>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</si>
  <si>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</si>
  <si>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</si>
  <si>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</si>
  <si>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</si>
  <si>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</si>
  <si>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</si>
  <si>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</si>
  <si>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</si>
  <si>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</si>
  <si>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</si>
  <si>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</si>
  <si>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</si>
  <si>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</si>
  <si>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</si>
  <si>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</si>
  <si>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</si>
  <si>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</si>
  <si>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</si>
  <si>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</si>
  <si>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</si>
  <si>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</si>
  <si>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</si>
  <si>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</si>
  <si>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</si>
  <si>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</si>
  <si>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</si>
  <si>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</si>
  <si>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</si>
  <si>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</si>
  <si>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</si>
  <si>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</si>
  <si>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</si>
  <si>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</si>
  <si>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</si>
  <si>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</si>
  <si>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</si>
  <si>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</si>
  <si>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</si>
  <si>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</si>
  <si>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</si>
  <si>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</si>
  <si>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</si>
  <si>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</si>
  <si>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</si>
  <si>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</si>
  <si>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</si>
  <si>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</si>
  <si>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</si>
  <si>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</si>
  <si>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</si>
  <si>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</si>
  <si>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</si>
  <si>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</si>
  <si>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</si>
  <si>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</si>
  <si>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</si>
  <si>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</si>
  <si>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</si>
  <si>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</si>
  <si>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</si>
  <si>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</si>
  <si>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</si>
  <si>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</si>
  <si>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</si>
  <si>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</si>
  <si>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</si>
  <si>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</si>
  <si>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</si>
  <si>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</si>
  <si>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</si>
  <si>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</si>
  <si>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</si>
  <si>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</si>
  <si>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</si>
  <si>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</si>
  <si>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</si>
  <si>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</si>
  <si>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</si>
  <si>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</si>
  <si>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</si>
  <si>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</si>
  <si>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</si>
  <si>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</si>
  <si>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</si>
  <si>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</si>
  <si>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</si>
  <si>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</si>
  <si>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</si>
  <si>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</si>
  <si>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</si>
  <si>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</si>
  <si>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</si>
  <si>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</si>
  <si>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</si>
  <si>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</si>
  <si>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</si>
  <si>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</si>
  <si>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</si>
  <si>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</si>
  <si>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</si>
  <si>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</si>
  <si>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</si>
  <si>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</si>
  <si>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</si>
  <si>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</si>
  <si>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</si>
  <si>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</si>
  <si>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</si>
  <si>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</si>
  <si>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</si>
  <si>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</si>
  <si>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</si>
  <si>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</si>
  <si>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</si>
  <si>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</si>
  <si>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</si>
  <si>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</si>
  <si>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</si>
  <si>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</si>
  <si>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</si>
  <si>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</si>
  <si>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</si>
  <si>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</si>
  <si>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</si>
  <si>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</si>
  <si>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</si>
  <si>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</si>
  <si>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</si>
  <si>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</si>
  <si>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</si>
  <si>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</si>
  <si>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</si>
  <si>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</si>
  <si>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</si>
  <si>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</si>
  <si>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</si>
  <si>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</si>
  <si>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</si>
  <si>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</si>
  <si>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</si>
  <si>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</si>
  <si>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</si>
  <si>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</si>
  <si>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</si>
  <si>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</si>
  <si>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</si>
  <si>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</si>
  <si>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</si>
  <si>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</si>
  <si>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</si>
  <si>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</si>
  <si>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</si>
  <si>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</si>
  <si>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</si>
  <si>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</si>
  <si>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</si>
  <si>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</si>
  <si>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</si>
  <si>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</si>
  <si>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</si>
  <si>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</si>
  <si>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</si>
  <si>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</si>
  <si>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</si>
  <si>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</si>
  <si>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</si>
  <si>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</si>
  <si>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</si>
  <si>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</si>
  <si>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</si>
  <si>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</si>
  <si>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</si>
  <si>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</si>
  <si>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</si>
  <si>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</si>
  <si>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</si>
  <si>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</si>
  <si>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</si>
  <si>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</si>
  <si>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</si>
  <si>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</si>
  <si>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</si>
  <si>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</si>
  <si>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</si>
  <si>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</si>
  <si>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</si>
  <si>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</si>
  <si>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</si>
  <si>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</si>
  <si>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</si>
  <si>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</si>
  <si>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</si>
  <si>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</si>
  <si>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</si>
  <si>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</si>
  <si>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</si>
  <si>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</si>
  <si>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</si>
  <si>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</si>
  <si>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</si>
  <si>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</si>
  <si>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</si>
  <si>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</si>
  <si>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</si>
  <si>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</si>
  <si>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</si>
  <si>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</si>
  <si>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</si>
  <si>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</si>
  <si>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</si>
  <si>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</si>
  <si>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</si>
  <si>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</si>
  <si>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</si>
  <si>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</si>
  <si>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</si>
  <si>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</si>
  <si>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</si>
  <si>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</si>
  <si>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</si>
  <si>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</si>
  <si>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</si>
  <si>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</si>
  <si>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</si>
  <si>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</si>
  <si>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</si>
  <si>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</si>
  <si>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</si>
  <si>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</si>
  <si>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</si>
  <si>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</si>
  <si>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</si>
  <si>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</si>
  <si>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</si>
  <si>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</si>
  <si>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</si>
  <si>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</si>
  <si>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</si>
  <si>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</si>
  <si>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</si>
  <si>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</si>
  <si>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</si>
  <si>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</si>
  <si>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</si>
  <si>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</si>
  <si>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</si>
  <si>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</si>
  <si>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</si>
  <si>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</si>
  <si>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</si>
  <si>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</si>
  <si>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</si>
  <si>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</si>
  <si>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</si>
  <si>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</si>
  <si>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</si>
  <si>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</si>
  <si>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</si>
  <si>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</si>
  <si>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</si>
  <si>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</si>
  <si>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</si>
  <si>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</si>
  <si>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</si>
  <si>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</si>
  <si>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</si>
  <si>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</si>
  <si>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</si>
  <si>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</si>
  <si>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</si>
  <si>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</si>
  <si>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</si>
  <si>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</si>
  <si>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</si>
  <si>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</si>
  <si>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</si>
  <si>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</si>
  <si>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</si>
  <si>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</si>
  <si>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</si>
  <si>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</si>
  <si>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</si>
  <si>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</si>
  <si>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</si>
  <si>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</si>
  <si>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</si>
  <si>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</si>
  <si>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</si>
  <si>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</si>
  <si>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</si>
  <si>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</si>
  <si>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</si>
  <si>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</si>
  <si>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</si>
  <si>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</si>
  <si>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</si>
  <si>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</si>
  <si>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</si>
  <si>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</si>
  <si>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</si>
  <si>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</si>
  <si>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</si>
  <si>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</si>
  <si>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</si>
  <si>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</si>
  <si>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</si>
  <si>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</si>
  <si>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</si>
  <si>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</si>
  <si>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</si>
  <si>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</si>
  <si>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</si>
  <si>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</si>
  <si>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</si>
  <si>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</si>
  <si>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</si>
  <si>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</si>
  <si>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</si>
  <si>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</si>
  <si>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</si>
  <si>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</si>
  <si>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</si>
  <si>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</si>
  <si>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</si>
  <si>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</si>
  <si>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</si>
  <si>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</si>
  <si>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</si>
  <si>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</si>
  <si>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</si>
  <si>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</si>
  <si>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</si>
  <si>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</si>
  <si>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</si>
  <si>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</si>
  <si>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</si>
  <si>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</si>
  <si>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</si>
  <si>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</si>
  <si>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</si>
  <si>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</si>
  <si>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</si>
  <si>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</si>
  <si>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</si>
  <si>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</si>
  <si>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</si>
  <si>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</si>
  <si>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</si>
  <si>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</si>
  <si>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</si>
  <si>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</si>
  <si>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</si>
  <si>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</si>
  <si>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</si>
  <si>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</si>
  <si>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</si>
  <si>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</si>
  <si>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</si>
  <si>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</si>
  <si>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</si>
  <si>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</si>
  <si>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</si>
  <si>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</si>
  <si>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</si>
  <si>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</si>
  <si>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</si>
  <si>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</si>
  <si>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</si>
  <si>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</si>
  <si>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</si>
  <si>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</si>
  <si>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</si>
  <si>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</si>
  <si>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</si>
  <si>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</si>
  <si>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</si>
  <si>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</si>
  <si>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</si>
  <si>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</si>
  <si>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</si>
  <si>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</si>
  <si>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</si>
  <si>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</si>
  <si>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</si>
  <si>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</si>
  <si>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</si>
  <si>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</si>
  <si>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</si>
  <si>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</si>
  <si>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</si>
  <si>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</si>
  <si>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</si>
  <si>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</si>
  <si>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</si>
  <si>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</si>
  <si>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</si>
  <si>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</si>
  <si>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</si>
  <si>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</si>
  <si>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</si>
  <si>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</si>
  <si>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</si>
  <si>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</si>
  <si>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</si>
  <si>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</si>
  <si>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</si>
  <si>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</si>
  <si>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</si>
  <si>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</si>
  <si>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</si>
  <si>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</si>
  <si>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</si>
  <si>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</si>
  <si>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</si>
  <si>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</si>
  <si>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</si>
  <si>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</si>
  <si>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</si>
  <si>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</si>
  <si>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</si>
  <si>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</si>
  <si>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</si>
  <si>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</si>
  <si>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</si>
  <si>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</si>
  <si>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</si>
  <si>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</si>
  <si>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</si>
  <si>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</si>
  <si>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</si>
  <si>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</si>
  <si>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</si>
  <si>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</si>
  <si>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</si>
  <si>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</si>
  <si>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</si>
  <si>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</si>
  <si>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</si>
  <si>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</si>
  <si>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</si>
  <si>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</si>
  <si>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</si>
  <si>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</si>
  <si>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</si>
  <si>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</si>
  <si>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</si>
  <si>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</si>
  <si>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</si>
  <si>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</si>
  <si>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</si>
  <si>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</si>
  <si>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</si>
  <si>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</si>
  <si>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</si>
  <si>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</si>
  <si>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</si>
  <si>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</si>
  <si>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</si>
  <si>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</si>
  <si>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</si>
  <si>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</si>
  <si>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</si>
  <si>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</si>
  <si>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</si>
  <si>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</si>
  <si>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</si>
  <si>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</si>
  <si>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</si>
  <si>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</si>
  <si>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</si>
  <si>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</si>
  <si>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</si>
  <si>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</si>
  <si>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</si>
  <si>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</si>
  <si>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</si>
  <si>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</si>
  <si>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</si>
  <si>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</si>
  <si>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</si>
  <si>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</si>
  <si>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</si>
  <si>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</si>
  <si>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</si>
  <si>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</si>
  <si>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</si>
  <si>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</si>
  <si>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</si>
  <si>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</si>
  <si>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</si>
  <si>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</si>
  <si>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</si>
  <si>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</si>
  <si>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</si>
  <si>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</si>
  <si>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</si>
  <si>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</si>
  <si>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</si>
  <si>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</si>
  <si>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</si>
  <si>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</si>
  <si>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</si>
  <si>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</si>
  <si>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</si>
  <si>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</si>
  <si>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</si>
  <si>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</si>
  <si>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</si>
  <si>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</si>
  <si>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</si>
  <si>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</si>
  <si>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</si>
  <si>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</si>
  <si>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</si>
  <si>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</si>
  <si>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</si>
  <si>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</si>
  <si>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</si>
  <si>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</si>
  <si>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</si>
  <si>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</si>
  <si>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</si>
  <si>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</si>
  <si>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</si>
  <si>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</si>
  <si>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</si>
  <si>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</si>
  <si>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</si>
  <si>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</si>
  <si>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</si>
  <si>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</si>
  <si>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</si>
  <si>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</si>
  <si>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</si>
  <si>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</si>
  <si>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</si>
  <si>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</si>
  <si>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</si>
  <si>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</si>
  <si>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</si>
  <si>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</si>
  <si>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</si>
  <si>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</si>
  <si>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</si>
  <si>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</si>
  <si>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</si>
  <si>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</si>
  <si>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</si>
  <si>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</si>
  <si>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</si>
  <si>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</si>
  <si>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</si>
  <si>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</si>
  <si>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</si>
  <si>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</si>
  <si>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</si>
  <si>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</si>
  <si>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</si>
  <si>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</si>
  <si>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</si>
  <si>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</si>
  <si>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</si>
  <si>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</si>
  <si>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</si>
  <si>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</si>
  <si>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</si>
  <si>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</si>
  <si>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</si>
  <si>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</si>
  <si>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</si>
  <si>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</si>
  <si>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</si>
  <si>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</si>
  <si>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</si>
  <si>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</si>
  <si>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</si>
  <si>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</si>
  <si>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</si>
  <si>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</si>
  <si>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</si>
  <si>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</si>
  <si>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</si>
  <si>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</si>
  <si>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</si>
  <si>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</si>
  <si>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</si>
  <si>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</si>
  <si>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</si>
  <si>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</si>
  <si>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</si>
  <si>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</si>
  <si>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</si>
  <si>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</si>
  <si>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</si>
  <si>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</si>
  <si>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</si>
  <si>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</si>
  <si>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</si>
  <si>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</si>
  <si>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</si>
  <si>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</si>
  <si>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</si>
  <si>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</si>
  <si>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</si>
  <si>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</si>
  <si>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</si>
  <si>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</si>
  <si>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</si>
  <si>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</si>
  <si>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</si>
  <si>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</si>
  <si>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</si>
  <si>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</si>
  <si>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</si>
  <si>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</si>
  <si>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</si>
  <si>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</si>
  <si>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</si>
  <si>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</si>
  <si>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</si>
  <si>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</si>
  <si>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</si>
  <si>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</si>
  <si>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</si>
  <si>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</si>
  <si>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</si>
  <si>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</si>
  <si>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</si>
  <si>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</si>
  <si>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</si>
  <si>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</si>
  <si>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</si>
  <si>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</si>
  <si>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</si>
  <si>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</si>
  <si>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</si>
  <si>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</si>
  <si>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</si>
  <si>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</si>
  <si>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</si>
  <si>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</si>
  <si>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</si>
  <si>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</si>
  <si>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</si>
  <si>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</si>
  <si>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</si>
  <si>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</si>
  <si>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</si>
  <si>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</si>
  <si>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</si>
  <si>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</si>
  <si>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</si>
  <si>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</si>
  <si>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</si>
  <si>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</si>
  <si>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</si>
  <si>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</si>
  <si>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</si>
  <si>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</si>
  <si>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</si>
  <si>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</si>
  <si>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</si>
  <si>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</si>
  <si>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</si>
  <si>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</si>
  <si>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</si>
  <si>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</si>
  <si>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</si>
  <si>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</si>
  <si>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</si>
  <si>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</si>
  <si>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</si>
  <si>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</si>
  <si>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</si>
  <si>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</si>
  <si>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</si>
  <si>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</si>
  <si>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</si>
  <si>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</si>
  <si>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</si>
  <si>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</si>
  <si>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</si>
  <si>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</si>
  <si>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</si>
  <si>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</si>
  <si>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</si>
  <si>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</si>
  <si>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</si>
  <si>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</si>
  <si>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</si>
  <si>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</si>
  <si>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</si>
  <si>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</si>
  <si>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</si>
  <si>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</si>
  <si>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</si>
  <si>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</si>
  <si>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</si>
  <si>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</si>
  <si>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</si>
  <si>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</si>
  <si>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</si>
  <si>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</si>
  <si>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</si>
  <si>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</si>
  <si>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</si>
  <si>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</si>
  <si>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</si>
  <si>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</si>
  <si>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</si>
  <si>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</si>
  <si>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</si>
  <si>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</si>
  <si>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</si>
  <si>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</si>
  <si>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</si>
  <si>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</si>
  <si>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</si>
  <si>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</si>
  <si>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</si>
  <si>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</si>
  <si>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</si>
  <si>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</si>
  <si>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</si>
  <si>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</si>
  <si>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</si>
  <si>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</si>
  <si>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</si>
  <si>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</si>
  <si>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</si>
  <si>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</si>
  <si>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</si>
  <si>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</si>
  <si>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</si>
  <si>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</si>
  <si>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</si>
  <si>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</si>
  <si>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</si>
  <si>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</si>
  <si>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</si>
  <si>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</si>
  <si>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</si>
  <si>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</si>
  <si>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</si>
  <si>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</si>
  <si>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</si>
  <si>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</si>
  <si>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</si>
  <si>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</si>
  <si>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</si>
  <si>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</si>
  <si>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</si>
  <si>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</si>
  <si>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</si>
  <si>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</si>
  <si>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</si>
  <si>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</si>
  <si>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</si>
  <si>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</si>
  <si>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</si>
  <si>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</si>
  <si>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</si>
  <si>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</si>
  <si>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</si>
  <si>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</si>
  <si>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</si>
  <si>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</si>
  <si>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</si>
  <si>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</si>
  <si>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</si>
  <si>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</si>
  <si>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</si>
  <si>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</si>
  <si>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</si>
  <si>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</si>
  <si>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</si>
  <si>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</si>
  <si>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</si>
  <si>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</si>
  <si>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</si>
  <si>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</si>
  <si>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</si>
  <si>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</si>
  <si>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</si>
  <si>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</si>
  <si>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</si>
  <si>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</si>
  <si>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</si>
  <si>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</si>
  <si>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</si>
  <si>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</si>
  <si>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</si>
  <si>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</si>
  <si>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</si>
  <si>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</si>
  <si>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</si>
  <si>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</si>
  <si>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</si>
  <si>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</si>
  <si>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</si>
  <si>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</si>
  <si>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</si>
  <si>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</si>
  <si>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</si>
  <si>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</si>
  <si>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</si>
  <si>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</si>
  <si>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</si>
  <si>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</si>
  <si>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</si>
  <si>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</si>
  <si>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</si>
  <si>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</si>
  <si>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</si>
  <si>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</si>
  <si>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</si>
  <si>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</si>
  <si>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</si>
  <si>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</si>
  <si>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</si>
  <si>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</si>
  <si>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</si>
  <si>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</si>
  <si>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</si>
  <si>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</si>
  <si>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</si>
  <si>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</si>
  <si>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</si>
  <si>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</si>
  <si>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</si>
  <si>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</si>
  <si>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</si>
  <si>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</si>
  <si>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</si>
  <si>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</si>
  <si>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</si>
  <si>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</si>
  <si>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</si>
  <si>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</si>
  <si>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</si>
  <si>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</si>
  <si>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</si>
  <si>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</si>
  <si>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</si>
  <si>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</si>
  <si>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</si>
  <si>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</si>
  <si>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</si>
  <si>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</si>
  <si>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</si>
  <si>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</si>
  <si>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</si>
  <si>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</si>
  <si>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</si>
  <si>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</si>
  <si>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</si>
  <si>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</si>
  <si>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</si>
  <si>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</si>
  <si>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</si>
  <si>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</si>
  <si>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</si>
  <si>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</si>
  <si>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</si>
  <si>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</si>
  <si>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</si>
  <si>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</si>
  <si>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</si>
  <si>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</si>
  <si>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</si>
  <si>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</si>
  <si>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</si>
  <si>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</si>
  <si>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</si>
  <si>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</si>
  <si>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</si>
  <si>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</si>
  <si>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</si>
  <si>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</si>
  <si>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</si>
  <si>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</si>
  <si>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</si>
  <si>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</si>
  <si>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</si>
  <si>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</si>
  <si>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</si>
  <si>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</si>
  <si>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</si>
  <si>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</si>
  <si>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</si>
  <si>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</si>
  <si>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</si>
  <si>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</si>
  <si>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</si>
  <si>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</si>
  <si>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</si>
  <si>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</si>
  <si>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</si>
  <si>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</si>
  <si>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</si>
  <si>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</si>
  <si>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</si>
  <si>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</si>
  <si>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</si>
  <si>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</si>
  <si>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</si>
  <si>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</si>
  <si>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</si>
  <si>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</si>
  <si>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</si>
  <si>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</si>
  <si>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</si>
  <si>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</si>
  <si>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</si>
  <si>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</si>
  <si>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</si>
  <si>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</si>
  <si>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</si>
  <si>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</si>
  <si>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</si>
  <si>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</si>
  <si>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</si>
  <si>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</si>
  <si>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</si>
  <si>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</si>
  <si>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</si>
  <si>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</si>
  <si>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</si>
  <si>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</si>
  <si>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</si>
  <si>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</si>
  <si>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</si>
  <si>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</si>
  <si>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</si>
  <si>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</si>
  <si>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</si>
  <si>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</si>
  <si>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</si>
  <si>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</si>
  <si>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</si>
  <si>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</si>
  <si>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</si>
  <si>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</si>
  <si>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</si>
  <si>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</si>
  <si>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</si>
  <si>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</si>
  <si>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</si>
  <si>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</si>
  <si>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</si>
  <si>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</si>
  <si>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</si>
  <si>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</si>
  <si>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</si>
  <si>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</si>
  <si>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</si>
  <si>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</si>
  <si>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</si>
  <si>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</si>
  <si>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</si>
  <si>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</si>
  <si>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</si>
  <si>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</si>
  <si>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</si>
  <si>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</si>
  <si>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</si>
  <si>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</si>
  <si>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</si>
  <si>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</si>
  <si>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</si>
  <si>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</si>
  <si>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</si>
  <si>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</si>
  <si>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</si>
  <si>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</si>
  <si>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</si>
  <si>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</si>
  <si>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</si>
  <si>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</si>
  <si>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</si>
  <si>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</si>
  <si>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</si>
  <si>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</si>
  <si>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</si>
  <si>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</si>
  <si>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</si>
  <si>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</si>
  <si>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</si>
  <si>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</si>
  <si>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</si>
  <si>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</si>
  <si>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</si>
  <si>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</si>
  <si>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</si>
  <si>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</si>
  <si>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</si>
  <si>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</si>
  <si>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</si>
  <si>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</si>
  <si>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</si>
  <si>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</si>
  <si>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</si>
  <si>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</si>
  <si>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</si>
  <si>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</si>
  <si>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</si>
  <si>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</si>
  <si>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</si>
  <si>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</si>
  <si>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</si>
  <si>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</si>
  <si>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</si>
  <si>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</si>
  <si>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</si>
  <si>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</si>
  <si>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</si>
  <si>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</si>
  <si>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</si>
  <si>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</si>
  <si>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</si>
  <si>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</si>
  <si>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</si>
  <si>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</si>
  <si>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</si>
  <si>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</si>
  <si>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</si>
  <si>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</si>
  <si>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</si>
  <si>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</si>
  <si>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</si>
  <si>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</si>
  <si>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</si>
  <si>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</si>
  <si>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</si>
  <si>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</si>
  <si>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</si>
  <si>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</si>
  <si>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</si>
  <si>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</si>
  <si>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</si>
  <si>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</si>
  <si>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</si>
  <si>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</si>
  <si>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</si>
  <si>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</si>
  <si>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</si>
  <si>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</si>
  <si>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</si>
  <si>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</si>
  <si>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</si>
  <si>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</si>
  <si>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</si>
  <si>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</si>
  <si>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</si>
  <si>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</si>
  <si>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</si>
  <si>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</si>
  <si>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</si>
  <si>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</si>
  <si>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</si>
  <si>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</si>
  <si>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</si>
  <si>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</si>
  <si>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</si>
  <si>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</si>
  <si>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</si>
  <si>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</si>
  <si>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</si>
  <si>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</si>
  <si>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</si>
  <si>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</si>
  <si>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</si>
  <si>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</si>
  <si>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</si>
  <si>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</si>
  <si>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</si>
  <si>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</si>
  <si>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</si>
  <si>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</si>
  <si>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</si>
  <si>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</si>
  <si>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</si>
  <si>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</si>
  <si>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</si>
  <si>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</si>
  <si>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</si>
  <si>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</si>
  <si>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</si>
  <si>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</si>
  <si>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</si>
  <si>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</si>
  <si>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</si>
  <si>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</si>
  <si>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</si>
  <si>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</si>
  <si>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</si>
  <si>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</si>
  <si>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</si>
  <si>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</si>
  <si>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</si>
  <si>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</si>
  <si>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</si>
  <si>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</si>
  <si>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</si>
  <si>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</si>
  <si>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</si>
  <si>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</si>
  <si>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</si>
  <si>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</si>
  <si>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</si>
  <si>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</si>
  <si>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</si>
  <si>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</si>
  <si>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</si>
  <si>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</si>
  <si>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</si>
  <si>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</si>
  <si>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</si>
  <si>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</si>
  <si>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</si>
  <si>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</si>
  <si>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</si>
  <si>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</si>
  <si>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</si>
  <si>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</si>
  <si>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</si>
  <si>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</si>
  <si>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</si>
  <si>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</si>
  <si>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</si>
  <si>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</si>
  <si>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</si>
  <si>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</si>
  <si>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</si>
  <si>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</si>
  <si>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</si>
  <si>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</si>
  <si>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</si>
  <si>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</si>
  <si>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</si>
  <si>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</si>
  <si>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</si>
  <si>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</si>
  <si>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</si>
  <si>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</si>
  <si>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</si>
  <si>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</si>
  <si>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</si>
  <si>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</si>
  <si>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</si>
  <si>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</si>
  <si>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</si>
  <si>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</si>
  <si>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</si>
  <si>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</si>
  <si>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</si>
  <si>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</si>
  <si>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</si>
  <si>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</si>
  <si>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</si>
  <si>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</si>
  <si>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</si>
  <si>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</si>
  <si>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</si>
  <si>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</si>
  <si>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</si>
  <si>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</si>
  <si>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</si>
  <si>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</si>
  <si>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</si>
  <si>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</si>
  <si>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</si>
  <si>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</si>
  <si>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</si>
  <si>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</si>
  <si>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</si>
  <si>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</si>
  <si>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</si>
  <si>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</si>
  <si>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</si>
  <si>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</si>
  <si>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</si>
  <si>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</si>
  <si>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</si>
  <si>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</si>
  <si>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</si>
  <si>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</si>
  <si>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</si>
  <si>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</si>
  <si>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</si>
  <si>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</si>
  <si>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</si>
  <si>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</si>
  <si>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</si>
  <si>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</si>
  <si>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</si>
  <si>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</si>
  <si>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</si>
  <si>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</si>
  <si>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</si>
  <si>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</si>
  <si>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</si>
  <si>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</si>
  <si>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</si>
  <si>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</si>
  <si>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</si>
  <si>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</si>
  <si>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</si>
  <si>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</si>
  <si>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</si>
  <si>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</si>
  <si>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</si>
  <si>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</si>
  <si>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</si>
  <si>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</si>
  <si>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</si>
  <si>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</si>
  <si>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</si>
  <si>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</si>
  <si>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</si>
  <si>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</si>
  <si>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</si>
  <si>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</si>
  <si>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</si>
  <si>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</si>
  <si>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</si>
  <si>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</si>
  <si>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</si>
  <si>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</si>
  <si>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</si>
  <si>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</si>
  <si>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</si>
  <si>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</si>
  <si>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</si>
  <si>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</si>
  <si>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</si>
  <si>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</si>
  <si>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</si>
  <si>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</si>
  <si>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</si>
  <si>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</si>
  <si>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</si>
  <si>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</si>
  <si>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</si>
  <si>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</si>
  <si>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</si>
  <si>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</si>
  <si>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</si>
  <si>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</si>
  <si>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</si>
  <si>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</si>
  <si>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</si>
  <si>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</si>
  <si>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</si>
  <si>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</si>
  <si>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</si>
  <si>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</si>
  <si>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</si>
  <si>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</si>
  <si>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</si>
  <si>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</si>
  <si>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</si>
  <si>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</si>
  <si>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</si>
  <si>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</si>
  <si>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</si>
  <si>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</si>
  <si>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</si>
  <si>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</si>
  <si>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</si>
  <si>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</si>
  <si>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</si>
  <si>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</si>
  <si>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</si>
  <si>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</si>
  <si>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</si>
  <si>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</si>
  <si>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</si>
  <si>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</si>
  <si>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</si>
  <si>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</si>
  <si>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</si>
  <si>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</si>
  <si>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</si>
  <si>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</si>
  <si>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</si>
  <si>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</si>
  <si>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</si>
  <si>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</si>
  <si>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</si>
  <si>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</si>
  <si>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</si>
  <si>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</si>
  <si>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</si>
  <si>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</si>
  <si>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</si>
  <si>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</si>
  <si>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</si>
  <si>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</si>
  <si>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</si>
  <si>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</si>
  <si>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</si>
  <si>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</si>
  <si>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</si>
  <si>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</si>
  <si>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</si>
  <si>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</si>
  <si>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</si>
  <si>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</si>
  <si>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</si>
  <si>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</si>
  <si>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</si>
  <si>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</si>
  <si>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</si>
  <si>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</si>
  <si>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</si>
  <si>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</si>
  <si>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</si>
  <si>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</si>
  <si>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</si>
  <si>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</si>
  <si>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</si>
  <si>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</si>
  <si>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</si>
  <si>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</si>
  <si>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</si>
  <si>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</si>
  <si>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</si>
  <si>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</si>
  <si>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</si>
  <si>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</si>
  <si>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</si>
  <si>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</si>
  <si>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</si>
  <si>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</si>
  <si>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</si>
  <si>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</si>
  <si>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</si>
  <si>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</si>
  <si>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</si>
  <si>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</si>
  <si>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</si>
  <si>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</si>
  <si>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</si>
  <si>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</si>
  <si>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</si>
  <si>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</si>
  <si>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</si>
  <si>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</si>
  <si>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</si>
  <si>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</si>
  <si>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</si>
  <si>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</si>
  <si>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</si>
  <si>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</si>
  <si>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</si>
  <si>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</si>
  <si>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</si>
  <si>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</si>
  <si>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</si>
  <si>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</si>
  <si>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</si>
  <si>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</si>
  <si>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</si>
  <si>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</si>
  <si>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</si>
  <si>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</si>
  <si>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</si>
  <si>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</si>
  <si>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</si>
  <si>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</si>
  <si>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</si>
  <si>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</si>
  <si>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</si>
  <si>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</si>
  <si>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</si>
  <si>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</si>
  <si>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</si>
  <si>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</si>
  <si>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NIBE 102</t>
  </si>
  <si>
    <t>SE0007158068</t>
  </si>
  <si>
    <t>NIBE_102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</si>
</sst>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1609</v>
      </c>
      <c r="D2" s="64"/>
      <c r="E2" s="65" t="s">
        <v>35</v>
      </c>
      <c r="F2" s="64" t="s">
        <v>341</v>
      </c>
      <c r="G2" s="4">
        <v>42153</v>
      </c>
      <c r="H2" s="95" t="str">
        <f>IF(C2="-","",VLOOKUP(C2,CouponBondIssuersTable,2,0))</f>
        <v>NIBE</v>
      </c>
      <c r="I2" s="95" t="str">
        <f>IF(D2="-","",IFERROR(VLOOKUP(D2,CouponLeadManagersTable,2,0),""))</f>
        <v/>
      </c>
      <c r="J2" s="95" t="s">
        <v>1296</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ht="15">
      <c r="A7" s="83" t="s">
        <v>1611</v>
      </c>
      <c r="B7" s="83" t="s">
        <v>1609</v>
      </c>
      <c r="C7" s="64">
        <v>102</v>
      </c>
      <c r="D7" s="228" t="s">
        <v>1612</v>
      </c>
      <c r="E7" s="65">
        <v>1000000</v>
      </c>
      <c r="F7" s="64" t="s">
        <v>35</v>
      </c>
      <c r="G7" s="64" t="s">
        <v>415</v>
      </c>
      <c r="H7" s="64" t="s">
        <v>1163</v>
      </c>
      <c r="I7" s="84">
        <v>1.3</v>
      </c>
      <c r="J7" s="64">
        <v>4</v>
      </c>
      <c r="K7" s="4">
        <v>42244</v>
      </c>
      <c r="L7" s="4">
        <v>43979</v>
      </c>
      <c r="M7" s="4" t="s">
        <v>1160</v>
      </c>
      <c r="N7" s="51" t="s">
        <v>418</v>
      </c>
      <c r="O7" s="65">
        <v>750000000</v>
      </c>
      <c r="P7" s="4">
        <v>42152</v>
      </c>
      <c r="Q7" s="4">
        <f>IF(P7&lt;&gt;"",P7,"")</f>
        <v>42152</v>
      </c>
      <c r="R7" s="4">
        <v>43979</v>
      </c>
      <c r="S7" s="4">
        <v>43971</v>
      </c>
      <c r="T7" s="85" t="s">
        <v>1613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1"/>
  <sheetViews>
    <sheetView zoomScale="70" zoomScaleNormal="70" workbookViewId="0">
      <pane xSplit="1" ySplit="1" topLeftCell="T143" activePane="bottomRight" state="frozen"/>
      <selection pane="topRight" activeCell="B1" sqref="B1"/>
      <selection pane="bottomLeft" activeCell="A2" sqref="A2"/>
      <selection pane="bottomRight" activeCell="AA127" sqref="AA1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561</v>
      </c>
      <c r="Z210" s="237" t="s">
        <v>562</v>
      </c>
      <c r="AA210" s="235"/>
      <c r="AB210" s="235"/>
      <c r="AC210" s="235"/>
    </row>
    <row r="211" spans="25:29">
      <c r="Y211" s="236" t="s">
        <v>455</v>
      </c>
      <c r="Z211" s="237" t="s">
        <v>307</v>
      </c>
      <c r="AA211" s="235"/>
      <c r="AB211" s="235"/>
      <c r="AC211" s="235"/>
    </row>
    <row r="212" spans="25:29">
      <c r="Y212" s="236" t="s">
        <v>454</v>
      </c>
      <c r="Z212" s="237" t="s">
        <v>27</v>
      </c>
      <c r="AA212" s="235"/>
      <c r="AB212" s="235"/>
      <c r="AC212" s="235"/>
    </row>
    <row r="213" spans="25:29">
      <c r="Y213" s="236" t="s">
        <v>563</v>
      </c>
      <c r="Z213" s="237" t="s">
        <v>564</v>
      </c>
      <c r="AA213" s="235"/>
      <c r="AB213" s="235"/>
      <c r="AC213" s="235"/>
    </row>
    <row r="214" spans="25:29">
      <c r="Y214" s="236" t="s">
        <v>1241</v>
      </c>
      <c r="Z214" s="237" t="s">
        <v>1242</v>
      </c>
      <c r="AA214" s="235"/>
      <c r="AB214" s="235"/>
      <c r="AC214" s="235"/>
    </row>
    <row r="215" spans="25:29">
      <c r="Y215" s="236" t="s">
        <v>1442</v>
      </c>
      <c r="Z215" s="237" t="s">
        <v>1443</v>
      </c>
      <c r="AA215" s="235"/>
      <c r="AB215" s="235"/>
      <c r="AC215" s="235"/>
    </row>
    <row r="216" spans="25:29">
      <c r="Y216" s="236" t="s">
        <v>1274</v>
      </c>
      <c r="Z216" s="237" t="s">
        <v>1277</v>
      </c>
      <c r="AA216" s="235"/>
      <c r="AB216" s="235"/>
      <c r="AC216" s="235"/>
    </row>
    <row r="217" spans="25:29">
      <c r="Y217" s="236" t="s">
        <v>1607</v>
      </c>
      <c r="Z217" s="237" t="s">
        <v>1608</v>
      </c>
      <c r="AA217" s="235"/>
      <c r="AB217" s="235"/>
      <c r="AC217" s="235"/>
    </row>
    <row r="218" spans="25:29">
      <c r="Y218" s="236" t="s">
        <v>1423</v>
      </c>
      <c r="Z218" s="237" t="s">
        <v>1424</v>
      </c>
      <c r="AA218" s="235"/>
      <c r="AB218" s="235"/>
      <c r="AC218" s="235"/>
    </row>
    <row r="219" spans="25:29">
      <c r="Y219" s="236" t="s">
        <v>1403</v>
      </c>
      <c r="Z219" s="237" t="s">
        <v>1404</v>
      </c>
      <c r="AA219" s="235"/>
      <c r="AB219" s="235"/>
      <c r="AC219" s="235"/>
    </row>
    <row r="220" spans="25:29">
      <c r="Y220" s="236" t="s">
        <v>565</v>
      </c>
      <c r="Z220" s="237" t="s">
        <v>384</v>
      </c>
      <c r="AA220" s="235"/>
      <c r="AB220" s="235"/>
      <c r="AC220" s="235"/>
    </row>
    <row r="221" spans="25:29">
      <c r="Y221" s="236" t="s">
        <v>1289</v>
      </c>
      <c r="Z221" s="237" t="s">
        <v>1290</v>
      </c>
      <c r="AA221" s="235"/>
      <c r="AB221" s="235"/>
      <c r="AC221" s="235"/>
    </row>
    <row r="222" spans="25:29">
      <c r="Y222" s="236" t="s">
        <v>1523</v>
      </c>
      <c r="Z222" s="237" t="s">
        <v>1524</v>
      </c>
      <c r="AA222" s="235"/>
      <c r="AB222" s="235"/>
      <c r="AC222" s="235"/>
    </row>
    <row r="223" spans="25:29">
      <c r="Y223" s="236" t="s">
        <v>569</v>
      </c>
      <c r="Z223" s="237" t="s">
        <v>385</v>
      </c>
      <c r="AA223" s="235"/>
      <c r="AB223" s="235"/>
      <c r="AC223" s="235"/>
    </row>
    <row r="224" spans="25:29">
      <c r="Y224" s="236" t="s">
        <v>566</v>
      </c>
      <c r="Z224" s="237" t="s">
        <v>593</v>
      </c>
      <c r="AA224" s="235"/>
      <c r="AB224" s="235"/>
      <c r="AC224" s="235"/>
    </row>
    <row r="225" spans="25:26">
      <c r="Y225" s="236" t="s">
        <v>468</v>
      </c>
      <c r="Z225" s="237" t="s">
        <v>303</v>
      </c>
    </row>
    <row r="226" spans="25:26">
      <c r="Y226" s="236" t="s">
        <v>1243</v>
      </c>
      <c r="Z226" s="237" t="s">
        <v>1244</v>
      </c>
    </row>
    <row r="227" spans="25:26">
      <c r="Y227" s="236" t="s">
        <v>567</v>
      </c>
      <c r="Z227" s="237" t="s">
        <v>568</v>
      </c>
    </row>
    <row r="228" spans="25:26">
      <c r="Y228" s="236" t="s">
        <v>1275</v>
      </c>
      <c r="Z228" s="237" t="s">
        <v>1276</v>
      </c>
    </row>
    <row r="229" spans="25:26">
      <c r="Y229" s="236" t="s">
        <v>567</v>
      </c>
      <c r="Z229" s="237" t="s">
        <v>568</v>
      </c>
    </row>
    <row r="230" spans="25:26">
      <c r="Y230" s="236" t="s">
        <v>1275</v>
      </c>
      <c r="Z230" s="237" t="s">
        <v>1276</v>
      </c>
    </row>
    <row r="231" spans="25:26">
      <c r="Y231" s="236" t="s">
        <v>1409</v>
      </c>
      <c r="Z231"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2015-05-28T10:21:19Z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