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LookupValues!$AA$2:$AA$281</definedName>
    <definedName name="CouponBondIssuersTable">LookupValues!$AA$2:$AB$289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<sst xmlns="http://schemas.openxmlformats.org/spreadsheetml/2006/main" count="2946" uniqueCount="1883">
  <si>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</si>
  <si>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</si>
  <si>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</si>
  <si>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</si>
  <si>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</si>
  <si>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</si>
  <si>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</si>
  <si>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</si>
  <si>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</si>
  <si>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</si>
  <si>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</si>
  <si>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</si>
  <si>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</si>
  <si>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</si>
  <si>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</si>
  <si>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</si>
  <si>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</si>
  <si>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</si>
  <si>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</si>
  <si>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</si>
  <si>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</si>
  <si>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</si>
  <si>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</si>
  <si>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</si>
  <si>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</si>
  <si>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</si>
  <si>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</si>
  <si>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</si>
  <si>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</si>
  <si>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</si>
  <si>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</si>
  <si>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</si>
  <si>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</si>
  <si>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</si>
  <si>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</si>
  <si>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</si>
  <si>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</si>
  <si>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</si>
  <si>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</si>
  <si>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</si>
  <si>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</si>
  <si>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</si>
  <si>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</si>
  <si>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</si>
  <si>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</si>
  <si>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</si>
  <si>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</si>
  <si>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</si>
  <si>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</si>
  <si>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</si>
  <si>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</si>
  <si>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</si>
  <si>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</si>
  <si>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</si>
  <si>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</si>
  <si>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</si>
  <si>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</si>
  <si>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</si>
  <si>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</si>
  <si>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</si>
  <si>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</si>
  <si>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</si>
  <si>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</si>
  <si>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</si>
  <si>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</si>
  <si>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</si>
  <si>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</si>
  <si>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</si>
  <si>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</si>
  <si>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</si>
  <si>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</si>
  <si>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</si>
  <si>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</si>
  <si>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</si>
  <si>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</si>
  <si>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</si>
  <si>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</si>
  <si>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</si>
  <si>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</si>
  <si>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</si>
  <si>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</si>
  <si>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</si>
  <si>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</si>
  <si>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</si>
  <si>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</si>
  <si>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</si>
  <si>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</si>
  <si>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</si>
  <si>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</si>
  <si>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</si>
  <si>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</si>
  <si>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</si>
  <si>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</si>
  <si>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</si>
  <si>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</si>
  <si>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</si>
  <si>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</si>
  <si>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</si>
  <si>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</si>
  <si>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</si>
  <si>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</si>
  <si>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</si>
  <si>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</si>
  <si>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</si>
  <si>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</si>
  <si>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</si>
  <si>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</si>
  <si>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</si>
  <si>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</si>
  <si>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</si>
  <si>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</si>
  <si>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</si>
  <si>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</si>
  <si>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</si>
  <si>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</si>
  <si>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</si>
  <si>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</si>
  <si>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</si>
  <si>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</si>
  <si>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</si>
  <si>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</si>
  <si>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</si>
  <si>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</si>
  <si>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</si>
  <si>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</si>
  <si>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</si>
  <si>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</si>
  <si>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</si>
  <si>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</si>
  <si>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</si>
  <si>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</si>
  <si>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</si>
  <si>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</si>
  <si>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</si>
  <si>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</si>
  <si>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</si>
  <si>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</si>
  <si>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</si>
  <si>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</si>
  <si>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</si>
  <si>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</si>
  <si>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</si>
  <si>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</si>
  <si>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</si>
  <si>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</si>
  <si>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</si>
  <si>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</si>
  <si>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</si>
  <si>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</si>
  <si>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</si>
  <si>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</si>
  <si>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</si>
  <si>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</si>
  <si>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</si>
  <si>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</si>
  <si>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</si>
  <si>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</si>
  <si>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</si>
  <si>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</si>
  <si>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</si>
  <si>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</si>
  <si>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</si>
  <si>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</si>
  <si>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</si>
  <si>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</si>
  <si>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</si>
  <si>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</si>
  <si>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</si>
  <si>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</si>
  <si>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</si>
  <si>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</si>
  <si>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</si>
  <si>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</si>
  <si>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</si>
  <si>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</si>
  <si>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</si>
  <si>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</si>
  <si>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</si>
  <si>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</si>
  <si>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</si>
  <si>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</si>
  <si>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</si>
  <si>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</si>
  <si>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</si>
  <si>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</si>
  <si>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</si>
  <si>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</si>
  <si>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</si>
  <si>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</si>
  <si>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</si>
  <si>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</si>
  <si>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</si>
  <si>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</si>
  <si>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</si>
  <si>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</si>
  <si>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</si>
  <si>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</si>
  <si>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</si>
  <si>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</si>
  <si>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</si>
  <si>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</si>
  <si>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</si>
  <si>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</si>
  <si>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</si>
  <si>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</si>
  <si>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</si>
  <si>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</si>
  <si>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</si>
  <si>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</si>
  <si>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</si>
  <si>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</si>
  <si>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</si>
  <si>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</si>
  <si>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</si>
  <si>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</si>
  <si>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</si>
  <si>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</si>
  <si>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</si>
  <si>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</si>
  <si>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</si>
  <si>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</si>
  <si>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</si>
  <si>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</si>
  <si>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</si>
  <si>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</si>
  <si>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</si>
  <si>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</si>
  <si>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</si>
  <si>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</si>
  <si>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</si>
  <si>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</si>
  <si>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</si>
  <si>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</si>
  <si>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</si>
  <si>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</si>
  <si>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</si>
  <si>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</si>
  <si>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</si>
  <si>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</si>
  <si>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</si>
  <si>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</si>
  <si>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</si>
  <si>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</si>
  <si>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</si>
  <si>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</si>
  <si>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</si>
  <si>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</si>
  <si>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</si>
  <si>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</si>
  <si>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</si>
  <si>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</si>
  <si>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</si>
  <si>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</si>
  <si>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</si>
  <si>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</si>
  <si>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</si>
  <si>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</si>
  <si>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</si>
  <si>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</si>
  <si>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</si>
  <si>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</si>
  <si>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</si>
  <si>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</si>
  <si>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</si>
  <si>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</si>
  <si>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</si>
  <si>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</si>
  <si>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</si>
  <si>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</si>
  <si>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</si>
  <si>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</si>
  <si>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</si>
  <si>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</si>
  <si>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</si>
  <si>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</si>
  <si>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</si>
  <si>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</si>
  <si>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</si>
  <si>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</si>
  <si>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</si>
  <si>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</si>
  <si>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</si>
  <si>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</si>
  <si>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</si>
  <si>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</si>
  <si>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</si>
  <si>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</si>
  <si>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</si>
  <si>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</si>
  <si>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</si>
  <si>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</si>
  <si>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</si>
  <si>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</si>
  <si>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</si>
  <si>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</si>
  <si>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</si>
  <si>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</si>
  <si>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</si>
  <si>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</si>
  <si>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</si>
  <si>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</si>
  <si>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</si>
  <si>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</si>
  <si>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</si>
  <si>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</si>
  <si>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</si>
  <si>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</si>
  <si>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</si>
  <si>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</si>
  <si>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</si>
  <si>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</si>
  <si>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</si>
  <si>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</si>
  <si>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</si>
  <si>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</si>
  <si>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</si>
  <si>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</si>
  <si>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</si>
  <si>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</si>
  <si>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</si>
  <si>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</si>
  <si>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</si>
  <si>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</si>
  <si>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</si>
  <si>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</si>
  <si>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</si>
  <si>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</si>
  <si>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</si>
  <si>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</si>
  <si>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</si>
  <si>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</si>
  <si>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</si>
  <si>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</si>
  <si>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</si>
  <si>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</si>
  <si>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</si>
  <si>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</si>
  <si>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</si>
  <si>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</si>
  <si>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</si>
  <si>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</si>
  <si>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</si>
  <si>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</si>
  <si>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</si>
  <si>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</si>
  <si>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</si>
  <si>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</si>
  <si>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</si>
  <si>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</si>
  <si>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</si>
  <si>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</si>
  <si>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</si>
  <si>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</si>
  <si>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</si>
  <si>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</si>
  <si>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</si>
  <si>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</si>
  <si>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</si>
  <si>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</si>
  <si>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</si>
  <si>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</si>
  <si>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</si>
  <si>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</si>
  <si>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</si>
  <si>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</si>
  <si>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</si>
  <si>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</si>
  <si>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</si>
  <si>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</si>
  <si>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</si>
  <si>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</si>
  <si>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</si>
  <si>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</si>
  <si>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</si>
  <si>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</si>
  <si>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</si>
  <si>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</si>
  <si>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</si>
  <si>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</si>
  <si>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</si>
  <si>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</si>
  <si>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</si>
  <si>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</si>
  <si>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</si>
  <si>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</si>
  <si>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</si>
  <si>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</si>
  <si>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</si>
  <si>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</si>
  <si>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</si>
  <si>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</si>
  <si>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</si>
  <si>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</si>
  <si>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</si>
  <si>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</si>
  <si>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</si>
  <si>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</si>
  <si>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</si>
  <si>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</si>
  <si>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</si>
  <si>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</si>
  <si>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</si>
  <si>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</si>
  <si>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</si>
  <si>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</si>
  <si>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</si>
  <si>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</si>
  <si>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</si>
  <si>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</si>
  <si>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</si>
  <si>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</si>
  <si>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</si>
  <si>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</si>
  <si>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</si>
  <si>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</si>
  <si>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</si>
  <si>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</si>
  <si>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</si>
  <si>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</si>
  <si>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</si>
  <si>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</si>
  <si>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</si>
  <si>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</si>
  <si>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</si>
  <si>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</si>
  <si>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</si>
  <si>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</si>
  <si>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</si>
  <si>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</si>
  <si>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</si>
  <si>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</si>
  <si>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</si>
  <si>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</si>
  <si>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</si>
  <si>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</si>
  <si>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</si>
  <si>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</si>
  <si>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</si>
  <si>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</si>
  <si>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</si>
  <si>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</si>
  <si>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</si>
  <si>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</si>
  <si>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</si>
  <si>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</si>
  <si>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</si>
  <si>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</si>
  <si>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</si>
  <si>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</si>
  <si>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</si>
  <si>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</si>
  <si>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</si>
  <si>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</si>
  <si>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</si>
  <si>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</si>
  <si>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</si>
  <si>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</si>
  <si>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</si>
  <si>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</si>
  <si>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</si>
  <si>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</si>
  <si>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</si>
  <si>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</si>
  <si>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</si>
  <si>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</si>
  <si>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</si>
  <si>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</si>
  <si>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</si>
  <si>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</si>
  <si>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</si>
  <si>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</si>
  <si>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</si>
  <si>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</si>
  <si>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</si>
  <si>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</si>
  <si>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</si>
  <si>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</si>
  <si>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</si>
  <si>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</si>
  <si>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</si>
  <si>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</si>
  <si>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</si>
  <si>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</si>
  <si>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</si>
  <si>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</si>
  <si>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</si>
  <si>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</si>
  <si>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</si>
  <si>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</si>
  <si>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</si>
  <si>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</si>
  <si>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</si>
  <si>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</si>
  <si>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</si>
  <si>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</si>
  <si>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</si>
  <si>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</si>
  <si>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</si>
  <si>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</si>
  <si>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</si>
  <si>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</si>
  <si>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</si>
  <si>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</si>
  <si>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</si>
  <si>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</si>
  <si>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</si>
  <si>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</si>
  <si>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</si>
  <si>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</si>
  <si>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</si>
  <si>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</si>
  <si>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</si>
  <si>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</si>
  <si>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</si>
  <si>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</si>
  <si>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</si>
  <si>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</si>
  <si>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</si>
  <si>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</si>
  <si>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</si>
  <si>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</si>
  <si>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</si>
  <si>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</si>
  <si>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</si>
  <si>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</si>
  <si>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</si>
  <si>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</si>
  <si>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</si>
  <si>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</si>
  <si>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</si>
  <si>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</si>
  <si>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</si>
  <si>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</si>
  <si>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</si>
  <si>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</si>
  <si>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</si>
  <si>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</si>
  <si>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</si>
  <si>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</si>
  <si>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</si>
  <si>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</si>
  <si>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</si>
  <si>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</si>
  <si>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</si>
  <si>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</si>
  <si>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</si>
  <si>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</si>
  <si>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</si>
  <si>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</si>
  <si>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</si>
  <si>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</si>
  <si>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</si>
  <si>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</si>
  <si>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</si>
  <si>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</si>
  <si>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</si>
  <si>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</si>
  <si>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</si>
  <si>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</si>
  <si>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</si>
  <si>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</si>
  <si>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</si>
  <si>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</si>
  <si>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</si>
  <si>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</si>
  <si>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</si>
  <si>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</si>
  <si>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</si>
  <si>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</si>
  <si>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</si>
  <si>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</si>
  <si>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</si>
  <si>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</si>
  <si>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</si>
  <si>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</si>
  <si>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</si>
  <si>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</si>
  <si>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</si>
  <si>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</si>
  <si>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</si>
  <si>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</si>
  <si>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</si>
  <si>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</si>
  <si>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</si>
  <si>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</si>
  <si>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</si>
  <si>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</si>
  <si>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</si>
  <si>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</si>
  <si>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</si>
  <si>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</si>
  <si>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</si>
  <si>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</si>
  <si>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</si>
  <si>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</si>
  <si>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</si>
  <si>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</si>
  <si>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</si>
  <si>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</si>
  <si>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</si>
  <si>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</si>
  <si>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</si>
  <si>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</si>
  <si>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</si>
  <si>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</si>
  <si>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</si>
  <si>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</si>
  <si>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</si>
  <si>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</si>
  <si>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</si>
  <si>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</si>
  <si>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</si>
  <si>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</si>
  <si>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</si>
  <si>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</si>
  <si>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</si>
  <si>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</si>
  <si>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</si>
  <si>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</si>
  <si>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</si>
  <si>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</si>
  <si>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</si>
  <si>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</si>
  <si>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</si>
  <si>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</si>
  <si>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</si>
  <si>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</si>
  <si>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</si>
  <si>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</si>
  <si>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</si>
  <si>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</si>
  <si>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</si>
  <si>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</si>
  <si>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</si>
  <si>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</si>
  <si>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</si>
  <si>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</si>
  <si>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</si>
  <si>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</si>
  <si>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</si>
  <si>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</si>
  <si>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</si>
  <si>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</si>
  <si>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</si>
  <si>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</si>
  <si>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</si>
  <si>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</si>
  <si>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</si>
  <si>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</si>
  <si>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</si>
  <si>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</si>
  <si>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</si>
  <si>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</si>
  <si>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</si>
  <si>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</si>
  <si>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</si>
  <si>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</si>
  <si>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</si>
  <si>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</si>
  <si>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</si>
  <si>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</si>
  <si>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</si>
  <si>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</si>
  <si>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</si>
  <si>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</si>
  <si>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</si>
  <si>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</si>
  <si>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</si>
  <si>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</si>
  <si>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</si>
  <si>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</si>
  <si>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</si>
  <si>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</si>
  <si>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</si>
  <si>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</si>
  <si>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</si>
  <si>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</si>
  <si>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</si>
  <si>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</si>
  <si>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</si>
  <si>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</si>
  <si>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</si>
  <si>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</si>
  <si>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</si>
  <si>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</si>
  <si>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</si>
  <si>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</si>
  <si>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</si>
  <si>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</si>
  <si>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</si>
  <si>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</si>
  <si>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</si>
  <si>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</si>
  <si>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</si>
  <si>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</si>
  <si>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</si>
  <si>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</si>
  <si>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</si>
  <si>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</si>
  <si>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</si>
  <si>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</si>
  <si>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</si>
  <si>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</si>
  <si>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</si>
  <si>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</si>
  <si>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</si>
  <si>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</si>
  <si>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</si>
  <si>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</si>
  <si>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</si>
  <si>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</si>
  <si>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</si>
  <si>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</si>
  <si>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</si>
  <si>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</si>
  <si>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</si>
  <si>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</si>
  <si>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</si>
  <si>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</si>
  <si>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</si>
  <si>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</si>
  <si>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</si>
  <si>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</si>
  <si>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</si>
  <si>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</si>
  <si>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</si>
  <si>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</si>
  <si>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</si>
  <si>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</si>
  <si>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</si>
  <si>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</si>
  <si>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</si>
  <si>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</si>
  <si>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</si>
  <si>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</si>
  <si>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</si>
  <si>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</si>
  <si>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</si>
  <si>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</si>
  <si>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</si>
  <si>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</si>
  <si>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</si>
  <si>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</si>
  <si>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</si>
  <si>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</si>
  <si>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</si>
  <si>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</si>
  <si>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</si>
  <si>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</si>
  <si>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</si>
  <si>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</si>
  <si>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</si>
  <si>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</si>
  <si>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</si>
  <si>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</si>
  <si>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</si>
  <si>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</si>
  <si>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</si>
  <si>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</si>
  <si>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</si>
  <si>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</si>
  <si>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</si>
  <si>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</si>
  <si>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</si>
  <si>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</si>
  <si>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</si>
  <si>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</si>
  <si>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</si>
  <si>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</si>
  <si>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</si>
  <si>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</si>
  <si>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</si>
  <si>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</si>
  <si>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</si>
  <si>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</si>
  <si>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</si>
  <si>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</si>
  <si>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</si>
  <si>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</si>
  <si>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</si>
  <si>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</si>
  <si>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</si>
  <si>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</si>
  <si>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</si>
  <si>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</si>
  <si>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</si>
  <si>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</si>
  <si>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</si>
  <si>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</si>
  <si>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</si>
  <si>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</si>
  <si>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</si>
  <si>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</si>
  <si>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</si>
  <si>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</si>
  <si>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</si>
  <si>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</si>
  <si>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</si>
  <si>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</si>
  <si>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</si>
  <si>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</si>
  <si>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</si>
  <si>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</si>
  <si>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</si>
  <si>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</si>
  <si>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</si>
  <si>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</si>
  <si>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</si>
  <si>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</si>
  <si>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</si>
  <si>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</si>
  <si>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</si>
  <si>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</si>
  <si>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</si>
  <si>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</si>
  <si>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</si>
  <si>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</si>
  <si>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</si>
  <si>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</si>
  <si>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</si>
  <si>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</si>
  <si>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</si>
  <si>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</si>
  <si>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</si>
  <si>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</si>
  <si>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</si>
  <si>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</si>
  <si>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</si>
  <si>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</si>
  <si>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</si>
  <si>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</si>
  <si>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</si>
  <si>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</si>
  <si>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</si>
  <si>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</si>
  <si>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</si>
  <si>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</si>
  <si>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</si>
  <si>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</si>
  <si>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</si>
  <si>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</si>
  <si>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</si>
  <si>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</si>
  <si>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</si>
  <si>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</si>
  <si>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</si>
  <si>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</si>
  <si>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</si>
  <si>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</si>
  <si>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</si>
  <si>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</si>
  <si>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</si>
  <si>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</si>
  <si>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</si>
  <si>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</si>
  <si>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</si>
  <si>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</si>
  <si>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</si>
  <si>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</si>
  <si>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</si>
  <si>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</si>
  <si>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</si>
  <si>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</si>
  <si>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</si>
  <si>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</si>
  <si>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</si>
  <si>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</si>
  <si>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</si>
  <si>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</si>
  <si>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</si>
  <si>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</si>
  <si>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</si>
  <si>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</si>
  <si>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</si>
  <si>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</si>
  <si>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</si>
  <si>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</si>
  <si>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</si>
  <si>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</si>
  <si>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</si>
  <si>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</si>
  <si>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</si>
  <si>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</si>
  <si>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</si>
  <si>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</si>
  <si>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</si>
  <si>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</si>
  <si>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</si>
  <si>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</si>
  <si>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</si>
  <si>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</si>
  <si>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</si>
  <si>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</si>
  <si>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</si>
  <si>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</si>
  <si>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</si>
  <si>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</si>
  <si>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</si>
  <si>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</si>
  <si>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</si>
  <si>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</si>
  <si>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</si>
  <si>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</si>
  <si>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</si>
  <si>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</si>
  <si>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</si>
  <si>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</si>
  <si>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</si>
  <si>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</si>
  <si>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</si>
  <si>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</si>
  <si>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</si>
  <si>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</si>
  <si>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</si>
  <si>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</si>
  <si>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</si>
  <si>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</si>
  <si>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</si>
  <si>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</si>
  <si>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</si>
  <si>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</si>
  <si>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</si>
  <si>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</si>
  <si>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</si>
  <si>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</si>
  <si>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</si>
  <si>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</si>
  <si>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</si>
  <si>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</si>
  <si>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</si>
  <si>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</si>
  <si>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</si>
  <si>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</si>
  <si>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</si>
  <si>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</si>
  <si>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</si>
  <si>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</si>
  <si>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</si>
  <si>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</si>
  <si>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</si>
  <si>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</si>
  <si>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</si>
  <si>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</si>
  <si>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</si>
  <si>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</si>
  <si>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</si>
  <si>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</si>
  <si>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</si>
  <si>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</si>
  <si>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</si>
  <si>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</si>
  <si>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</si>
  <si>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</si>
  <si>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</si>
  <si>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</si>
  <si>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</si>
  <si>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</si>
  <si>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</si>
  <si>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</si>
  <si>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</si>
  <si>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</si>
  <si>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</si>
  <si>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</si>
  <si>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</si>
  <si>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</si>
  <si>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</si>
  <si>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</si>
  <si>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</si>
  <si>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</si>
  <si>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</si>
  <si>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</si>
  <si>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</si>
  <si>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</si>
  <si>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</si>
  <si>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</si>
  <si>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</si>
  <si>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</si>
  <si>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</si>
  <si>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</si>
  <si>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</si>
  <si>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</si>
  <si>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</si>
  <si>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</si>
  <si>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</si>
  <si>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</si>
  <si>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</si>
  <si>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</si>
  <si>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</si>
  <si>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</si>
  <si>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</si>
  <si>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</si>
  <si>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</si>
  <si>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</si>
  <si>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</si>
  <si>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</si>
  <si>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</si>
  <si>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</si>
  <si>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</si>
  <si>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</si>
  <si>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</si>
  <si>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</si>
  <si>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</si>
  <si>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</si>
  <si>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</si>
  <si>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</si>
  <si>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</si>
  <si>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</si>
  <si>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</si>
  <si>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</si>
  <si>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</si>
  <si>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</si>
  <si>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</si>
  <si>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</si>
  <si>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</si>
  <si>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</si>
  <si>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</si>
  <si>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</si>
  <si>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</si>
  <si>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</si>
  <si>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</si>
  <si>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</si>
  <si>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</si>
  <si>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</si>
  <si>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</si>
  <si>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</si>
  <si>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</si>
  <si>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</si>
  <si>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</si>
  <si>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</si>
  <si>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</si>
  <si>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</si>
  <si>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</si>
  <si>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</si>
  <si>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</si>
  <si>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</si>
  <si>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</si>
  <si>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</si>
  <si>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</si>
  <si>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</si>
  <si>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</si>
  <si>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</si>
  <si>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</si>
  <si>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</si>
  <si>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</si>
  <si>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</si>
  <si>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</si>
  <si>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</si>
  <si>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</si>
  <si>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</si>
  <si>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</si>
  <si>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</si>
  <si>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</si>
  <si>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</si>
  <si>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</si>
  <si>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</si>
  <si>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</si>
  <si>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</si>
  <si>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</si>
  <si>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</si>
  <si>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</si>
  <si>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</si>
  <si>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</si>
  <si>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</si>
  <si>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</si>
  <si>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</si>
  <si>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</si>
  <si>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</si>
  <si>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</si>
  <si>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</si>
  <si>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</si>
  <si>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</si>
  <si>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</si>
  <si>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</si>
  <si>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</si>
  <si>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</si>
  <si>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</si>
  <si>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</si>
  <si>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</si>
  <si>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</si>
  <si>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</si>
  <si>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</si>
  <si>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</si>
  <si>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</si>
  <si>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</si>
  <si>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</si>
  <si>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</si>
  <si>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</si>
  <si>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</si>
  <si>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</si>
  <si>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</si>
  <si>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</si>
  <si>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</si>
  <si>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</si>
  <si>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</si>
  <si>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</si>
  <si>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</si>
  <si>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</si>
  <si>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</si>
  <si>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</si>
  <si>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</si>
  <si>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</si>
  <si>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</si>
  <si>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</si>
  <si>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</si>
  <si>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</si>
  <si>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</si>
  <si>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</si>
  <si>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</si>
  <si>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</si>
  <si>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</si>
  <si>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</si>
  <si>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</si>
  <si>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</si>
  <si>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</si>
  <si>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</si>
  <si>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</si>
  <si>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</si>
  <si>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</si>
  <si>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</si>
  <si>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</si>
  <si>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</si>
  <si>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</si>
  <si>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</si>
  <si>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</si>
  <si>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</si>
  <si>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</si>
  <si>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</si>
  <si>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</si>
  <si>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</si>
  <si>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</si>
  <si>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</si>
  <si>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</si>
  <si>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</si>
  <si>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</si>
  <si>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</si>
  <si>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</si>
  <si>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</si>
  <si>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</si>
  <si>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</si>
  <si>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</si>
  <si>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</si>
  <si>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</si>
  <si>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</si>
  <si>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</si>
  <si>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</si>
  <si>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</si>
  <si>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</si>
  <si>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</si>
  <si>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</si>
  <si>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</si>
  <si>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</si>
  <si>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</si>
  <si>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</si>
  <si>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</si>
  <si>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</si>
  <si>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</si>
  <si>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</si>
  <si>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</si>
  <si>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</si>
  <si>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</si>
  <si>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</si>
  <si>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</si>
  <si>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</si>
  <si>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</si>
  <si>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</si>
  <si>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</si>
  <si>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</si>
  <si>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</si>
  <si>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</si>
  <si>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</si>
  <si>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</si>
  <si>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</si>
  <si>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</si>
  <si>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</si>
  <si>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</si>
  <si>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</si>
  <si>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</si>
  <si>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</si>
  <si>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</si>
  <si>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</si>
  <si>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</si>
  <si>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</si>
  <si>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</si>
  <si>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</si>
  <si>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</si>
  <si>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</si>
  <si>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</si>
  <si>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</si>
  <si>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</si>
  <si>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</si>
  <si>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</si>
  <si>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</si>
  <si>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</si>
  <si>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</si>
  <si>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</si>
  <si>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</si>
  <si>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</si>
  <si>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</si>
  <si>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</si>
  <si>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</si>
  <si>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</si>
  <si>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</si>
  <si>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</si>
  <si>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</si>
  <si>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</si>
  <si>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</si>
  <si>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</si>
  <si>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</si>
  <si>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</si>
  <si>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</si>
  <si>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</si>
  <si>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</si>
  <si>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</si>
  <si>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</si>
  <si>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</si>
  <si>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</si>
  <si>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</si>
  <si>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</si>
  <si>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</si>
  <si>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</si>
  <si>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</si>
  <si>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</si>
  <si>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</si>
  <si>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</si>
  <si>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</si>
  <si>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</si>
  <si>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</si>
  <si>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</si>
  <si>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</si>
  <si>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</si>
  <si>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</si>
  <si>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</si>
  <si>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</si>
  <si>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</si>
  <si>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</si>
  <si>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</si>
  <si>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</si>
  <si>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</si>
  <si>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</si>
  <si>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</si>
  <si>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</si>
  <si>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</si>
  <si>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</si>
  <si>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</si>
  <si>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</si>
  <si>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</si>
  <si>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</si>
  <si>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</si>
  <si>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</si>
  <si>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</si>
  <si>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</si>
  <si>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</si>
  <si>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</si>
  <si>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</si>
  <si>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</si>
  <si>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</si>
  <si>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</si>
  <si>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</si>
  <si>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</si>
  <si>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</si>
  <si>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</si>
  <si>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</si>
  <si>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</si>
  <si>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</si>
  <si>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</si>
  <si>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</si>
  <si>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</si>
  <si>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</si>
  <si>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</si>
  <si>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</si>
  <si>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</si>
  <si>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</si>
  <si>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</si>
  <si>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</si>
  <si>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</si>
  <si>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</si>
  <si>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</si>
  <si>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</si>
  <si>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</si>
  <si>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</si>
  <si>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</si>
  <si>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</si>
  <si>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</si>
  <si>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</si>
  <si>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</si>
  <si>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</si>
  <si>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</si>
  <si>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</si>
  <si>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</si>
  <si>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</si>
  <si>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</si>
  <si>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</si>
  <si>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</si>
  <si>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</si>
  <si>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</si>
  <si>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</si>
  <si>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</si>
  <si>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</si>
  <si>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</si>
  <si>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</si>
  <si>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</si>
  <si>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</si>
  <si>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</si>
  <si>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</si>
  <si>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</si>
  <si>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</si>
  <si>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</si>
  <si>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</si>
  <si>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</si>
  <si>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</si>
  <si>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</si>
  <si>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</si>
  <si>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</si>
  <si>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</si>
  <si>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</si>
  <si>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</si>
  <si>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</si>
  <si>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</si>
  <si>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</si>
  <si>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</si>
  <si>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</si>
  <si>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</si>
  <si>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</si>
  <si>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</si>
  <si>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</si>
  <si>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</si>
  <si>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</si>
  <si>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</si>
  <si>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</si>
  <si>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</si>
  <si>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</si>
  <si>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</si>
  <si>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</si>
  <si>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</si>
  <si>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</si>
  <si>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</si>
  <si>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</si>
  <si>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</si>
  <si>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</si>
  <si>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</si>
  <si>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</si>
  <si>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</si>
  <si>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</si>
  <si>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</si>
  <si>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</si>
  <si>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</si>
  <si>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</si>
  <si>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</si>
  <si>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</si>
  <si>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</si>
  <si>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</si>
  <si>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</si>
  <si>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</si>
  <si>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</si>
  <si>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</si>
  <si>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</si>
  <si>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</si>
  <si>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</si>
  <si>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</si>
  <si>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</si>
  <si>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</si>
  <si>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</si>
  <si>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</si>
  <si>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</si>
  <si>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</si>
  <si>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</si>
  <si>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</si>
  <si>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</si>
  <si>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</si>
  <si>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</si>
  <si>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</si>
  <si>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</si>
  <si>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</si>
  <si>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</si>
  <si>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</si>
  <si>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</si>
  <si>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</si>
  <si>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</si>
  <si>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</si>
  <si>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</si>
  <si>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</si>
  <si>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</si>
  <si>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</si>
  <si>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</si>
  <si>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</si>
  <si>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</si>
  <si>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</si>
  <si>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</si>
  <si>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</si>
  <si>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</si>
  <si>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</si>
  <si>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</si>
  <si>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</si>
  <si>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</si>
  <si>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</si>
  <si>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</si>
  <si>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</si>
  <si>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</si>
  <si>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</si>
  <si>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</si>
  <si>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</si>
  <si>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</si>
  <si>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</si>
  <si>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</si>
  <si>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</si>
  <si>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</si>
  <si>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</si>
  <si>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</si>
  <si>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</si>
  <si>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</si>
  <si>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</si>
  <si>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</si>
  <si>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</si>
  <si>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</si>
  <si>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</si>
  <si>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</si>
  <si>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</si>
  <si>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</si>
  <si>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</si>
  <si>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</si>
  <si>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</si>
  <si>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</si>
  <si>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</si>
  <si>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</si>
  <si>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</si>
  <si>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</si>
  <si>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</si>
  <si>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</si>
  <si>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</si>
  <si>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</si>
  <si>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</si>
  <si>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</si>
  <si>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</si>
  <si>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</si>
  <si>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</si>
  <si>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</si>
  <si>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</si>
  <si>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</si>
  <si>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</si>
  <si>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</si>
  <si>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</si>
  <si>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</si>
  <si>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</si>
  <si>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</si>
  <si>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</si>
  <si>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</si>
  <si>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</si>
  <si>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</si>
  <si>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</si>
  <si>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</si>
  <si>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</si>
  <si>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</si>
  <si>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</si>
  <si>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</si>
  <si>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</si>
  <si>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</si>
  <si>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</si>
  <si>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</si>
  <si>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</si>
  <si>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</si>
  <si>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</si>
  <si>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</si>
  <si>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</si>
  <si>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</si>
  <si>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</si>
  <si>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</si>
  <si>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</si>
  <si>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</si>
  <si>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</si>
  <si>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</si>
  <si>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</si>
  <si>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</si>
  <si>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</si>
  <si>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</si>
  <si>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</si>
  <si>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</si>
  <si>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</si>
  <si>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</si>
  <si>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</si>
  <si>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</si>
  <si>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</si>
  <si>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</si>
  <si>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</si>
  <si>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</si>
  <si>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</si>
  <si>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</si>
  <si>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</si>
  <si>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</si>
  <si>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</si>
  <si>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</si>
  <si>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</si>
  <si>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</si>
  <si>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</si>
  <si>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</si>
  <si>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</si>
  <si>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</si>
  <si>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</si>
  <si>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</si>
  <si>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</si>
  <si>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</si>
  <si>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</si>
  <si>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</si>
  <si>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</si>
  <si>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</si>
  <si>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</si>
  <si>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</si>
  <si>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</si>
  <si>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</si>
  <si>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</si>
  <si>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</si>
  <si>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</si>
  <si>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</si>
  <si>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</si>
  <si>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</si>
  <si>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</si>
  <si>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</si>
  <si>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</si>
  <si>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</si>
  <si>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</si>
  <si>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</si>
  <si>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</si>
  <si>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</si>
  <si>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</si>
  <si>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</si>
  <si>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</si>
  <si>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</si>
  <si>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</si>
  <si>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</si>
  <si>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</si>
  <si>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</si>
  <si>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</si>
  <si>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</si>
  <si>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</si>
  <si>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</si>
  <si>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</si>
  <si>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</si>
  <si>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</si>
  <si>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</si>
  <si>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</si>
  <si>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</si>
  <si>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</si>
  <si>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</si>
  <si>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</si>
  <si>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</si>
  <si>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</si>
  <si>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</si>
  <si>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</si>
  <si>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</si>
  <si>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</si>
  <si>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</si>
  <si>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</si>
  <si>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</si>
  <si>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</si>
  <si>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</si>
  <si>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</si>
  <si>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</si>
  <si>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</si>
  <si>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</si>
  <si>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</si>
  <si>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</si>
  <si>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</si>
  <si>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</si>
  <si>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</si>
  <si>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</si>
  <si>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</si>
  <si>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</si>
  <si>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</si>
  <si>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</si>
  <si>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</si>
  <si>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</si>
  <si>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</si>
  <si>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</si>
  <si>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</si>
  <si>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</si>
  <si>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</si>
  <si>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</si>
  <si>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</si>
  <si>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</si>
  <si>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</si>
  <si>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</si>
  <si>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</si>
  <si>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</si>
  <si>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</si>
  <si>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</si>
  <si>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</si>
  <si>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</si>
  <si>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</si>
  <si>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</si>
  <si>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</si>
  <si>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</si>
  <si>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</si>
  <si>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</si>
  <si>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</si>
  <si>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</si>
  <si>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</si>
  <si>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</si>
  <si>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</si>
  <si>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</si>
  <si>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</si>
  <si>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</si>
  <si>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</si>
  <si>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</si>
  <si>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</si>
  <si>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</si>
  <si>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</si>
  <si>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</si>
  <si>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</si>
  <si>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</si>
  <si>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</si>
  <si>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</si>
  <si>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</si>
  <si>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</si>
  <si>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</si>
  <si>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</si>
  <si>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</si>
  <si>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</si>
  <si>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</si>
  <si>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</si>
  <si>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</si>
  <si>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</si>
  <si>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</si>
  <si>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</si>
  <si>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</si>
  <si>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</si>
  <si>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</si>
  <si>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</si>
  <si>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</si>
  <si>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</si>
  <si>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</si>
  <si>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</si>
  <si>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</si>
  <si>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</si>
  <si>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</si>
  <si>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</si>
  <si>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</si>
  <si>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</si>
  <si>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</si>
  <si>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</si>
  <si>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</si>
  <si>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</si>
  <si>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</si>
  <si>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</si>
  <si>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</si>
  <si>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</si>
  <si>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</si>
  <si>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</si>
  <si>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</si>
  <si>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</si>
  <si>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</si>
  <si>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</si>
  <si>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</si>
  <si>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</si>
  <si>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</si>
  <si>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</si>
  <si>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</si>
  <si>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</si>
  <si>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</si>
  <si>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</si>
  <si>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</si>
  <si>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</si>
  <si>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</si>
  <si>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</si>
  <si>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</si>
  <si>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</si>
  <si>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</si>
  <si>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</si>
  <si>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</si>
  <si>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</si>
  <si>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</si>
  <si>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</si>
  <si>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</si>
  <si>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</si>
  <si>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</si>
  <si>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</si>
  <si>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</si>
  <si>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</si>
  <si>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</si>
  <si>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</si>
  <si>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</si>
  <si>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</si>
  <si>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</si>
  <si>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</si>
  <si>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</si>
  <si>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</si>
  <si>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</si>
  <si>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</si>
  <si>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</si>
  <si>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</si>
  <si>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</si>
  <si>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</si>
  <si>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</si>
  <si>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</si>
  <si>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</si>
  <si>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</si>
  <si>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</si>
  <si>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</si>
  <si>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</si>
  <si>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</si>
  <si>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</si>
  <si>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</si>
  <si>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</si>
  <si>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</si>
  <si>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</si>
  <si>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</si>
  <si>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</si>
  <si>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</si>
  <si>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</si>
  <si>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</si>
  <si>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</si>
  <si>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</si>
  <si>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</si>
  <si>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</si>
  <si>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</si>
  <si>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</si>
  <si>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</si>
  <si>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</si>
  <si>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</si>
  <si>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</si>
  <si>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</si>
  <si>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</si>
  <si>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</si>
  <si>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</si>
  <si>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</si>
  <si>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</si>
  <si>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</si>
  <si>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</si>
  <si>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</si>
  <si>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</si>
  <si>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</si>
  <si>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</si>
  <si>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</si>
  <si>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</si>
  <si>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</si>
  <si>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</si>
  <si>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</si>
  <si>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</si>
  <si>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</si>
  <si>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</si>
  <si>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</si>
  <si>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</si>
  <si>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</si>
  <si>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</si>
  <si>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</si>
  <si>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</si>
  <si>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</si>
  <si>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</si>
  <si>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</si>
  <si>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</si>
  <si>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</si>
  <si>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</si>
  <si>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</si>
  <si>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</si>
  <si>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</si>
  <si>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</si>
  <si>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</si>
  <si>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</si>
  <si>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</si>
  <si>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</si>
  <si>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</si>
  <si>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</si>
  <si>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</si>
  <si>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</si>
  <si>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</si>
  <si>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</si>
  <si>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</si>
  <si>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</si>
  <si>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</si>
  <si>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</si>
  <si>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</si>
  <si>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</si>
  <si>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</si>
  <si>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</si>
  <si>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</si>
  <si>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</si>
  <si>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</si>
  <si>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</si>
  <si>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</si>
  <si>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</si>
  <si>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</si>
  <si>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</si>
  <si>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</si>
  <si>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</si>
  <si>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</si>
  <si>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</si>
  <si>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</si>
  <si>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</si>
  <si>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</si>
  <si>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</si>
  <si>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</si>
  <si>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</si>
  <si>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</si>
  <si>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</si>
  <si>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</si>
  <si>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</si>
  <si>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</si>
  <si>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</si>
  <si>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</si>
  <si>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</si>
  <si>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</si>
  <si>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</si>
  <si>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</si>
  <si>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</si>
  <si>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</si>
  <si>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</si>
  <si>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</si>
  <si>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</si>
  <si>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</si>
  <si>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</si>
  <si>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</si>
  <si>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</si>
  <si>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</si>
  <si>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</si>
  <si>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</si>
  <si>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</si>
  <si>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</si>
  <si>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</si>
  <si>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</si>
  <si>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</si>
  <si>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</si>
  <si>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</si>
  <si>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</si>
  <si>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</si>
  <si>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</si>
  <si>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</si>
  <si>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</si>
  <si>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</si>
  <si>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</si>
  <si>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</si>
  <si>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</si>
  <si>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</si>
  <si>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</si>
  <si>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</si>
  <si>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</si>
  <si>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</si>
  <si>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</si>
  <si>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</si>
  <si>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</si>
  <si>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</si>
  <si>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</si>
  <si>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</si>
  <si>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</si>
  <si>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</si>
  <si>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</si>
  <si>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</si>
  <si>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</si>
  <si>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</si>
  <si>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</si>
  <si>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</si>
  <si>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</si>
  <si>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</si>
  <si>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</si>
  <si>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</si>
  <si>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</si>
  <si>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</si>
  <si>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</si>
  <si>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</si>
  <si>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</si>
  <si>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</si>
  <si>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</si>
  <si>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</si>
  <si>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</si>
  <si>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</si>
  <si>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</si>
  <si>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</si>
  <si>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</si>
  <si>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</si>
  <si>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</si>
  <si>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</si>
  <si>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</si>
  <si>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</si>
  <si>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</si>
  <si>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</si>
  <si>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</si>
  <si>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</si>
  <si>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</si>
  <si>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</si>
  <si>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</si>
  <si>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</si>
  <si>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</si>
  <si>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BNP_AIOMETIK1648</t>
  </si>
  <si>
    <t>Call Certificate</t>
  </si>
  <si>
    <t>SE0008963029</t>
  </si>
  <si>
    <t xml:space="preserve">Solactive Oekom Ethical Low Volatility Index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</si>
</sst>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b/>
      <sz val="9"/>
      <color theme="1"/>
      <name val="Arial"/>
      <family val="2"/>
    </font>
    <font>
      <sz val="10.5"/>
      <color theme="1"/>
      <name val="Times New Roman"/>
      <family val="1"/>
    </font>
    <font>
      <b/>
      <sz val="10"/>
      <color theme="1"/>
      <name val="Times New Roman"/>
      <family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3" fontId="55" fillId="0" borderId="0" xfId="0" applyNumberFormat="1" applyFont="1"/>
    <xf numFmtId="0" fontId="56"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J7" activePane="bottomRight" state="frozen"/>
      <selection pane="topRight" activeCell="E1" sqref="E1"/>
      <selection pane="bottomLeft" activeCell="A7" sqref="A7"/>
      <selection pane="bottomRight" activeCell="J13" sqref="J13"/>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458</v>
      </c>
      <c r="D2" s="64" t="s">
        <v>468</v>
      </c>
      <c r="E2" s="65">
        <v>10000</v>
      </c>
      <c r="F2" s="65" t="s">
        <v>35</v>
      </c>
      <c r="G2" s="64" t="s">
        <v>278</v>
      </c>
      <c r="H2" s="3">
        <v>42664</v>
      </c>
      <c r="I2" s="226" t="str">
        <f>IF(C2="-","",VLOOKUP(C2,BondIssuerTable,2,0))</f>
        <v>BNPP</v>
      </c>
      <c r="J2" s="226" t="str">
        <f>IF(D2="-","",VLOOKUP(D2,BondIssuingAgentsTable,2,0))</f>
        <v>EPB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8" t="s">
        <v>421</v>
      </c>
      <c r="P5" s="259"/>
      <c r="Q5" s="258" t="s">
        <v>422</v>
      </c>
      <c r="R5" s="259"/>
      <c r="S5" s="258" t="s">
        <v>423</v>
      </c>
      <c r="T5" s="259"/>
      <c r="U5" s="258" t="s">
        <v>424</v>
      </c>
      <c r="V5" s="259"/>
      <c r="W5" s="258" t="s">
        <v>425</v>
      </c>
      <c r="X5" s="259"/>
      <c r="Y5" s="258" t="s">
        <v>426</v>
      </c>
      <c r="Z5" s="259"/>
      <c r="AA5" s="258" t="s">
        <v>427</v>
      </c>
      <c r="AB5" s="259"/>
      <c r="AC5" s="258" t="s">
        <v>428</v>
      </c>
      <c r="AD5" s="259"/>
      <c r="AE5" s="258" t="s">
        <v>429</v>
      </c>
      <c r="AF5" s="259"/>
      <c r="AG5" s="258" t="s">
        <v>430</v>
      </c>
      <c r="AH5" s="259"/>
      <c r="AI5" s="258" t="s">
        <v>431</v>
      </c>
      <c r="AJ5" s="259"/>
      <c r="AK5" s="258" t="s">
        <v>432</v>
      </c>
      <c r="AL5" s="259"/>
      <c r="AM5" s="258" t="s">
        <v>433</v>
      </c>
      <c r="AN5" s="259"/>
      <c r="AO5" s="258" t="s">
        <v>434</v>
      </c>
      <c r="AP5" s="259"/>
      <c r="AQ5" s="258" t="s">
        <v>435</v>
      </c>
      <c r="AR5" s="259"/>
      <c r="AS5" s="258" t="s">
        <v>436</v>
      </c>
      <c r="AT5" s="259"/>
      <c r="AU5" s="258" t="s">
        <v>437</v>
      </c>
      <c r="AV5" s="259"/>
      <c r="AW5" s="258" t="s">
        <v>438</v>
      </c>
      <c r="AX5" s="259"/>
      <c r="AY5" s="258" t="s">
        <v>439</v>
      </c>
      <c r="AZ5" s="259"/>
      <c r="BA5" s="258" t="s">
        <v>440</v>
      </c>
      <c r="BB5" s="259"/>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ht="14.4">
      <c r="A7" t="s">
        <v>1879</v>
      </c>
      <c r="B7" s="255" t="s">
        <v>1880</v>
      </c>
      <c r="C7" s="64"/>
      <c r="D7" s="255" t="s">
        <v>1881</v>
      </c>
      <c r="E7" s="69">
        <v>100</v>
      </c>
      <c r="F7" s="69" t="s">
        <v>1450</v>
      </c>
      <c r="G7" s="256">
        <v>10000000</v>
      </c>
      <c r="H7" s="3">
        <v>42664</v>
      </c>
      <c r="I7" s="79">
        <v>44860</v>
      </c>
      <c r="J7" s="70">
        <v>44846</v>
      </c>
      <c r="K7" s="252"/>
      <c r="L7" s="252"/>
      <c r="M7" s="253" t="e">
        <f t="shared" ref="M7:M38" si="0">IF(K7="-","",VLOOKUP(K7,EUSIPA_Table,2,0))</f>
        <v>#N/A</v>
      </c>
      <c r="N7" s="72" t="s">
        <v>1879</v>
      </c>
      <c r="O7" s="257" t="s">
        <v>1882</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8: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date" operator="greaterThanOrEqual" allowBlank="1" showInputMessage="1" showErrorMessage="1" errorTitle="Reimbursement date" error="Please enter a valid date grater than the listing date." sqref="I8:I106 J7">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9" t="s">
        <v>847</v>
      </c>
      <c r="B4" s="269"/>
      <c r="C4" s="269"/>
      <c r="D4" s="269"/>
      <c r="E4" s="269"/>
      <c r="F4" s="269"/>
      <c r="G4" s="269"/>
      <c r="H4" s="269"/>
      <c r="I4" s="269"/>
      <c r="J4" s="269"/>
      <c r="K4" s="269"/>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61" t="s">
        <v>1003</v>
      </c>
      <c r="T5" s="262"/>
      <c r="U5" s="262"/>
      <c r="V5" s="262"/>
      <c r="W5" s="262"/>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09375"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09375"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60" t="s">
        <v>1168</v>
      </c>
      <c r="B5" s="260"/>
      <c r="C5" s="260"/>
      <c r="D5" s="93"/>
      <c r="E5" s="93"/>
      <c r="F5" s="93"/>
      <c r="G5" s="93"/>
      <c r="H5" s="93"/>
      <c r="I5" s="93"/>
      <c r="J5" s="93"/>
      <c r="K5" s="220"/>
      <c r="L5" s="220"/>
      <c r="M5" s="220"/>
      <c r="N5" s="220"/>
      <c r="O5" s="220"/>
      <c r="P5" s="220"/>
      <c r="Q5" s="220"/>
      <c r="R5" s="220"/>
      <c r="T5" s="261" t="s">
        <v>1003</v>
      </c>
      <c r="U5" s="262"/>
      <c r="V5" s="262"/>
      <c r="W5" s="262"/>
      <c r="X5" s="262"/>
      <c r="Y5" s="261" t="s">
        <v>1058</v>
      </c>
      <c r="Z5" s="262"/>
      <c r="AA5" s="262"/>
      <c r="AB5" s="262"/>
      <c r="AC5" s="262"/>
      <c r="AD5" s="261" t="s">
        <v>1059</v>
      </c>
      <c r="AE5" s="262"/>
      <c r="AF5" s="262"/>
      <c r="AG5" s="262"/>
      <c r="AH5" s="262"/>
      <c r="AI5" s="261" t="s">
        <v>1060</v>
      </c>
      <c r="AJ5" s="262"/>
      <c r="AK5" s="262"/>
      <c r="AL5" s="262"/>
      <c r="AM5" s="262"/>
      <c r="AN5" s="261" t="s">
        <v>1061</v>
      </c>
      <c r="AO5" s="262"/>
      <c r="AP5" s="262"/>
      <c r="AQ5" s="262"/>
      <c r="AR5" s="262"/>
      <c r="AS5" s="261" t="s">
        <v>1062</v>
      </c>
      <c r="AT5" s="262"/>
      <c r="AU5" s="262"/>
      <c r="AV5" s="262"/>
      <c r="AW5" s="262"/>
      <c r="AX5" s="261" t="s">
        <v>1063</v>
      </c>
      <c r="AY5" s="262"/>
      <c r="AZ5" s="262"/>
      <c r="BA5" s="262"/>
      <c r="BB5" s="262"/>
      <c r="BC5" s="261" t="s">
        <v>1064</v>
      </c>
      <c r="BD5" s="262"/>
      <c r="BE5" s="262"/>
      <c r="BF5" s="262"/>
      <c r="BG5" s="262"/>
      <c r="BH5" s="261" t="s">
        <v>1065</v>
      </c>
      <c r="BI5" s="262"/>
      <c r="BJ5" s="262"/>
      <c r="BK5" s="262"/>
      <c r="BL5" s="262"/>
      <c r="BM5" s="261" t="s">
        <v>1066</v>
      </c>
      <c r="BN5" s="262"/>
      <c r="BO5" s="262"/>
      <c r="BP5" s="262"/>
      <c r="BQ5" s="262"/>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ColWidth="9.109375"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1"/>
  <sheetViews>
    <sheetView zoomScale="70" zoomScaleNormal="70" workbookViewId="0">
      <pane xSplit="1" ySplit="1" topLeftCell="P170" activePane="bottomRight" state="frozen"/>
      <selection pane="topRight" activeCell="B1" sqref="B1"/>
      <selection pane="bottomLeft" activeCell="A2" sqref="A2"/>
      <selection pane="bottomRight" activeCell="AC202" sqref="AC20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7" t="s">
        <v>1847</v>
      </c>
      <c r="AB270" s="237" t="s">
        <v>1848</v>
      </c>
    </row>
    <row r="271" spans="27:28">
      <c r="AA271" s="236" t="s">
        <v>559</v>
      </c>
      <c r="AB271" s="237" t="s">
        <v>586</v>
      </c>
    </row>
    <row r="272" spans="27:28">
      <c r="AA272" s="237" t="s">
        <v>1794</v>
      </c>
      <c r="AB272" s="237" t="s">
        <v>1795</v>
      </c>
    </row>
    <row r="273" spans="27:28">
      <c r="AA273" s="236" t="s">
        <v>1592</v>
      </c>
      <c r="AB273" s="237" t="s">
        <v>1593</v>
      </c>
    </row>
    <row r="274" spans="27:28">
      <c r="AA274" s="236" t="s">
        <v>461</v>
      </c>
      <c r="AB274" s="237" t="s">
        <v>296</v>
      </c>
    </row>
    <row r="275" spans="27:28">
      <c r="AA275" s="236" t="s">
        <v>1225</v>
      </c>
      <c r="AB275" s="237" t="s">
        <v>1226</v>
      </c>
    </row>
    <row r="276" spans="27:28">
      <c r="AA276" s="236" t="s">
        <v>560</v>
      </c>
      <c r="AB276" s="237" t="s">
        <v>561</v>
      </c>
    </row>
    <row r="277" spans="27:28">
      <c r="AA277" s="236" t="s">
        <v>1257</v>
      </c>
      <c r="AB277" s="237" t="s">
        <v>1258</v>
      </c>
    </row>
    <row r="278" spans="27:28">
      <c r="AA278" s="236" t="s">
        <v>560</v>
      </c>
      <c r="AB278" s="237" t="s">
        <v>561</v>
      </c>
    </row>
    <row r="279" spans="27:28">
      <c r="AA279" s="236" t="s">
        <v>1257</v>
      </c>
      <c r="AB279" s="237" t="s">
        <v>1258</v>
      </c>
    </row>
    <row r="280" spans="27:28">
      <c r="AA280" s="236" t="s">
        <v>1606</v>
      </c>
      <c r="AB280" s="237" t="s">
        <v>1607</v>
      </c>
    </row>
    <row r="281" spans="27:28">
      <c r="AA281" s="236" t="s">
        <v>1391</v>
      </c>
      <c r="AB281"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3">
        <v>40858</v>
      </c>
      <c r="C1" s="264"/>
      <c r="D1" s="265"/>
      <c r="F1" s="9" t="s">
        <v>313</v>
      </c>
    </row>
    <row r="2" spans="1:21">
      <c r="A2" s="10" t="s">
        <v>314</v>
      </c>
      <c r="B2" s="266" t="s">
        <v>336</v>
      </c>
      <c r="C2" s="267"/>
      <c r="D2" s="268"/>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09375"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Karlsson</cp:lastModifiedBy>
  <cp:lastPrinted>2012-09-17T12:56:27Z</cp:lastPrinted>
  <dcterms:created xsi:type="dcterms:W3CDTF">2010-06-11T13:43:43Z</dcterms:created>
  <dcterms:modified xsi:type="dcterms:W3CDTF">2016-10-18T09:34:27Z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