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<sst xmlns="http://schemas.openxmlformats.org/spreadsheetml/2006/main" count="2972" uniqueCount="1902">
  <si>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</si>
  <si>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</si>
  <si>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</si>
  <si>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</si>
  <si>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</si>
  <si>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</si>
  <si>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</si>
  <si>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</si>
  <si>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</si>
  <si>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</si>
  <si>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</si>
  <si>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</si>
  <si>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</si>
  <si>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</si>
  <si>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</si>
  <si>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</si>
  <si>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</si>
  <si>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</si>
  <si>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</si>
  <si>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</si>
  <si>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</si>
  <si>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</si>
  <si>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</si>
  <si>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</si>
  <si>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</si>
  <si>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</si>
  <si>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</si>
  <si>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</si>
  <si>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</si>
  <si>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</si>
  <si>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</si>
  <si>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</si>
  <si>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</si>
  <si>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</si>
  <si>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</si>
  <si>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</si>
  <si>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</si>
  <si>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</si>
  <si>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</si>
  <si>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</si>
  <si>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</si>
  <si>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</si>
  <si>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</si>
  <si>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</si>
  <si>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</si>
  <si>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</si>
  <si>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</si>
  <si>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</si>
  <si>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</si>
  <si>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</si>
  <si>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</si>
  <si>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</si>
  <si>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</si>
  <si>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</si>
  <si>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</si>
  <si>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</si>
  <si>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</si>
  <si>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</si>
  <si>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</si>
  <si>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</si>
  <si>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</si>
  <si>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</si>
  <si>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</si>
  <si>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</si>
  <si>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</si>
  <si>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</si>
  <si>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</si>
  <si>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</si>
  <si>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</si>
  <si>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</si>
  <si>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</si>
  <si>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</si>
  <si>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</si>
  <si>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</si>
  <si>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</si>
  <si>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</si>
  <si>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</si>
  <si>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</si>
  <si>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</si>
  <si>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</si>
  <si>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</si>
  <si>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</si>
  <si>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</si>
  <si>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</si>
  <si>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</si>
  <si>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</si>
  <si>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</si>
  <si>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</si>
  <si>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</si>
  <si>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</si>
  <si>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</si>
  <si>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</si>
  <si>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</si>
  <si>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</si>
  <si>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</si>
  <si>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</si>
  <si>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</si>
  <si>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</si>
  <si>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</si>
  <si>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</si>
  <si>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</si>
  <si>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</si>
  <si>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</si>
  <si>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</si>
  <si>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</si>
  <si>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</si>
  <si>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</si>
  <si>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</si>
  <si>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</si>
  <si>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</si>
  <si>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</si>
  <si>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</si>
  <si>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</si>
  <si>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</si>
  <si>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</si>
  <si>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</si>
  <si>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</si>
  <si>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</si>
  <si>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</si>
  <si>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</si>
  <si>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</si>
  <si>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</si>
  <si>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</si>
  <si>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</si>
  <si>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</si>
  <si>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</si>
  <si>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</si>
  <si>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</si>
  <si>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</si>
  <si>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</si>
  <si>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</si>
  <si>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</si>
  <si>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</si>
  <si>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</si>
  <si>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</si>
  <si>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</si>
  <si>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</si>
  <si>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</si>
  <si>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</si>
  <si>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</si>
  <si>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</si>
  <si>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</si>
  <si>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</si>
  <si>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</si>
  <si>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</si>
  <si>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</si>
  <si>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</si>
  <si>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</si>
  <si>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</si>
  <si>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</si>
  <si>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</si>
  <si>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</si>
  <si>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</si>
  <si>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</si>
  <si>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</si>
  <si>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</si>
  <si>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</si>
  <si>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</si>
  <si>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</si>
  <si>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</si>
  <si>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</si>
  <si>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</si>
  <si>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</si>
  <si>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</si>
  <si>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</si>
  <si>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</si>
  <si>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</si>
  <si>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</si>
  <si>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</si>
  <si>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</si>
  <si>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</si>
  <si>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</si>
  <si>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</si>
  <si>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</si>
  <si>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</si>
  <si>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</si>
  <si>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</si>
  <si>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</si>
  <si>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</si>
  <si>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</si>
  <si>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</si>
  <si>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</si>
  <si>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</si>
  <si>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</si>
  <si>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</si>
  <si>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</si>
  <si>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</si>
  <si>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</si>
  <si>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</si>
  <si>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</si>
  <si>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</si>
  <si>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</si>
  <si>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</si>
  <si>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</si>
  <si>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</si>
  <si>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</si>
  <si>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</si>
  <si>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</si>
  <si>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</si>
  <si>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</si>
  <si>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</si>
  <si>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</si>
  <si>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</si>
  <si>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</si>
  <si>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</si>
  <si>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</si>
  <si>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</si>
  <si>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</si>
  <si>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</si>
  <si>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</si>
  <si>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</si>
  <si>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</si>
  <si>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</si>
  <si>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</si>
  <si>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</si>
  <si>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</si>
  <si>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</si>
  <si>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</si>
  <si>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</si>
  <si>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</si>
  <si>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</si>
  <si>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</si>
  <si>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</si>
  <si>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</si>
  <si>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</si>
  <si>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</si>
  <si>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</si>
  <si>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</si>
  <si>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</si>
  <si>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</si>
  <si>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</si>
  <si>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</si>
  <si>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</si>
  <si>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</si>
  <si>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</si>
  <si>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</si>
  <si>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</si>
  <si>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</si>
  <si>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</si>
  <si>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</si>
  <si>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</si>
  <si>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</si>
  <si>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</si>
  <si>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</si>
  <si>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</si>
  <si>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</si>
  <si>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</si>
  <si>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</si>
  <si>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</si>
  <si>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</si>
  <si>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</si>
  <si>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</si>
  <si>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</si>
  <si>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</si>
  <si>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</si>
  <si>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</si>
  <si>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</si>
  <si>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</si>
  <si>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</si>
  <si>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</si>
  <si>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</si>
  <si>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</si>
  <si>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</si>
  <si>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</si>
  <si>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</si>
  <si>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</si>
  <si>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</si>
  <si>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</si>
  <si>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</si>
  <si>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</si>
  <si>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</si>
  <si>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</si>
  <si>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</si>
  <si>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</si>
  <si>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</si>
  <si>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</si>
  <si>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</si>
  <si>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</si>
  <si>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</si>
  <si>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</si>
  <si>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</si>
  <si>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</si>
  <si>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</si>
  <si>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</si>
  <si>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</si>
  <si>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</si>
  <si>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</si>
  <si>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</si>
  <si>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</si>
  <si>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</si>
  <si>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</si>
  <si>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</si>
  <si>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</si>
  <si>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</si>
  <si>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</si>
  <si>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</si>
  <si>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</si>
  <si>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</si>
  <si>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</si>
  <si>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</si>
  <si>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</si>
  <si>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</si>
  <si>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</si>
  <si>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</si>
  <si>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</si>
  <si>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</si>
  <si>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</si>
  <si>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</si>
  <si>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</si>
  <si>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</si>
  <si>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</si>
  <si>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</si>
  <si>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</si>
  <si>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</si>
  <si>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</si>
  <si>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</si>
  <si>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</si>
  <si>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</si>
  <si>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</si>
  <si>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</si>
  <si>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</si>
  <si>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</si>
  <si>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</si>
  <si>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</si>
  <si>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</si>
  <si>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</si>
  <si>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</si>
  <si>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</si>
  <si>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</si>
  <si>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</si>
  <si>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</si>
  <si>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</si>
  <si>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</si>
  <si>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</si>
  <si>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</si>
  <si>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</si>
  <si>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</si>
  <si>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</si>
  <si>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</si>
  <si>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</si>
  <si>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</si>
  <si>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</si>
  <si>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</si>
  <si>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</si>
  <si>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</si>
  <si>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</si>
  <si>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</si>
  <si>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</si>
  <si>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</si>
  <si>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</si>
  <si>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</si>
  <si>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</si>
  <si>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</si>
  <si>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</si>
  <si>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</si>
  <si>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</si>
  <si>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</si>
  <si>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</si>
  <si>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</si>
  <si>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</si>
  <si>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</si>
  <si>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</si>
  <si>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</si>
  <si>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</si>
  <si>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</si>
  <si>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</si>
  <si>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</si>
  <si>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</si>
  <si>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</si>
  <si>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</si>
  <si>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</si>
  <si>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</si>
  <si>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</si>
  <si>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</si>
  <si>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</si>
  <si>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</si>
  <si>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</si>
  <si>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</si>
  <si>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</si>
  <si>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</si>
  <si>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</si>
  <si>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</si>
  <si>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</si>
  <si>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</si>
  <si>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</si>
  <si>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</si>
  <si>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</si>
  <si>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</si>
  <si>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</si>
  <si>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</si>
  <si>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</si>
  <si>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</si>
  <si>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</si>
  <si>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</si>
  <si>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</si>
  <si>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</si>
  <si>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</si>
  <si>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</si>
  <si>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</si>
  <si>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</si>
  <si>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</si>
  <si>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</si>
  <si>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</si>
  <si>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</si>
  <si>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</si>
  <si>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</si>
  <si>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</si>
  <si>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</si>
  <si>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</si>
  <si>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</si>
  <si>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</si>
  <si>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</si>
  <si>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</si>
  <si>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</si>
  <si>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</si>
  <si>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</si>
  <si>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</si>
  <si>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</si>
  <si>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</si>
  <si>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</si>
  <si>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</si>
  <si>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</si>
  <si>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</si>
  <si>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</si>
  <si>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</si>
  <si>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</si>
  <si>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</si>
  <si>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</si>
  <si>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</si>
  <si>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</si>
  <si>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</si>
  <si>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</si>
  <si>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</si>
  <si>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</si>
  <si>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</si>
  <si>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</si>
  <si>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</si>
  <si>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</si>
  <si>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</si>
  <si>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</si>
  <si>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</si>
  <si>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</si>
  <si>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</si>
  <si>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</si>
  <si>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</si>
  <si>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</si>
  <si>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</si>
  <si>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</si>
  <si>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</si>
  <si>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</si>
  <si>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</si>
  <si>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</si>
  <si>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</si>
  <si>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</si>
  <si>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</si>
  <si>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</si>
  <si>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</si>
  <si>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</si>
  <si>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</si>
  <si>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</si>
  <si>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</si>
  <si>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</si>
  <si>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</si>
  <si>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</si>
  <si>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</si>
  <si>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</si>
  <si>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</si>
  <si>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</si>
  <si>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</si>
  <si>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</si>
  <si>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</si>
  <si>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</si>
  <si>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</si>
  <si>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</si>
  <si>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</si>
  <si>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</si>
  <si>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</si>
  <si>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</si>
  <si>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</si>
  <si>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</si>
  <si>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</si>
  <si>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</si>
  <si>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</si>
  <si>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</si>
  <si>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</si>
  <si>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</si>
  <si>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</si>
  <si>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</si>
  <si>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</si>
  <si>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</si>
  <si>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</si>
  <si>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</si>
  <si>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</si>
  <si>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</si>
  <si>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</si>
  <si>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</si>
  <si>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</si>
  <si>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</si>
  <si>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</si>
  <si>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</si>
  <si>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</si>
  <si>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</si>
  <si>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</si>
  <si>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</si>
  <si>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</si>
  <si>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</si>
  <si>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</si>
  <si>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</si>
  <si>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</si>
  <si>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</si>
  <si>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</si>
  <si>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</si>
  <si>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</si>
  <si>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</si>
  <si>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</si>
  <si>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</si>
  <si>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</si>
  <si>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</si>
  <si>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</si>
  <si>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</si>
  <si>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</si>
  <si>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</si>
  <si>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</si>
  <si>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</si>
  <si>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</si>
  <si>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</si>
  <si>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</si>
  <si>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</si>
  <si>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</si>
  <si>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</si>
  <si>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</si>
  <si>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</si>
  <si>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</si>
  <si>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</si>
  <si>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</si>
  <si>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</si>
  <si>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</si>
  <si>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</si>
  <si>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</si>
  <si>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</si>
  <si>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</si>
  <si>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</si>
  <si>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</si>
  <si>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</si>
  <si>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</si>
  <si>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</si>
  <si>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</si>
  <si>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</si>
  <si>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</si>
  <si>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</si>
  <si>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</si>
  <si>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</si>
  <si>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</si>
  <si>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</si>
  <si>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</si>
  <si>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</si>
  <si>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</si>
  <si>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</si>
  <si>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</si>
  <si>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</si>
  <si>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</si>
  <si>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</si>
  <si>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</si>
  <si>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</si>
  <si>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</si>
  <si>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</si>
  <si>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</si>
  <si>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</si>
  <si>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</si>
  <si>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</si>
  <si>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</si>
  <si>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</si>
  <si>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</si>
  <si>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</si>
  <si>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</si>
  <si>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</si>
  <si>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</si>
  <si>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</si>
  <si>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</si>
  <si>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</si>
  <si>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</si>
  <si>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</si>
  <si>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</si>
  <si>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</si>
  <si>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</si>
  <si>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</si>
  <si>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</si>
  <si>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</si>
  <si>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</si>
  <si>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</si>
  <si>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</si>
  <si>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</si>
  <si>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</si>
  <si>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</si>
  <si>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</si>
  <si>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</si>
  <si>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</si>
  <si>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</si>
  <si>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</si>
  <si>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</si>
  <si>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</si>
  <si>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</si>
  <si>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</si>
  <si>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</si>
  <si>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</si>
  <si>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</si>
  <si>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</si>
  <si>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</si>
  <si>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</si>
  <si>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</si>
  <si>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</si>
  <si>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</si>
  <si>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</si>
  <si>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</si>
  <si>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</si>
  <si>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</si>
  <si>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</si>
  <si>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</si>
  <si>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</si>
  <si>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</si>
  <si>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</si>
  <si>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</si>
  <si>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</si>
  <si>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</si>
  <si>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</si>
  <si>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</si>
  <si>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</si>
  <si>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</si>
  <si>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</si>
  <si>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</si>
  <si>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</si>
  <si>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</si>
  <si>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</si>
  <si>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</si>
  <si>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</si>
  <si>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</si>
  <si>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</si>
  <si>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</si>
  <si>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</si>
  <si>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</si>
  <si>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</si>
  <si>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</si>
  <si>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</si>
  <si>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</si>
  <si>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</si>
  <si>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</si>
  <si>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</si>
  <si>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</si>
  <si>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</si>
  <si>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</si>
  <si>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</si>
  <si>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</si>
  <si>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</si>
  <si>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</si>
  <si>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</si>
  <si>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</si>
  <si>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</si>
  <si>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</si>
  <si>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</si>
  <si>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</si>
  <si>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</si>
  <si>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</si>
  <si>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</si>
  <si>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</si>
  <si>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</si>
  <si>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</si>
  <si>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</si>
  <si>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</si>
  <si>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</si>
  <si>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</si>
  <si>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</si>
  <si>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</si>
  <si>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</si>
  <si>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</si>
  <si>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</si>
  <si>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</si>
  <si>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</si>
  <si>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</si>
  <si>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</si>
  <si>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</si>
  <si>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</si>
  <si>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</si>
  <si>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</si>
  <si>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</si>
  <si>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</si>
  <si>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</si>
  <si>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</si>
  <si>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</si>
  <si>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</si>
  <si>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</si>
  <si>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</si>
  <si>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</si>
  <si>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</si>
  <si>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</si>
  <si>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</si>
  <si>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</si>
  <si>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</si>
  <si>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</si>
  <si>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</si>
  <si>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</si>
  <si>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</si>
  <si>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</si>
  <si>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</si>
  <si>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</si>
  <si>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</si>
  <si>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</si>
  <si>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</si>
  <si>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</si>
  <si>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</si>
  <si>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</si>
  <si>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</si>
  <si>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</si>
  <si>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</si>
  <si>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</si>
  <si>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</si>
  <si>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</si>
  <si>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</si>
  <si>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</si>
  <si>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</si>
  <si>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</si>
  <si>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</si>
  <si>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</si>
  <si>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</si>
  <si>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</si>
  <si>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</si>
  <si>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</si>
  <si>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</si>
  <si>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</si>
  <si>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</si>
  <si>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</si>
  <si>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</si>
  <si>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</si>
  <si>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</si>
  <si>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</si>
  <si>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</si>
  <si>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</si>
  <si>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</si>
  <si>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</si>
  <si>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</si>
  <si>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</si>
  <si>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</si>
  <si>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</si>
  <si>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</si>
  <si>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</si>
  <si>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</si>
  <si>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</si>
  <si>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</si>
  <si>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</si>
  <si>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</si>
  <si>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</si>
  <si>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</si>
  <si>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</si>
  <si>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</si>
  <si>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</si>
  <si>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</si>
  <si>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</si>
  <si>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</si>
  <si>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</si>
  <si>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</si>
  <si>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</si>
  <si>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</si>
  <si>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</si>
  <si>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</si>
  <si>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</si>
  <si>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</si>
  <si>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</si>
  <si>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</si>
  <si>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</si>
  <si>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</si>
  <si>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</si>
  <si>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</si>
  <si>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</si>
  <si>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</si>
  <si>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</si>
  <si>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</si>
  <si>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</si>
  <si>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</si>
  <si>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</si>
  <si>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</si>
  <si>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</si>
  <si>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</si>
  <si>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</si>
  <si>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</si>
  <si>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</si>
  <si>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</si>
  <si>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</si>
  <si>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</si>
  <si>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</si>
  <si>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</si>
  <si>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</si>
  <si>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</si>
  <si>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</si>
  <si>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</si>
  <si>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</si>
  <si>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</si>
  <si>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</si>
  <si>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</si>
  <si>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</si>
  <si>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</si>
  <si>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</si>
  <si>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</si>
  <si>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</si>
  <si>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</si>
  <si>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</si>
  <si>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</si>
  <si>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</si>
  <si>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</si>
  <si>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</si>
  <si>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</si>
  <si>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</si>
  <si>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</si>
  <si>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</si>
  <si>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</si>
  <si>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</si>
  <si>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</si>
  <si>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</si>
  <si>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</si>
  <si>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</si>
  <si>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</si>
  <si>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</si>
  <si>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</si>
  <si>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</si>
  <si>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</si>
  <si>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</si>
  <si>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</si>
  <si>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</si>
  <si>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</si>
  <si>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</si>
  <si>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</si>
  <si>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</si>
  <si>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</si>
  <si>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</si>
  <si>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</si>
  <si>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</si>
  <si>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</si>
  <si>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</si>
  <si>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</si>
  <si>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</si>
  <si>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</si>
  <si>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</si>
  <si>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</si>
  <si>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</si>
  <si>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</si>
  <si>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</si>
  <si>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</si>
  <si>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</si>
  <si>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</si>
  <si>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</si>
  <si>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</si>
  <si>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</si>
  <si>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</si>
  <si>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</si>
  <si>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</si>
  <si>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</si>
  <si>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</si>
  <si>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</si>
  <si>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</si>
  <si>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</si>
  <si>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</si>
  <si>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</si>
  <si>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</si>
  <si>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</si>
  <si>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</si>
  <si>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</si>
  <si>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</si>
  <si>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</si>
  <si>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</si>
  <si>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</si>
  <si>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</si>
  <si>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</si>
  <si>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</si>
  <si>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</si>
  <si>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</si>
  <si>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</si>
  <si>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</si>
  <si>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</si>
  <si>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</si>
  <si>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</si>
  <si>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</si>
  <si>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</si>
  <si>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</si>
  <si>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</si>
  <si>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</si>
  <si>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</si>
  <si>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</si>
  <si>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</si>
  <si>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</si>
  <si>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</si>
  <si>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</si>
  <si>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</si>
  <si>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</si>
  <si>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</si>
  <si>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</si>
  <si>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</si>
  <si>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</si>
  <si>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</si>
  <si>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</si>
  <si>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</si>
  <si>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</si>
  <si>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</si>
  <si>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</si>
  <si>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</si>
  <si>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</si>
  <si>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</si>
  <si>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</si>
  <si>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</si>
  <si>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</si>
  <si>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</si>
  <si>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</si>
  <si>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</si>
  <si>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</si>
  <si>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</si>
  <si>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</si>
  <si>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</si>
  <si>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</si>
  <si>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</si>
  <si>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</si>
  <si>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</si>
  <si>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</si>
  <si>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</si>
  <si>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</si>
  <si>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</si>
  <si>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</si>
  <si>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</si>
  <si>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</si>
  <si>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</si>
  <si>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</si>
  <si>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</si>
  <si>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</si>
  <si>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</si>
  <si>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</si>
  <si>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</si>
  <si>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</si>
  <si>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</si>
  <si>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</si>
  <si>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</si>
  <si>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</si>
  <si>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</si>
  <si>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</si>
  <si>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</si>
  <si>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</si>
  <si>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</si>
  <si>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</si>
  <si>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</si>
  <si>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</si>
  <si>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</si>
  <si>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</si>
  <si>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</si>
  <si>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</si>
  <si>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</si>
  <si>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</si>
  <si>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</si>
  <si>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</si>
  <si>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</si>
  <si>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</si>
  <si>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</si>
  <si>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</si>
  <si>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</si>
  <si>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</si>
  <si>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</si>
  <si>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</si>
  <si>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</si>
  <si>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</si>
  <si>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</si>
  <si>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</si>
  <si>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</si>
  <si>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</si>
  <si>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</si>
  <si>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</si>
  <si>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</si>
  <si>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</si>
  <si>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</si>
  <si>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</si>
  <si>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</si>
  <si>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</si>
  <si>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</si>
  <si>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</si>
  <si>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</si>
  <si>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</si>
  <si>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</si>
  <si>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</si>
  <si>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</si>
  <si>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</si>
  <si>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</si>
  <si>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</si>
  <si>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</si>
  <si>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</si>
  <si>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</si>
  <si>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</si>
  <si>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</si>
  <si>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</si>
  <si>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</si>
  <si>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</si>
  <si>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</si>
  <si>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</si>
  <si>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</si>
  <si>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</si>
  <si>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</si>
  <si>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</si>
  <si>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</si>
  <si>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</si>
  <si>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</si>
  <si>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</si>
  <si>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</si>
  <si>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</si>
  <si>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</si>
  <si>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</si>
  <si>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</si>
  <si>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</si>
  <si>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</si>
  <si>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</si>
  <si>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</si>
  <si>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</si>
  <si>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</si>
  <si>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</si>
  <si>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</si>
  <si>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</si>
  <si>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</si>
  <si>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</si>
  <si>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</si>
  <si>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</si>
  <si>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</si>
  <si>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</si>
  <si>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</si>
  <si>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</si>
  <si>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</si>
  <si>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</si>
  <si>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</si>
  <si>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</si>
  <si>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</si>
  <si>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</si>
  <si>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</si>
  <si>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</si>
  <si>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</si>
  <si>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</si>
  <si>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</si>
  <si>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</si>
  <si>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</si>
  <si>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</si>
  <si>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</si>
  <si>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</si>
  <si>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</si>
  <si>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</si>
  <si>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</si>
  <si>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</si>
  <si>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</si>
  <si>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</si>
  <si>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</si>
  <si>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</si>
  <si>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</si>
  <si>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</si>
  <si>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</si>
  <si>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</si>
  <si>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</si>
  <si>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</si>
  <si>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</si>
  <si>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</si>
  <si>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</si>
  <si>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</si>
  <si>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</si>
  <si>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</si>
  <si>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</si>
  <si>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</si>
  <si>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</si>
  <si>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</si>
  <si>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</si>
  <si>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</si>
  <si>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</si>
  <si>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</si>
  <si>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</si>
  <si>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</si>
  <si>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</si>
  <si>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</si>
  <si>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</si>
  <si>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</si>
  <si>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</si>
  <si>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</si>
  <si>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</si>
  <si>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</si>
  <si>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</si>
  <si>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</si>
  <si>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</si>
  <si>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</si>
  <si>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</si>
  <si>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</si>
  <si>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</si>
  <si>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</si>
  <si>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</si>
  <si>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</si>
  <si>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</si>
  <si>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</si>
  <si>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</si>
  <si>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</si>
  <si>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</si>
  <si>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</si>
  <si>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</si>
  <si>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</si>
  <si>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</si>
  <si>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</si>
  <si>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</si>
  <si>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</si>
  <si>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</si>
  <si>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</si>
  <si>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</si>
  <si>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</si>
  <si>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</si>
  <si>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</si>
  <si>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</si>
  <si>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</si>
  <si>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</si>
  <si>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</si>
  <si>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</si>
  <si>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</si>
  <si>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</si>
  <si>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</si>
  <si>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</si>
  <si>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</si>
  <si>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</si>
  <si>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</si>
  <si>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</si>
  <si>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</si>
  <si>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</si>
  <si>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</si>
  <si>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</si>
  <si>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</si>
  <si>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</si>
  <si>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</si>
  <si>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</si>
  <si>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</si>
  <si>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</si>
  <si>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</si>
  <si>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</si>
  <si>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</si>
  <si>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</si>
  <si>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</si>
  <si>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</si>
  <si>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</si>
  <si>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</si>
  <si>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</si>
  <si>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</si>
  <si>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</si>
  <si>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</si>
  <si>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</si>
  <si>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</si>
  <si>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</si>
  <si>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</si>
  <si>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</si>
  <si>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</si>
  <si>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</si>
  <si>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</si>
  <si>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</si>
  <si>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</si>
  <si>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</si>
  <si>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</si>
  <si>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</si>
  <si>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</si>
  <si>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</si>
  <si>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</si>
  <si>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</si>
  <si>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</si>
  <si>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</si>
  <si>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</si>
  <si>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</si>
  <si>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</si>
  <si>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</si>
  <si>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</si>
  <si>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</si>
  <si>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</si>
  <si>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</si>
  <si>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</si>
  <si>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</si>
  <si>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</si>
  <si>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</si>
  <si>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</si>
  <si>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</si>
  <si>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</si>
  <si>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</si>
  <si>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</si>
  <si>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</si>
  <si>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</si>
  <si>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</si>
  <si>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</si>
  <si>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</si>
  <si>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</si>
  <si>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</si>
  <si>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</si>
  <si>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</si>
  <si>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</si>
  <si>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</si>
  <si>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</si>
  <si>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</si>
  <si>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</si>
  <si>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</si>
  <si>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</si>
  <si>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</si>
  <si>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</si>
  <si>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</si>
  <si>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</si>
  <si>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</si>
  <si>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</si>
  <si>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</si>
  <si>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</si>
  <si>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</si>
  <si>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</si>
  <si>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</si>
  <si>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</si>
  <si>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</si>
  <si>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</si>
  <si>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</si>
  <si>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</si>
  <si>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</si>
  <si>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</si>
  <si>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</si>
  <si>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</si>
  <si>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</si>
  <si>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</si>
  <si>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</si>
  <si>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</si>
  <si>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</si>
  <si>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</si>
  <si>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</si>
  <si>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</si>
  <si>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</si>
  <si>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</si>
  <si>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</si>
  <si>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</si>
  <si>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</si>
  <si>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</si>
  <si>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</si>
  <si>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</si>
  <si>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</si>
  <si>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</si>
  <si>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</si>
  <si>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</si>
  <si>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</si>
  <si>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</si>
  <si>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</si>
  <si>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</si>
  <si>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</si>
  <si>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</si>
  <si>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</si>
  <si>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</si>
  <si>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</si>
  <si>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</si>
  <si>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</si>
  <si>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</si>
  <si>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</si>
  <si>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</si>
  <si>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</si>
  <si>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</si>
  <si>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</si>
  <si>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</si>
  <si>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</si>
  <si>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</si>
  <si>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</si>
  <si>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</si>
  <si>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</si>
  <si>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</si>
  <si>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</si>
  <si>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</si>
  <si>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</si>
  <si>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</si>
  <si>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</si>
  <si>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</si>
  <si>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</si>
  <si>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</si>
  <si>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</si>
  <si>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</si>
  <si>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</si>
  <si>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</si>
  <si>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</si>
  <si>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</si>
  <si>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</si>
  <si>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</si>
  <si>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</si>
  <si>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</si>
  <si>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</si>
  <si>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</si>
  <si>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</si>
  <si>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</si>
  <si>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</si>
  <si>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</si>
  <si>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</si>
  <si>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</si>
  <si>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</si>
  <si>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</si>
  <si>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</si>
  <si>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</si>
  <si>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</si>
  <si>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</si>
  <si>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</si>
  <si>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</si>
  <si>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</si>
  <si>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</si>
  <si>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</si>
  <si>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</si>
  <si>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</si>
  <si>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</si>
  <si>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</si>
  <si>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</si>
  <si>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</si>
  <si>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</si>
  <si>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</si>
  <si>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</si>
  <si>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</si>
  <si>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</si>
  <si>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</si>
  <si>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</si>
  <si>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</si>
  <si>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</si>
  <si>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</si>
  <si>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</si>
  <si>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</si>
  <si>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</si>
  <si>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</si>
  <si>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</si>
  <si>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</si>
  <si>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</si>
  <si>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</si>
  <si>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</si>
  <si>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</si>
  <si>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</si>
  <si>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</si>
  <si>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</si>
  <si>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</si>
  <si>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</si>
  <si>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</si>
  <si>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</si>
  <si>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</si>
  <si>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</si>
  <si>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</si>
  <si>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</si>
  <si>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</si>
  <si>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</si>
  <si>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</si>
  <si>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</si>
  <si>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</si>
  <si>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</si>
  <si>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</si>
  <si>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</si>
  <si>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</si>
  <si>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</si>
  <si>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</si>
  <si>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</si>
  <si>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</si>
  <si>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</si>
  <si>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</si>
  <si>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</si>
  <si>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</si>
  <si>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</si>
  <si>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</si>
  <si>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</si>
  <si>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</si>
  <si>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</si>
  <si>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</si>
  <si>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</si>
  <si>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</si>
  <si>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</si>
  <si>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</si>
  <si>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</si>
  <si>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</si>
  <si>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</si>
  <si>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</si>
  <si>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</si>
  <si>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</si>
  <si>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</si>
  <si>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</si>
  <si>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</si>
  <si>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</si>
  <si>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</si>
  <si>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</si>
  <si>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</si>
  <si>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</si>
  <si>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</si>
  <si>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</si>
  <si>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</si>
  <si>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</si>
  <si>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</si>
  <si>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</si>
  <si>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</si>
  <si>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</si>
  <si>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</si>
  <si>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</si>
  <si>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</si>
  <si>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</si>
  <si>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</si>
  <si>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</si>
  <si>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</si>
  <si>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</si>
  <si>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</si>
  <si>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</si>
  <si>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</si>
  <si>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</si>
  <si>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</si>
  <si>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</si>
  <si>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</si>
  <si>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</si>
  <si>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</si>
  <si>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</si>
  <si>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</si>
  <si>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</si>
  <si>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</si>
  <si>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</si>
  <si>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</si>
  <si>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</si>
  <si>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</si>
  <si>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</si>
  <si>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</si>
  <si>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</si>
  <si>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</si>
  <si>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</si>
  <si>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</si>
  <si>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</si>
  <si>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</si>
  <si>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</si>
  <si>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</si>
  <si>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</si>
  <si>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</si>
  <si>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</si>
  <si>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</si>
  <si>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</si>
  <si>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</si>
  <si>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</si>
  <si>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</si>
  <si>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</si>
  <si>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</si>
  <si>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</si>
  <si>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</si>
  <si>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</si>
  <si>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</si>
  <si>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</si>
  <si>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</si>
  <si>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</si>
  <si>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</si>
  <si>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</si>
  <si>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</si>
  <si>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</si>
  <si>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</si>
  <si>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</si>
  <si>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</si>
  <si>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</si>
  <si>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</si>
  <si>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</si>
  <si>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</si>
  <si>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</si>
  <si>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</si>
  <si>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</si>
  <si>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</si>
  <si>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</si>
  <si>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</si>
  <si>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</si>
  <si>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</si>
  <si>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</si>
  <si>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</si>
  <si>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</si>
  <si>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</si>
  <si>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</si>
  <si>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</si>
  <si>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</si>
  <si>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</si>
  <si>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</si>
  <si>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</si>
  <si>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</si>
  <si>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</si>
  <si>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</si>
  <si>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</si>
  <si>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</si>
  <si>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</si>
  <si>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</si>
  <si>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</si>
  <si>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</si>
  <si>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</si>
  <si>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</si>
  <si>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</si>
  <si>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</si>
  <si>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</si>
  <si>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</si>
  <si>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</si>
  <si>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</si>
  <si>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</si>
  <si>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</si>
  <si>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</si>
  <si>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</si>
  <si>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</si>
  <si>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</si>
  <si>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</si>
  <si>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</si>
  <si>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</si>
  <si>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</si>
  <si>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</si>
  <si>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</si>
  <si>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</si>
  <si>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</si>
  <si>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</si>
  <si>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</si>
  <si>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</si>
  <si>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</si>
  <si>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</si>
  <si>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</si>
  <si>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</si>
  <si>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</si>
  <si>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</si>
  <si>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</si>
  <si>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</si>
  <si>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</si>
  <si>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</si>
  <si>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</si>
  <si>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</si>
  <si>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</si>
  <si>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</si>
  <si>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</si>
  <si>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</si>
  <si>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</si>
  <si>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</si>
  <si>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</si>
  <si>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</si>
  <si>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</si>
  <si>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</si>
  <si>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</si>
  <si>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</si>
  <si>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</si>
  <si>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</si>
  <si>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</si>
  <si>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</si>
  <si>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</si>
  <si>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</si>
  <si>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</si>
  <si>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</si>
  <si>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</si>
  <si>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</si>
  <si>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</si>
  <si>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</si>
  <si>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</si>
  <si>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</si>
  <si>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</si>
  <si>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</si>
  <si>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</si>
  <si>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</si>
  <si>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</si>
  <si>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</si>
  <si>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</si>
  <si>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</si>
  <si>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</si>
  <si>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</si>
  <si>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</si>
  <si>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</si>
  <si>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</si>
  <si>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</si>
  <si>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</si>
  <si>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</si>
  <si>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</si>
  <si>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</si>
  <si>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</si>
  <si>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</si>
  <si>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</si>
  <si>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</si>
  <si>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</si>
  <si>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</si>
  <si>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</si>
  <si>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</si>
  <si>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</si>
  <si>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</si>
  <si>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</si>
  <si>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</si>
  <si>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</si>
  <si>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</si>
  <si>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</si>
  <si>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</si>
  <si>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</si>
  <si>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</si>
  <si>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</si>
  <si>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</si>
  <si>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</si>
  <si>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</si>
  <si>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</si>
  <si>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</si>
  <si>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</si>
  <si>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</si>
  <si>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</si>
  <si>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</si>
  <si>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</si>
  <si>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</si>
  <si>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</si>
  <si>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</si>
  <si>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</si>
  <si>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</si>
  <si>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</si>
  <si>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</si>
  <si>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</si>
  <si>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</si>
  <si>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</si>
  <si>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</si>
  <si>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</si>
  <si>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</si>
  <si>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</si>
  <si>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</si>
  <si>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</si>
  <si>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</si>
  <si>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</si>
  <si>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</si>
  <si>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</si>
  <si>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</si>
  <si>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</si>
  <si>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</si>
  <si>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</si>
  <si>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</si>
  <si>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</si>
  <si>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</si>
  <si>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</si>
  <si>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</si>
  <si>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</si>
  <si>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</si>
  <si>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</si>
  <si>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</si>
  <si>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</si>
  <si>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</si>
  <si>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</si>
  <si>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</si>
  <si>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</si>
  <si>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</si>
  <si>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</si>
  <si>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</si>
  <si>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</si>
  <si>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</si>
  <si>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</si>
  <si>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</si>
  <si>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</si>
  <si>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</si>
  <si>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</si>
  <si>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</si>
  <si>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</si>
  <si>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</si>
  <si>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</si>
  <si>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</si>
  <si>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</si>
  <si>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</si>
  <si>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</si>
  <si>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</si>
  <si>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</si>
  <si>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</si>
  <si>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</si>
  <si>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</si>
  <si>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</si>
  <si>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</si>
  <si>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</si>
  <si>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</si>
  <si>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</si>
  <si>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</si>
  <si>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</si>
  <si>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</si>
  <si>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</si>
  <si>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</si>
  <si>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</si>
  <si>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</si>
  <si>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</si>
  <si>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</si>
  <si>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</si>
  <si>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</si>
  <si>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</si>
  <si>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</si>
  <si>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</si>
  <si>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</si>
  <si>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</si>
  <si>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</si>
  <si>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</si>
  <si>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</si>
  <si>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</si>
  <si>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</si>
  <si>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</si>
  <si>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</si>
  <si>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</si>
  <si>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</si>
  <si>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</si>
  <si>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</si>
  <si>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</si>
  <si>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</si>
  <si>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</si>
  <si>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</si>
  <si>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</si>
  <si>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</si>
  <si>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</si>
  <si>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</si>
  <si>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</si>
  <si>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</si>
  <si>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</si>
  <si>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</si>
  <si>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</si>
  <si>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</si>
  <si>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</si>
  <si>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</si>
  <si>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</si>
  <si>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</si>
  <si>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</si>
  <si>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</si>
  <si>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</si>
  <si>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</si>
  <si>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</si>
  <si>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</si>
  <si>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</si>
  <si>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</si>
  <si>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</si>
  <si>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</si>
  <si>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</si>
  <si>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</si>
  <si>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</si>
  <si>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</si>
  <si>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</si>
  <si>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</si>
  <si>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</si>
  <si>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</si>
  <si>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</si>
  <si>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</si>
  <si>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</si>
  <si>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</si>
  <si>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</si>
  <si>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</si>
  <si>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</si>
  <si>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</si>
  <si>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</si>
  <si>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</si>
  <si>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</si>
  <si>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</si>
  <si>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</si>
  <si>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</si>
  <si>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</si>
  <si>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</si>
  <si>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</si>
  <si>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</si>
  <si>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</si>
  <si>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</si>
  <si>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</si>
  <si>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</si>
  <si>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</si>
  <si>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</si>
  <si>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</si>
  <si>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</si>
  <si>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</si>
  <si>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</si>
  <si>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</si>
  <si>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</si>
  <si>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</si>
  <si>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</si>
  <si>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</si>
  <si>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</si>
  <si>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</si>
  <si>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</si>
  <si>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</si>
  <si>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</si>
  <si>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</si>
  <si>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</si>
  <si>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</si>
  <si>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</si>
  <si>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</si>
  <si>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</si>
  <si>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</si>
  <si>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</si>
  <si>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</si>
  <si>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</si>
  <si>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</si>
  <si>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</si>
  <si>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</si>
  <si>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</si>
  <si>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</si>
  <si>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</si>
  <si>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</si>
  <si>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</si>
  <si>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</si>
  <si>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</si>
  <si>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</si>
  <si>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</si>
  <si>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</si>
  <si>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</si>
  <si>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</si>
  <si>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</si>
  <si>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</si>
  <si>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</si>
  <si>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</si>
  <si>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</si>
  <si>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</si>
  <si>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</si>
  <si>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</si>
  <si>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</si>
  <si>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</si>
  <si>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</si>
  <si>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</si>
  <si>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</si>
  <si>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</si>
  <si>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</si>
  <si>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</si>
  <si>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</si>
  <si>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</si>
  <si>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</si>
  <si>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</si>
  <si>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</si>
  <si>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</si>
  <si>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</si>
  <si>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</si>
  <si>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</si>
  <si>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</si>
  <si>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</si>
  <si>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</si>
  <si>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</si>
  <si>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</si>
  <si>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</si>
  <si>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</si>
  <si>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</si>
  <si>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</si>
  <si>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</si>
  <si>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</si>
  <si>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</si>
  <si>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</si>
  <si>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</si>
  <si>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</si>
  <si>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</si>
  <si>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</si>
  <si>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</si>
  <si>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</si>
  <si>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</si>
  <si>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</si>
  <si>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</si>
  <si>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</si>
  <si>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</si>
  <si>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</si>
  <si>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</si>
  <si>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</si>
  <si>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</si>
  <si>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</si>
  <si>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</si>
  <si>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</si>
  <si>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</si>
  <si>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</si>
  <si>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</si>
  <si>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</si>
  <si>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</si>
  <si>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</si>
  <si>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</si>
  <si>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</si>
  <si>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</si>
  <si>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</si>
  <si>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</si>
  <si>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</si>
  <si>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</si>
  <si>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</si>
  <si>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</si>
  <si>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</si>
  <si>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</si>
  <si>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</si>
  <si>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</si>
  <si>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</si>
  <si>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</si>
  <si>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</si>
  <si>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</si>
  <si>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</si>
  <si>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</si>
  <si>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</si>
  <si>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</si>
  <si>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</si>
  <si>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</si>
  <si>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</si>
  <si>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</si>
  <si>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</si>
  <si>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</si>
  <si>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</si>
  <si>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</si>
  <si>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</si>
  <si>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</si>
  <si>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</si>
  <si>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</si>
  <si>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</si>
  <si>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</si>
  <si>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</si>
  <si>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</si>
  <si>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</si>
  <si>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</si>
  <si>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</si>
  <si>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</si>
  <si>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</si>
  <si>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</si>
  <si>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</si>
  <si>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AIO Sverige</t>
  </si>
  <si>
    <t>SEB 1604E</t>
  </si>
  <si>
    <t>SEB 1604S</t>
  </si>
  <si>
    <t>SEB 1604W</t>
  </si>
  <si>
    <t>AIO Europeiska Storbolag</t>
  </si>
  <si>
    <t>SE0007954946</t>
  </si>
  <si>
    <t>SE0007954953</t>
  </si>
  <si>
    <t>Indexbevis Sverige</t>
  </si>
  <si>
    <t>SE0007954979</t>
  </si>
  <si>
    <t>HSBC Holdings PLC</t>
  </si>
  <si>
    <t>Swisscom AG</t>
  </si>
  <si>
    <t>Hennes &amp; Mauritz AB</t>
  </si>
  <si>
    <t>Tele2 AB</t>
  </si>
  <si>
    <t>TeliaSonera AB</t>
  </si>
  <si>
    <t>Skanska AB</t>
  </si>
  <si>
    <t>Swiss RE AG</t>
  </si>
  <si>
    <t>Unibail-Rodamco</t>
  </si>
  <si>
    <t>GlaxoSmithKline PLC</t>
  </si>
  <si>
    <t>Telia AB</t>
  </si>
  <si>
    <t>OMX30 Index</t>
  </si>
  <si>
    <t>SEB_1604E</t>
  </si>
  <si>
    <t>SEB_1604S</t>
  </si>
  <si>
    <t>SEB_1604W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</si>
</sst>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3" sqref="N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452</v>
      </c>
      <c r="D2" s="64" t="s">
        <v>452</v>
      </c>
      <c r="E2" s="65">
        <v>10000</v>
      </c>
      <c r="F2" s="65" t="s">
        <v>35</v>
      </c>
      <c r="G2" s="64" t="s">
        <v>278</v>
      </c>
      <c r="H2" s="3">
        <v>42668</v>
      </c>
      <c r="I2" s="226" t="str">
        <f>IF(C2="-","",VLOOKUP(C2,BondIssuerTable,2,0))</f>
        <v>SEB</v>
      </c>
      <c r="J2" s="226" t="str">
        <f>IF(D2="-","",VLOOKUP(D2,BondIssuingAgentsTable,2,0))</f>
        <v>SEB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1880</v>
      </c>
      <c r="B7" s="64" t="s">
        <v>1883</v>
      </c>
      <c r="C7" s="64">
        <v>1604</v>
      </c>
      <c r="D7" s="64" t="s">
        <v>1884</v>
      </c>
      <c r="E7" s="69">
        <v>110</v>
      </c>
      <c r="F7" s="69" t="s">
        <v>1449</v>
      </c>
      <c r="G7" s="65">
        <v>2300000</v>
      </c>
      <c r="H7" s="3">
        <v>42654</v>
      </c>
      <c r="I7" s="70">
        <v>44480</v>
      </c>
      <c r="J7" s="70">
        <v>44468</v>
      </c>
      <c r="K7" s="252"/>
      <c r="L7" s="252"/>
      <c r="M7" s="253" t="e">
        <f t="shared" ref="M7:M38" si="0">IF(K7="-","",VLOOKUP(K7,EUSIPA_Table,2,0))</f>
        <v>#N/A</v>
      </c>
      <c r="N7" s="72" t="s">
        <v>1899</v>
      </c>
      <c r="O7" s="104" t="s">
        <v>1889</v>
      </c>
      <c r="P7" s="71">
        <v>12.5</v>
      </c>
      <c r="Q7" s="104" t="s">
        <v>1894</v>
      </c>
      <c r="R7" s="71">
        <v>12.5</v>
      </c>
      <c r="S7" s="104" t="s">
        <v>1678</v>
      </c>
      <c r="T7" s="71">
        <v>12.5</v>
      </c>
      <c r="U7" s="104" t="s">
        <v>1895</v>
      </c>
      <c r="V7" s="71">
        <v>12.5</v>
      </c>
      <c r="W7" s="104" t="s">
        <v>1896</v>
      </c>
      <c r="X7" s="71">
        <v>12.5</v>
      </c>
      <c r="Y7" s="104" t="s">
        <v>1888</v>
      </c>
      <c r="Z7" s="71">
        <v>12.5</v>
      </c>
      <c r="AA7" s="104" t="s">
        <v>1893</v>
      </c>
      <c r="AB7" s="71">
        <v>12.5</v>
      </c>
      <c r="AC7" s="104" t="s">
        <v>1897</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1881</v>
      </c>
      <c r="B8" s="64" t="s">
        <v>1879</v>
      </c>
      <c r="C8" s="64">
        <v>1604</v>
      </c>
      <c r="D8" s="64" t="s">
        <v>1885</v>
      </c>
      <c r="E8" s="69">
        <v>110</v>
      </c>
      <c r="F8" s="69" t="s">
        <v>1449</v>
      </c>
      <c r="G8" s="65">
        <v>3200000</v>
      </c>
      <c r="H8" s="3">
        <v>42654</v>
      </c>
      <c r="I8" s="70">
        <v>44480</v>
      </c>
      <c r="J8" s="70">
        <v>44468</v>
      </c>
      <c r="K8" s="252"/>
      <c r="L8" s="252"/>
      <c r="M8" s="253" t="e">
        <f t="shared" si="0"/>
        <v>#N/A</v>
      </c>
      <c r="N8" s="72" t="s">
        <v>1900</v>
      </c>
      <c r="O8" s="104" t="s">
        <v>47</v>
      </c>
      <c r="P8" s="71">
        <v>12.5</v>
      </c>
      <c r="Q8" s="104" t="s">
        <v>208</v>
      </c>
      <c r="R8" s="71">
        <v>12.5</v>
      </c>
      <c r="S8" s="104" t="s">
        <v>1890</v>
      </c>
      <c r="T8" s="71">
        <v>12.5</v>
      </c>
      <c r="U8" s="104" t="s">
        <v>1893</v>
      </c>
      <c r="V8" s="71">
        <v>12.5</v>
      </c>
      <c r="W8" s="104" t="s">
        <v>149</v>
      </c>
      <c r="X8" s="71">
        <v>12.5</v>
      </c>
      <c r="Y8" s="104" t="s">
        <v>522</v>
      </c>
      <c r="Z8" s="71">
        <v>12.5</v>
      </c>
      <c r="AA8" s="104" t="s">
        <v>1891</v>
      </c>
      <c r="AB8" s="71">
        <v>12.5</v>
      </c>
      <c r="AC8" s="104" t="s">
        <v>1892</v>
      </c>
      <c r="AD8" s="71">
        <v>12.5</v>
      </c>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1882</v>
      </c>
      <c r="B9" s="64" t="s">
        <v>1886</v>
      </c>
      <c r="C9" s="64">
        <v>1604</v>
      </c>
      <c r="D9" s="64" t="s">
        <v>1887</v>
      </c>
      <c r="E9" s="69">
        <v>100</v>
      </c>
      <c r="F9" s="69" t="s">
        <v>1449</v>
      </c>
      <c r="G9" s="65">
        <v>7500000</v>
      </c>
      <c r="H9" s="3">
        <v>42654</v>
      </c>
      <c r="I9" s="70">
        <v>43749</v>
      </c>
      <c r="J9" s="70">
        <v>43739</v>
      </c>
      <c r="K9" s="252"/>
      <c r="L9" s="252"/>
      <c r="M9" s="253" t="e">
        <f t="shared" si="0"/>
        <v>#N/A</v>
      </c>
      <c r="N9" s="72" t="s">
        <v>1901</v>
      </c>
      <c r="O9" s="104" t="s">
        <v>1898</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10: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0: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BB7:BB106 AJ7:AJ106 AL7:AL106 AN7:AN106 AP7:AP106 AR7:AR106 AT7:AT106 AV7:AV106 AX7:AX106 AZ7:AZ106 P7:P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2016-10-24T09:27:53Z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