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0730" windowHeight="1176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<sst xmlns="http://schemas.openxmlformats.org/spreadsheetml/2006/main" count="2943" uniqueCount="1881">
  <si>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</si>
  <si>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</si>
  <si>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</si>
  <si>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</si>
  <si>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</si>
  <si>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</si>
  <si>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</si>
  <si>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</si>
  <si>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</si>
  <si>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</si>
  <si>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</si>
  <si>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</si>
  <si>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</si>
  <si>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</si>
  <si>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</si>
  <si>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</si>
  <si>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</si>
  <si>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</si>
  <si>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</si>
  <si>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</si>
  <si>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</si>
  <si>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</si>
  <si>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</si>
  <si>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</si>
  <si>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</si>
  <si>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</si>
  <si>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</si>
  <si>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</si>
  <si>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</si>
  <si>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</si>
  <si>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</si>
  <si>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</si>
  <si>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</si>
  <si>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</si>
  <si>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</si>
  <si>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</si>
  <si>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</si>
  <si>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</si>
  <si>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</si>
  <si>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</si>
  <si>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</si>
  <si>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</si>
  <si>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</si>
  <si>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</si>
  <si>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</si>
  <si>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</si>
  <si>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</si>
  <si>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</si>
  <si>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</si>
  <si>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</si>
  <si>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</si>
  <si>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</si>
  <si>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</si>
  <si>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</si>
  <si>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</si>
  <si>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</si>
  <si>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</si>
  <si>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</si>
  <si>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</si>
  <si>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</si>
  <si>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</si>
  <si>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</si>
  <si>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</si>
  <si>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</si>
  <si>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</si>
  <si>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</si>
  <si>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</si>
  <si>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</si>
  <si>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</si>
  <si>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</si>
  <si>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</si>
  <si>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</si>
  <si>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</si>
  <si>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</si>
  <si>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</si>
  <si>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</si>
  <si>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</si>
  <si>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</si>
  <si>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</si>
  <si>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</si>
  <si>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</si>
  <si>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</si>
  <si>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</si>
  <si>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</si>
  <si>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</si>
  <si>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</si>
  <si>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</si>
  <si>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</si>
  <si>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</si>
  <si>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</si>
  <si>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</si>
  <si>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</si>
  <si>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</si>
  <si>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</si>
  <si>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</si>
  <si>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</si>
  <si>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</si>
  <si>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</si>
  <si>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</si>
  <si>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</si>
  <si>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</si>
  <si>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</si>
  <si>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</si>
  <si>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</si>
  <si>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</si>
  <si>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</si>
  <si>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</si>
  <si>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</si>
  <si>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</si>
  <si>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</si>
  <si>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</si>
  <si>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</si>
  <si>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</si>
  <si>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</si>
  <si>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</si>
  <si>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</si>
  <si>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</si>
  <si>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</si>
  <si>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</si>
  <si>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</si>
  <si>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</si>
  <si>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</si>
  <si>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</si>
  <si>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</si>
  <si>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</si>
  <si>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</si>
  <si>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</si>
  <si>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</si>
  <si>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</si>
  <si>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</si>
  <si>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</si>
  <si>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</si>
  <si>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</si>
  <si>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</si>
  <si>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</si>
  <si>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</si>
  <si>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</si>
  <si>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</si>
  <si>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</si>
  <si>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</si>
  <si>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</si>
  <si>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</si>
  <si>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</si>
  <si>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</si>
  <si>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</si>
  <si>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</si>
  <si>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</si>
  <si>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</si>
  <si>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</si>
  <si>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</si>
  <si>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</si>
  <si>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</si>
  <si>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</si>
  <si>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</si>
  <si>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</si>
  <si>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</si>
  <si>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</si>
  <si>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</si>
  <si>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</si>
  <si>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</si>
  <si>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</si>
  <si>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</si>
  <si>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</si>
  <si>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</si>
  <si>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</si>
  <si>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</si>
  <si>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</si>
  <si>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</si>
  <si>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</si>
  <si>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</si>
  <si>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</si>
  <si>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</si>
  <si>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</si>
  <si>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</si>
  <si>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</si>
  <si>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</si>
  <si>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</si>
  <si>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</si>
  <si>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</si>
  <si>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</si>
  <si>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</si>
  <si>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</si>
  <si>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</si>
  <si>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</si>
  <si>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</si>
  <si>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</si>
  <si>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</si>
  <si>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</si>
  <si>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</si>
  <si>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</si>
  <si>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</si>
  <si>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</si>
  <si>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</si>
  <si>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</si>
  <si>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</si>
  <si>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</si>
  <si>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</si>
  <si>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</si>
  <si>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</si>
  <si>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</si>
  <si>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</si>
  <si>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</si>
  <si>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</si>
  <si>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</si>
  <si>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</si>
  <si>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</si>
  <si>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</si>
  <si>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</si>
  <si>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</si>
  <si>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</si>
  <si>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</si>
  <si>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</si>
  <si>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</si>
  <si>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</si>
  <si>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</si>
  <si>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</si>
  <si>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</si>
  <si>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</si>
  <si>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</si>
  <si>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</si>
  <si>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</si>
  <si>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</si>
  <si>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</si>
  <si>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</si>
  <si>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</si>
  <si>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</si>
  <si>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</si>
  <si>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</si>
  <si>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</si>
  <si>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</si>
  <si>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</si>
  <si>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</si>
  <si>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</si>
  <si>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</si>
  <si>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</si>
  <si>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</si>
  <si>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</si>
  <si>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</si>
  <si>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</si>
  <si>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</si>
  <si>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</si>
  <si>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</si>
  <si>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</si>
  <si>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</si>
  <si>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</si>
  <si>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</si>
  <si>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</si>
  <si>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</si>
  <si>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</si>
  <si>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</si>
  <si>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</si>
  <si>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</si>
  <si>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</si>
  <si>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</si>
  <si>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</si>
  <si>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</si>
  <si>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</si>
  <si>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</si>
  <si>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</si>
  <si>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</si>
  <si>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</si>
  <si>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</si>
  <si>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</si>
  <si>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</si>
  <si>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</si>
  <si>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</si>
  <si>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</si>
  <si>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</si>
  <si>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</si>
  <si>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</si>
  <si>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</si>
  <si>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</si>
  <si>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</si>
  <si>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</si>
  <si>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</si>
  <si>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</si>
  <si>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</si>
  <si>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</si>
  <si>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</si>
  <si>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</si>
  <si>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</si>
  <si>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</si>
  <si>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</si>
  <si>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</si>
  <si>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</si>
  <si>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</si>
  <si>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</si>
  <si>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</si>
  <si>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</si>
  <si>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</si>
  <si>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</si>
  <si>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</si>
  <si>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</si>
  <si>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</si>
  <si>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</si>
  <si>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</si>
  <si>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</si>
  <si>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</si>
  <si>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</si>
  <si>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</si>
  <si>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</si>
  <si>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</si>
  <si>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</si>
  <si>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</si>
  <si>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</si>
  <si>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</si>
  <si>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</si>
  <si>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</si>
  <si>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</si>
  <si>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</si>
  <si>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</si>
  <si>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</si>
  <si>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</si>
  <si>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</si>
  <si>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</si>
  <si>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</si>
  <si>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</si>
  <si>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</si>
  <si>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</si>
  <si>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</si>
  <si>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</si>
  <si>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</si>
  <si>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</si>
  <si>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</si>
  <si>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</si>
  <si>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</si>
  <si>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</si>
  <si>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</si>
  <si>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</si>
  <si>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</si>
  <si>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</si>
  <si>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</si>
  <si>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</si>
  <si>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</si>
  <si>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</si>
  <si>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</si>
  <si>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</si>
  <si>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</si>
  <si>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</si>
  <si>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</si>
  <si>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</si>
  <si>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</si>
  <si>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</si>
  <si>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</si>
  <si>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</si>
  <si>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</si>
  <si>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</si>
  <si>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</si>
  <si>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</si>
  <si>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</si>
  <si>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</si>
  <si>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</si>
  <si>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</si>
  <si>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</si>
  <si>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</si>
  <si>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</si>
  <si>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</si>
  <si>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</si>
  <si>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</si>
  <si>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</si>
  <si>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</si>
  <si>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</si>
  <si>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</si>
  <si>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</si>
  <si>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</si>
  <si>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</si>
  <si>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</si>
  <si>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</si>
  <si>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</si>
  <si>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</si>
  <si>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</si>
  <si>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</si>
  <si>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</si>
  <si>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</si>
  <si>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</si>
  <si>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</si>
  <si>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</si>
  <si>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</si>
  <si>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</si>
  <si>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</si>
  <si>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</si>
  <si>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</si>
  <si>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</si>
  <si>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</si>
  <si>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</si>
  <si>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</si>
  <si>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</si>
  <si>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</si>
  <si>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</si>
  <si>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</si>
  <si>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</si>
  <si>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</si>
  <si>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</si>
  <si>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</si>
  <si>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</si>
  <si>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</si>
  <si>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</si>
  <si>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</si>
  <si>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</si>
  <si>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</si>
  <si>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</si>
  <si>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</si>
  <si>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</si>
  <si>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</si>
  <si>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</si>
  <si>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</si>
  <si>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</si>
  <si>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</si>
  <si>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</si>
  <si>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</si>
  <si>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</si>
  <si>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</si>
  <si>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</si>
  <si>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</si>
  <si>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</si>
  <si>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</si>
  <si>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</si>
  <si>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</si>
  <si>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</si>
  <si>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</si>
  <si>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</si>
  <si>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</si>
  <si>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</si>
  <si>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</si>
  <si>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</si>
  <si>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</si>
  <si>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</si>
  <si>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</si>
  <si>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</si>
  <si>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</si>
  <si>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</si>
  <si>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</si>
  <si>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</si>
  <si>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</si>
  <si>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</si>
  <si>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</si>
  <si>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</si>
  <si>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</si>
  <si>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</si>
  <si>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</si>
  <si>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</si>
  <si>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</si>
  <si>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</si>
  <si>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</si>
  <si>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</si>
  <si>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</si>
  <si>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</si>
  <si>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</si>
  <si>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</si>
  <si>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</si>
  <si>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</si>
  <si>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</si>
  <si>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</si>
  <si>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</si>
  <si>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</si>
  <si>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</si>
  <si>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</si>
  <si>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</si>
  <si>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</si>
  <si>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</si>
  <si>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</si>
  <si>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</si>
  <si>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</si>
  <si>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</si>
  <si>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</si>
  <si>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</si>
  <si>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</si>
  <si>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</si>
  <si>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</si>
  <si>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</si>
  <si>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</si>
  <si>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</si>
  <si>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</si>
  <si>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</si>
  <si>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</si>
  <si>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</si>
  <si>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</si>
  <si>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</si>
  <si>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</si>
  <si>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</si>
  <si>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</si>
  <si>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</si>
  <si>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</si>
  <si>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</si>
  <si>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</si>
  <si>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</si>
  <si>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</si>
  <si>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</si>
  <si>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</si>
  <si>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</si>
  <si>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</si>
  <si>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</si>
  <si>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</si>
  <si>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</si>
  <si>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</si>
  <si>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</si>
  <si>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</si>
  <si>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</si>
  <si>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</si>
  <si>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</si>
  <si>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</si>
  <si>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</si>
  <si>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</si>
  <si>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</si>
  <si>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</si>
  <si>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</si>
  <si>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</si>
  <si>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</si>
  <si>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</si>
  <si>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</si>
  <si>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</si>
  <si>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</si>
  <si>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</si>
  <si>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</si>
  <si>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</si>
  <si>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</si>
  <si>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</si>
  <si>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</si>
  <si>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</si>
  <si>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</si>
  <si>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</si>
  <si>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</si>
  <si>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</si>
  <si>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</si>
  <si>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</si>
  <si>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</si>
  <si>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</si>
  <si>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</si>
  <si>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</si>
  <si>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</si>
  <si>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</si>
  <si>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</si>
  <si>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</si>
  <si>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</si>
  <si>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</si>
  <si>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</si>
  <si>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</si>
  <si>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</si>
  <si>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</si>
  <si>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</si>
  <si>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</si>
  <si>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</si>
  <si>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</si>
  <si>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</si>
  <si>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</si>
  <si>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</si>
  <si>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</si>
  <si>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</si>
  <si>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</si>
  <si>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</si>
  <si>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</si>
  <si>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</si>
  <si>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</si>
  <si>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</si>
  <si>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</si>
  <si>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</si>
  <si>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</si>
  <si>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</si>
  <si>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</si>
  <si>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</si>
  <si>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</si>
  <si>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</si>
  <si>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</si>
  <si>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</si>
  <si>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</si>
  <si>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</si>
  <si>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</si>
  <si>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</si>
  <si>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</si>
  <si>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</si>
  <si>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</si>
  <si>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</si>
  <si>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</si>
  <si>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</si>
  <si>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</si>
  <si>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</si>
  <si>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</si>
  <si>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</si>
  <si>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</si>
  <si>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</si>
  <si>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</si>
  <si>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</si>
  <si>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</si>
  <si>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</si>
  <si>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</si>
  <si>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</si>
  <si>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</si>
  <si>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</si>
  <si>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</si>
  <si>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</si>
  <si>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</si>
  <si>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</si>
  <si>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</si>
  <si>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</si>
  <si>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</si>
  <si>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</si>
  <si>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</si>
  <si>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</si>
  <si>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</si>
  <si>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</si>
  <si>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</si>
  <si>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</si>
  <si>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</si>
  <si>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</si>
  <si>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</si>
  <si>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</si>
  <si>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</si>
  <si>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</si>
  <si>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</si>
  <si>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</si>
  <si>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</si>
  <si>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</si>
  <si>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</si>
  <si>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</si>
  <si>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</si>
  <si>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</si>
  <si>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</si>
  <si>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</si>
  <si>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</si>
  <si>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</si>
  <si>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</si>
  <si>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</si>
  <si>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</si>
  <si>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</si>
  <si>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</si>
  <si>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</si>
  <si>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</si>
  <si>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</si>
  <si>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</si>
  <si>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</si>
  <si>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</si>
  <si>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</si>
  <si>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</si>
  <si>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</si>
  <si>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</si>
  <si>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</si>
  <si>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</si>
  <si>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</si>
  <si>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</si>
  <si>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</si>
  <si>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</si>
  <si>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</si>
  <si>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</si>
  <si>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</si>
  <si>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</si>
  <si>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</si>
  <si>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</si>
  <si>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</si>
  <si>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</si>
  <si>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</si>
  <si>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</si>
  <si>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</si>
  <si>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</si>
  <si>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</si>
  <si>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</si>
  <si>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</si>
  <si>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</si>
  <si>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</si>
  <si>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</si>
  <si>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</si>
  <si>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</si>
  <si>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</si>
  <si>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</si>
  <si>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</si>
  <si>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</si>
  <si>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</si>
  <si>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</si>
  <si>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</si>
  <si>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</si>
  <si>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</si>
  <si>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</si>
  <si>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</si>
  <si>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</si>
  <si>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</si>
  <si>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</si>
  <si>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</si>
  <si>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</si>
  <si>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</si>
  <si>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</si>
  <si>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</si>
  <si>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</si>
  <si>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</si>
  <si>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</si>
  <si>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</si>
  <si>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</si>
  <si>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</si>
  <si>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</si>
  <si>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</si>
  <si>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</si>
  <si>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</si>
  <si>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</si>
  <si>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</si>
  <si>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</si>
  <si>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</si>
  <si>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</si>
  <si>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</si>
  <si>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</si>
  <si>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</si>
  <si>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</si>
  <si>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</si>
  <si>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</si>
  <si>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</si>
  <si>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</si>
  <si>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</si>
  <si>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</si>
  <si>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</si>
  <si>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</si>
  <si>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</si>
  <si>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</si>
  <si>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</si>
  <si>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</si>
  <si>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</si>
  <si>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</si>
  <si>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</si>
  <si>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</si>
  <si>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</si>
  <si>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</si>
  <si>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</si>
  <si>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</si>
  <si>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</si>
  <si>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</si>
  <si>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</si>
  <si>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</si>
  <si>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</si>
  <si>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</si>
  <si>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</si>
  <si>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</si>
  <si>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</si>
  <si>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</si>
  <si>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</si>
  <si>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</si>
  <si>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</si>
  <si>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</si>
  <si>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</si>
  <si>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</si>
  <si>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</si>
  <si>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</si>
  <si>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</si>
  <si>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</si>
  <si>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</si>
  <si>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</si>
  <si>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</si>
  <si>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</si>
  <si>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</si>
  <si>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</si>
  <si>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</si>
  <si>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</si>
  <si>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</si>
  <si>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</si>
  <si>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</si>
  <si>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</si>
  <si>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</si>
  <si>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</si>
  <si>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</si>
  <si>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</si>
  <si>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</si>
  <si>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</si>
  <si>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</si>
  <si>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</si>
  <si>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</si>
  <si>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</si>
  <si>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</si>
  <si>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</si>
  <si>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</si>
  <si>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</si>
  <si>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</si>
  <si>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</si>
  <si>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</si>
  <si>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</si>
  <si>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</si>
  <si>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</si>
  <si>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</si>
  <si>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</si>
  <si>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</si>
  <si>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</si>
  <si>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</si>
  <si>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</si>
  <si>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</si>
  <si>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</si>
  <si>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</si>
  <si>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</si>
  <si>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</si>
  <si>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</si>
  <si>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</si>
  <si>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</si>
  <si>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</si>
  <si>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</si>
  <si>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</si>
  <si>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</si>
  <si>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</si>
  <si>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</si>
  <si>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</si>
  <si>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</si>
  <si>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</si>
  <si>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</si>
  <si>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</si>
  <si>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</si>
  <si>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</si>
  <si>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</si>
  <si>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</si>
  <si>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</si>
  <si>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</si>
  <si>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</si>
  <si>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</si>
  <si>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</si>
  <si>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</si>
  <si>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</si>
  <si>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</si>
  <si>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</si>
  <si>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</si>
  <si>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</si>
  <si>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</si>
  <si>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</si>
  <si>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</si>
  <si>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</si>
  <si>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</si>
  <si>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</si>
  <si>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</si>
  <si>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</si>
  <si>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</si>
  <si>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</si>
  <si>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</si>
  <si>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</si>
  <si>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</si>
  <si>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</si>
  <si>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</si>
  <si>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</si>
  <si>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</si>
  <si>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</si>
  <si>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</si>
  <si>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</si>
  <si>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</si>
  <si>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</si>
  <si>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</si>
  <si>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</si>
  <si>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</si>
  <si>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</si>
  <si>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</si>
  <si>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</si>
  <si>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</si>
  <si>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</si>
  <si>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</si>
  <si>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</si>
  <si>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</si>
  <si>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</si>
  <si>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</si>
  <si>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</si>
  <si>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</si>
  <si>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</si>
  <si>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</si>
  <si>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</si>
  <si>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</si>
  <si>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</si>
  <si>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</si>
  <si>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</si>
  <si>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</si>
  <si>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</si>
  <si>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</si>
  <si>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</si>
  <si>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</si>
  <si>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</si>
  <si>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</si>
  <si>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</si>
  <si>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</si>
  <si>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</si>
  <si>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</si>
  <si>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</si>
  <si>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</si>
  <si>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</si>
  <si>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</si>
  <si>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</si>
  <si>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</si>
  <si>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</si>
  <si>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</si>
  <si>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</si>
  <si>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</si>
  <si>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</si>
  <si>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</si>
  <si>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</si>
  <si>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</si>
  <si>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</si>
  <si>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</si>
  <si>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</si>
  <si>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</si>
  <si>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</si>
  <si>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</si>
  <si>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</si>
  <si>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</si>
  <si>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</si>
  <si>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</si>
  <si>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</si>
  <si>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</si>
  <si>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</si>
  <si>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</si>
  <si>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</si>
  <si>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</si>
  <si>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</si>
  <si>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</si>
  <si>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</si>
  <si>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</si>
  <si>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</si>
  <si>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</si>
  <si>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</si>
  <si>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</si>
  <si>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</si>
  <si>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</si>
  <si>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</si>
  <si>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</si>
  <si>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</si>
  <si>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</si>
  <si>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</si>
  <si>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</si>
  <si>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</si>
  <si>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</si>
  <si>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</si>
  <si>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</si>
  <si>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</si>
  <si>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</si>
  <si>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</si>
  <si>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</si>
  <si>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</si>
  <si>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</si>
  <si>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</si>
  <si>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</si>
  <si>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</si>
  <si>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</si>
  <si>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</si>
  <si>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</si>
  <si>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</si>
  <si>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</si>
  <si>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</si>
  <si>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</si>
  <si>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</si>
  <si>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</si>
  <si>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</si>
  <si>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</si>
  <si>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</si>
  <si>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</si>
  <si>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</si>
  <si>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</si>
  <si>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</si>
  <si>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</si>
  <si>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</si>
  <si>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</si>
  <si>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</si>
  <si>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</si>
  <si>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</si>
  <si>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</si>
  <si>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</si>
  <si>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</si>
  <si>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</si>
  <si>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</si>
  <si>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</si>
  <si>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</si>
  <si>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</si>
  <si>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</si>
  <si>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</si>
  <si>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</si>
  <si>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</si>
  <si>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</si>
  <si>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</si>
  <si>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</si>
  <si>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</si>
  <si>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</si>
  <si>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</si>
  <si>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</si>
  <si>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</si>
  <si>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</si>
  <si>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</si>
  <si>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</si>
  <si>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</si>
  <si>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</si>
  <si>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</si>
  <si>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</si>
  <si>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</si>
  <si>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</si>
  <si>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</si>
  <si>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</si>
  <si>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</si>
  <si>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</si>
  <si>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</si>
  <si>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</si>
  <si>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</si>
  <si>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</si>
  <si>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</si>
  <si>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</si>
  <si>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</si>
  <si>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</si>
  <si>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</si>
  <si>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</si>
  <si>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</si>
  <si>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</si>
  <si>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</si>
  <si>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</si>
  <si>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</si>
  <si>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</si>
  <si>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</si>
  <si>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</si>
  <si>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</si>
  <si>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</si>
  <si>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</si>
  <si>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</si>
  <si>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</si>
  <si>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</si>
  <si>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</si>
  <si>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</si>
  <si>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</si>
  <si>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</si>
  <si>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</si>
  <si>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</si>
  <si>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</si>
  <si>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</si>
  <si>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</si>
  <si>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</si>
  <si>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</si>
  <si>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</si>
  <si>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</si>
  <si>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</si>
  <si>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</si>
  <si>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</si>
  <si>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</si>
  <si>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</si>
  <si>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</si>
  <si>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</si>
  <si>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</si>
  <si>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</si>
  <si>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</si>
  <si>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</si>
  <si>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</si>
  <si>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</si>
  <si>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</si>
  <si>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</si>
  <si>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</si>
  <si>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</si>
  <si>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</si>
  <si>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</si>
  <si>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</si>
  <si>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</si>
  <si>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</si>
  <si>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</si>
  <si>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</si>
  <si>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</si>
  <si>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</si>
  <si>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</si>
  <si>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</si>
  <si>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</si>
  <si>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</si>
  <si>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</si>
  <si>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</si>
  <si>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</si>
  <si>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</si>
  <si>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</si>
  <si>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</si>
  <si>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</si>
  <si>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</si>
  <si>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</si>
  <si>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</si>
  <si>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</si>
  <si>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</si>
  <si>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</si>
  <si>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</si>
  <si>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</si>
  <si>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</si>
  <si>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</si>
  <si>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</si>
  <si>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</si>
  <si>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</si>
  <si>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</si>
  <si>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</si>
  <si>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</si>
  <si>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</si>
  <si>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</si>
  <si>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</si>
  <si>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</si>
  <si>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</si>
  <si>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</si>
  <si>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</si>
  <si>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</si>
  <si>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</si>
  <si>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</si>
  <si>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</si>
  <si>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</si>
  <si>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</si>
  <si>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</si>
  <si>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</si>
  <si>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</si>
  <si>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</si>
  <si>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</si>
  <si>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</si>
  <si>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</si>
  <si>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</si>
  <si>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</si>
  <si>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</si>
  <si>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</si>
  <si>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</si>
  <si>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</si>
  <si>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</si>
  <si>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</si>
  <si>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</si>
  <si>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</si>
  <si>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</si>
  <si>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</si>
  <si>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</si>
  <si>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</si>
  <si>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</si>
  <si>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</si>
  <si>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</si>
  <si>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</si>
  <si>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</si>
  <si>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</si>
  <si>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</si>
  <si>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</si>
  <si>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</si>
  <si>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</si>
  <si>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</si>
  <si>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</si>
  <si>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</si>
  <si>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</si>
  <si>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</si>
  <si>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</si>
  <si>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</si>
  <si>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</si>
  <si>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</si>
  <si>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</si>
  <si>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</si>
  <si>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</si>
  <si>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</si>
  <si>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</si>
  <si>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</si>
  <si>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</si>
  <si>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</si>
  <si>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</si>
  <si>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</si>
  <si>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</si>
  <si>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</si>
  <si>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</si>
  <si>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</si>
  <si>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</si>
  <si>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</si>
  <si>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</si>
  <si>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</si>
  <si>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</si>
  <si>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</si>
  <si>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</si>
  <si>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</si>
  <si>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</si>
  <si>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</si>
  <si>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</si>
  <si>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</si>
  <si>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</si>
  <si>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</si>
  <si>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</si>
  <si>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</si>
  <si>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</si>
  <si>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</si>
  <si>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</si>
  <si>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</si>
  <si>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</si>
  <si>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</si>
  <si>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</si>
  <si>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</si>
  <si>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</si>
  <si>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</si>
  <si>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</si>
  <si>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</si>
  <si>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</si>
  <si>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</si>
  <si>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</si>
  <si>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</si>
  <si>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</si>
  <si>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</si>
  <si>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</si>
  <si>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</si>
  <si>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</si>
  <si>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</si>
  <si>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</si>
  <si>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</si>
  <si>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</si>
  <si>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</si>
  <si>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</si>
  <si>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</si>
  <si>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</si>
  <si>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</si>
  <si>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</si>
  <si>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</si>
  <si>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</si>
  <si>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</si>
  <si>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</si>
  <si>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</si>
  <si>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</si>
  <si>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</si>
  <si>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</si>
  <si>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</si>
  <si>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</si>
  <si>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</si>
  <si>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</si>
  <si>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</si>
  <si>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</si>
  <si>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</si>
  <si>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</si>
  <si>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</si>
  <si>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</si>
  <si>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</si>
  <si>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</si>
  <si>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</si>
  <si>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</si>
  <si>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</si>
  <si>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</si>
  <si>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</si>
  <si>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</si>
  <si>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</si>
  <si>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</si>
  <si>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</si>
  <si>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</si>
  <si>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</si>
  <si>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</si>
  <si>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</si>
  <si>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</si>
  <si>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</si>
  <si>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</si>
  <si>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</si>
  <si>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</si>
  <si>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</si>
  <si>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</si>
  <si>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</si>
  <si>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</si>
  <si>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</si>
  <si>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</si>
  <si>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</si>
  <si>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</si>
  <si>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</si>
  <si>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</si>
  <si>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</si>
  <si>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</si>
  <si>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</si>
  <si>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</si>
  <si>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</si>
  <si>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</si>
  <si>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</si>
  <si>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</si>
  <si>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</si>
  <si>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</si>
  <si>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</si>
  <si>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</si>
  <si>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</si>
  <si>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</si>
  <si>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</si>
  <si>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</si>
  <si>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</si>
  <si>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</si>
  <si>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</si>
  <si>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</si>
  <si>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</si>
  <si>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</si>
  <si>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</si>
  <si>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</si>
  <si>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</si>
  <si>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</si>
  <si>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</si>
  <si>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</si>
  <si>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</si>
  <si>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</si>
  <si>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</si>
  <si>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</si>
  <si>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</si>
  <si>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</si>
  <si>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</si>
  <si>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</si>
  <si>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</si>
  <si>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</si>
  <si>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</si>
  <si>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</si>
  <si>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</si>
  <si>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</si>
  <si>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</si>
  <si>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</si>
  <si>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</si>
  <si>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</si>
  <si>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</si>
  <si>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</si>
  <si>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</si>
  <si>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</si>
  <si>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</si>
  <si>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</si>
  <si>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</si>
  <si>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</si>
  <si>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</si>
  <si>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</si>
  <si>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</si>
  <si>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</si>
  <si>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</si>
  <si>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</si>
  <si>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</si>
  <si>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</si>
  <si>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</si>
  <si>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</si>
  <si>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</si>
  <si>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</si>
  <si>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</si>
  <si>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</si>
  <si>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</si>
  <si>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</si>
  <si>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</si>
  <si>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</si>
  <si>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</si>
  <si>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</si>
  <si>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</si>
  <si>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</si>
  <si>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</si>
  <si>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</si>
  <si>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</si>
  <si>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</si>
  <si>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</si>
  <si>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</si>
  <si>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</si>
  <si>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</si>
  <si>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</si>
  <si>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</si>
  <si>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</si>
  <si>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</si>
  <si>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</si>
  <si>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</si>
  <si>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</si>
  <si>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</si>
  <si>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</si>
  <si>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</si>
  <si>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</si>
  <si>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</si>
  <si>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</si>
  <si>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</si>
  <si>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</si>
  <si>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</si>
  <si>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</si>
  <si>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</si>
  <si>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</si>
  <si>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</si>
  <si>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</si>
  <si>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</si>
  <si>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</si>
  <si>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</si>
  <si>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</si>
  <si>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</si>
  <si>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</si>
  <si>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</si>
  <si>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</si>
  <si>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</si>
  <si>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</si>
  <si>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</si>
  <si>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</si>
  <si>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</si>
  <si>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</si>
  <si>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</si>
  <si>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</si>
  <si>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</si>
  <si>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</si>
  <si>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</si>
  <si>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</si>
  <si>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</si>
  <si>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</si>
  <si>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</si>
  <si>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</si>
  <si>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</si>
  <si>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</si>
  <si>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</si>
  <si>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</si>
  <si>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</si>
  <si>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</si>
  <si>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</si>
  <si>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</si>
  <si>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</si>
  <si>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</si>
  <si>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</si>
  <si>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</si>
  <si>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</si>
  <si>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</si>
  <si>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</si>
  <si>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</si>
  <si>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</si>
  <si>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</si>
  <si>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</si>
  <si>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</si>
  <si>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</si>
  <si>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</si>
  <si>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</si>
  <si>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</si>
  <si>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</si>
  <si>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</si>
  <si>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</si>
  <si>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</si>
  <si>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</si>
  <si>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</si>
  <si>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</si>
  <si>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</si>
  <si>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</si>
  <si>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</si>
  <si>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</si>
  <si>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</si>
  <si>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</si>
  <si>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</si>
  <si>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</si>
  <si>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</si>
  <si>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</si>
  <si>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</si>
  <si>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</si>
  <si>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</si>
  <si>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</si>
  <si>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</si>
  <si>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</si>
  <si>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</si>
  <si>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</si>
  <si>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</si>
  <si>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</si>
  <si>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</si>
  <si>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</si>
  <si>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</si>
  <si>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</si>
  <si>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</si>
  <si>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</si>
  <si>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</si>
  <si>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</si>
  <si>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</si>
  <si>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</si>
  <si>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</si>
  <si>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</si>
  <si>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</si>
  <si>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</si>
  <si>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</si>
  <si>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</si>
  <si>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</si>
  <si>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</si>
  <si>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</si>
  <si>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</si>
  <si>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</si>
  <si>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</si>
  <si>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</si>
  <si>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</si>
  <si>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</si>
  <si>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</si>
  <si>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</si>
  <si>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</si>
  <si>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</si>
  <si>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</si>
  <si>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</si>
  <si>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</si>
  <si>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</si>
  <si>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</si>
  <si>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</si>
  <si>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</si>
  <si>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</si>
  <si>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</si>
  <si>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</si>
  <si>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</si>
  <si>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</si>
  <si>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</si>
  <si>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</si>
  <si>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</si>
  <si>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</si>
  <si>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</si>
  <si>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</si>
  <si>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</si>
  <si>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</si>
  <si>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</si>
  <si>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</si>
  <si>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</si>
  <si>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</si>
  <si>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</si>
  <si>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</si>
  <si>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</si>
  <si>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</si>
  <si>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</si>
  <si>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</si>
  <si>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</si>
  <si>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</si>
  <si>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</si>
  <si>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</si>
  <si>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</si>
  <si>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</si>
  <si>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</si>
  <si>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</si>
  <si>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</si>
  <si>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</si>
  <si>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</si>
  <si>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</si>
  <si>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</si>
  <si>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</si>
  <si>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</si>
  <si>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</si>
  <si>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</si>
  <si>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</si>
  <si>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</si>
  <si>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</si>
  <si>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</si>
  <si>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</si>
  <si>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</si>
  <si>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</si>
  <si>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</si>
  <si>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</si>
  <si>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</si>
  <si>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</si>
  <si>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</si>
  <si>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</si>
  <si>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</si>
  <si>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</si>
  <si>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</si>
  <si>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</si>
  <si>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</si>
  <si>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</si>
  <si>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</si>
  <si>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</si>
  <si>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</si>
  <si>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</si>
  <si>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</si>
  <si>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</si>
  <si>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</si>
  <si>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</si>
  <si>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</si>
  <si>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</si>
  <si>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</si>
  <si>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</si>
  <si>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</si>
  <si>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</si>
  <si>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</si>
  <si>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</si>
  <si>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</si>
  <si>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</si>
  <si>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</si>
  <si>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</si>
  <si>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</si>
  <si>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</si>
  <si>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</si>
  <si>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</si>
  <si>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</si>
  <si>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</si>
  <si>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</si>
  <si>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</si>
  <si>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</si>
  <si>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</si>
  <si>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</si>
  <si>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</si>
  <si>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</si>
  <si>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</si>
  <si>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</si>
  <si>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</si>
  <si>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</si>
  <si>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</si>
  <si>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</si>
  <si>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</si>
  <si>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</si>
  <si>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</si>
  <si>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</si>
  <si>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</si>
  <si>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</si>
  <si>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</si>
  <si>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</si>
  <si>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</si>
  <si>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</si>
  <si>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</si>
  <si>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</si>
  <si>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</si>
  <si>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</si>
  <si>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</si>
  <si>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</si>
  <si>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</si>
  <si>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</si>
  <si>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</si>
  <si>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</si>
  <si>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</si>
  <si>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</si>
  <si>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</si>
  <si>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</si>
  <si>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</si>
  <si>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</si>
  <si>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</si>
  <si>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</si>
  <si>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</si>
  <si>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</si>
  <si>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</si>
  <si>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</si>
  <si>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</si>
  <si>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</si>
  <si>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</si>
  <si>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</si>
  <si>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</si>
  <si>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</si>
  <si>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</si>
  <si>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</si>
  <si>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</si>
  <si>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</si>
  <si>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</si>
  <si>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</si>
  <si>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</si>
  <si>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</si>
  <si>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</si>
  <si>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</si>
  <si>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</si>
  <si>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</si>
  <si>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</si>
  <si>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</si>
  <si>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</si>
  <si>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</si>
  <si>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</si>
  <si>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</si>
  <si>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</si>
  <si>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</si>
  <si>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</si>
  <si>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</si>
  <si>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</si>
  <si>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</si>
  <si>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</si>
  <si>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</si>
  <si>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</si>
  <si>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</si>
  <si>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</si>
  <si>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</si>
  <si>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</si>
  <si>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</si>
  <si>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</si>
  <si>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</si>
  <si>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</si>
  <si>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</si>
  <si>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</si>
  <si>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</si>
  <si>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</si>
  <si>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</si>
  <si>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</si>
  <si>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</si>
  <si>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</si>
  <si>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</si>
  <si>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</si>
  <si>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</si>
  <si>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</si>
  <si>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</si>
  <si>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</si>
  <si>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</si>
  <si>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</si>
  <si>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</si>
  <si>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</si>
  <si>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</si>
  <si>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</si>
  <si>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</si>
  <si>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</si>
  <si>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</si>
  <si>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</si>
  <si>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</si>
  <si>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</si>
  <si>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</si>
  <si>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</si>
  <si>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</si>
  <si>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</si>
  <si>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</si>
  <si>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</si>
  <si>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</si>
  <si>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</si>
  <si>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</si>
  <si>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</si>
  <si>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</si>
  <si>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</si>
  <si>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</si>
  <si>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</si>
  <si>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</si>
  <si>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</si>
  <si>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</si>
  <si>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</si>
  <si>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</si>
  <si>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</si>
  <si>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</si>
  <si>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</si>
  <si>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</si>
  <si>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</si>
  <si>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</si>
  <si>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</si>
  <si>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</si>
  <si>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</si>
  <si>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</si>
  <si>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</si>
  <si>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</si>
  <si>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</si>
  <si>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</si>
  <si>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</si>
  <si>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</si>
  <si>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</si>
  <si>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</si>
  <si>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</si>
  <si>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</si>
  <si>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</si>
  <si>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</si>
  <si>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</si>
  <si>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</si>
  <si>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</si>
  <si>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</si>
  <si>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</si>
  <si>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</si>
  <si>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</si>
  <si>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</si>
  <si>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</si>
  <si>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</si>
  <si>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</si>
  <si>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</si>
  <si>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</si>
  <si>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</si>
  <si>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</si>
  <si>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</si>
  <si>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</si>
  <si>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</si>
  <si>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</si>
  <si>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</si>
  <si>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</si>
  <si>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</si>
  <si>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</si>
  <si>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</si>
  <si>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</si>
  <si>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</si>
  <si>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</si>
  <si>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</si>
  <si>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</si>
  <si>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</si>
  <si>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</si>
  <si>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</si>
  <si>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</si>
  <si>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</si>
  <si>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</si>
  <si>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</si>
  <si>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</si>
  <si>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</si>
  <si>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</si>
  <si>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</si>
  <si>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</si>
  <si>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</si>
  <si>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</si>
  <si>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</si>
  <si>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</si>
  <si>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</si>
  <si>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</si>
  <si>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</si>
  <si>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</si>
  <si>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</si>
  <si>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</si>
  <si>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</si>
  <si>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</si>
  <si>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</si>
  <si>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</si>
  <si>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</si>
  <si>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</si>
  <si>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</si>
  <si>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</si>
  <si>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</si>
  <si>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</si>
  <si>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</si>
  <si>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</si>
  <si>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</si>
  <si>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</si>
  <si>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</si>
  <si>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</si>
  <si>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</si>
  <si>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</si>
  <si>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</si>
  <si>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</si>
  <si>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</si>
  <si>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</si>
  <si>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</si>
  <si>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</si>
  <si>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</si>
  <si>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</si>
  <si>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</si>
  <si>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</si>
  <si>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</si>
  <si>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</si>
  <si>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</si>
  <si>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</si>
  <si>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</si>
  <si>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</si>
  <si>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</si>
  <si>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</si>
  <si>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</si>
  <si>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</si>
  <si>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</si>
  <si>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</si>
  <si>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</si>
  <si>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</si>
  <si>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</si>
  <si>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</si>
  <si>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</si>
  <si>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</si>
  <si>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</si>
  <si>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</si>
  <si>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</si>
  <si>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</si>
  <si>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</si>
  <si>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</si>
  <si>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</si>
  <si>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</si>
  <si>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</si>
  <si>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</si>
  <si>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</si>
  <si>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</si>
  <si>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</si>
  <si>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</si>
  <si>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</si>
  <si>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</si>
  <si>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</si>
  <si>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</si>
  <si>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</si>
  <si>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</si>
  <si>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</si>
  <si>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</si>
  <si>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</si>
  <si>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</si>
  <si>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</si>
  <si>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</si>
  <si>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</si>
  <si>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</si>
  <si>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</si>
  <si>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</si>
  <si>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</si>
  <si>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</si>
  <si>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</si>
  <si>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</si>
  <si>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</si>
  <si>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</si>
  <si>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</si>
  <si>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</si>
  <si>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</si>
  <si>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</si>
  <si>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</si>
  <si>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</si>
  <si>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</si>
  <si>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</si>
  <si>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</si>
  <si>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</si>
  <si>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</si>
  <si>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</si>
  <si>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</si>
  <si>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</si>
  <si>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</si>
  <si>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</si>
  <si>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</si>
  <si>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</si>
  <si>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</si>
  <si>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</si>
  <si>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</si>
  <si>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</si>
  <si>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</si>
  <si>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</si>
  <si>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</si>
  <si>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</si>
  <si>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</si>
  <si>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</si>
  <si>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</si>
  <si>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</si>
  <si>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</si>
  <si>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</si>
  <si>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</si>
  <si>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</si>
  <si>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</si>
  <si>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</si>
  <si>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</si>
  <si>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</si>
  <si>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</si>
  <si>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</si>
  <si>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</si>
  <si>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</si>
  <si>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</si>
  <si>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</si>
  <si>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</si>
  <si>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</si>
  <si>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</si>
  <si>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</si>
  <si>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</si>
  <si>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</si>
  <si>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</si>
  <si>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</si>
  <si>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</si>
  <si>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</si>
  <si>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</si>
  <si>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</si>
  <si>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</si>
  <si>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</si>
  <si>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CBKSCAF1</t>
  </si>
  <si>
    <t>DE000CZ44QC8</t>
  </si>
  <si>
    <t xml:space="preserve">CBK WCAF 1T </t>
  </si>
  <si>
    <t>CBK_WCAF_1T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</si>
</sst>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7">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3">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3" fillId="0" borderId="0"/>
  </cellStyleXfs>
  <cellXfs count="270">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0" fontId="53" fillId="0" borderId="0" xfId="0" applyFont="1"/>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4" fillId="0" borderId="0" xfId="0" applyFont="1"/>
    <xf numFmtId="0" fontId="44" fillId="0" borderId="6" xfId="49" applyFont="1" applyBorder="1" applyAlignment="1">
      <alignment vertical="top" wrapText="1"/>
    </xf>
    <xf numFmtId="0" fontId="55" fillId="0" borderId="0" xfId="0" applyFont="1"/>
    <xf numFmtId="0" fontId="33" fillId="44" borderId="0" xfId="0" applyFont="1" applyFill="1" applyBorder="1"/>
    <xf numFmtId="0" fontId="43" fillId="0" borderId="0" xfId="0" quotePrefix="1" applyFont="1"/>
    <xf numFmtId="0" fontId="38" fillId="0" borderId="12" xfId="0" applyNumberFormat="1" applyFont="1" applyBorder="1"/>
    <xf numFmtId="0" fontId="38" fillId="41" borderId="12" xfId="0" applyNumberFormat="1" applyFont="1" applyFill="1" applyBorder="1"/>
    <xf numFmtId="0" fontId="38" fillId="0" borderId="15" xfId="0" applyNumberFormat="1" applyFont="1" applyBorder="1"/>
    <xf numFmtId="164" fontId="2" fillId="0" borderId="1" xfId="0" applyNumberFormat="1" applyFont="1" applyBorder="1"/>
    <xf numFmtId="0" fontId="1" fillId="0" borderId="1" xfId="0" applyFont="1" applyBorder="1"/>
    <xf numFmtId="0" fontId="42" fillId="42" borderId="22" xfId="0" applyFont="1" applyFill="1" applyBorder="1" applyAlignment="1">
      <alignment horizontal="center"/>
    </xf>
    <xf numFmtId="0" fontId="42" fillId="42" borderId="23" xfId="0" applyFont="1" applyFill="1" applyBorder="1" applyAlignment="1">
      <alignment horizontal="center"/>
    </xf>
    <xf numFmtId="0" fontId="44" fillId="0" borderId="6" xfId="0" applyFont="1" applyFill="1" applyBorder="1" applyAlignment="1">
      <alignment horizontal="left" wrapText="1"/>
    </xf>
    <xf numFmtId="0" fontId="4" fillId="42" borderId="22" xfId="38" applyFont="1" applyFill="1" applyBorder="1" applyAlignment="1">
      <alignment horizontal="center"/>
    </xf>
    <xf numFmtId="0" fontId="4" fillId="42" borderId="24" xfId="38" applyFont="1" applyFill="1" applyBorder="1" applyAlignment="1">
      <alignment horizontal="center"/>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42" fillId="50" borderId="0" xfId="0" applyFont="1" applyFill="1" applyAlignment="1">
      <alignment horizontal="center"/>
    </xf>
    <xf numFmtId="164" fontId="1" fillId="41" borderId="12" xfId="0" applyNumberFormat="1" applyFont="1" applyFill="1" applyBorder="1"/>
  </cellXfs>
  <cellStyles count="113">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8_Structured Bonds" xfId="112"/>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N7" sqref="N7"/>
    </sheetView>
  </sheetViews>
  <sheetFormatPr defaultColWidth="9.140625" defaultRowHeight="12.75"/>
  <cols>
    <col min="1" max="1" width="14.85546875" style="55" customWidth="1"/>
    <col min="2" max="2" width="28.140625" style="55" customWidth="1"/>
    <col min="3" max="3" width="16.7109375" style="55" customWidth="1"/>
    <col min="4" max="4" width="30.1406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1165</v>
      </c>
      <c r="C2" s="64" t="s">
        <v>462</v>
      </c>
      <c r="D2" s="64" t="s">
        <v>473</v>
      </c>
      <c r="E2" s="65">
        <v>1</v>
      </c>
      <c r="F2" s="65" t="s">
        <v>35</v>
      </c>
      <c r="G2" s="64" t="s">
        <v>278</v>
      </c>
      <c r="H2" s="3">
        <v>42670</v>
      </c>
      <c r="I2" s="226" t="str">
        <f>IF(C2="-","",VLOOKUP(C2,BondIssuerTable,2,0))</f>
        <v>CZB</v>
      </c>
      <c r="J2" s="226" t="str">
        <f>IF(D2="-","",VLOOKUP(D2,BondIssuingAgentsTable,2,0))</f>
        <v>CAD</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7" t="s">
        <v>421</v>
      </c>
      <c r="P5" s="258"/>
      <c r="Q5" s="257" t="s">
        <v>422</v>
      </c>
      <c r="R5" s="258"/>
      <c r="S5" s="257" t="s">
        <v>423</v>
      </c>
      <c r="T5" s="258"/>
      <c r="U5" s="257" t="s">
        <v>424</v>
      </c>
      <c r="V5" s="258"/>
      <c r="W5" s="257" t="s">
        <v>425</v>
      </c>
      <c r="X5" s="258"/>
      <c r="Y5" s="257" t="s">
        <v>426</v>
      </c>
      <c r="Z5" s="258"/>
      <c r="AA5" s="257" t="s">
        <v>427</v>
      </c>
      <c r="AB5" s="258"/>
      <c r="AC5" s="257" t="s">
        <v>428</v>
      </c>
      <c r="AD5" s="258"/>
      <c r="AE5" s="257" t="s">
        <v>429</v>
      </c>
      <c r="AF5" s="258"/>
      <c r="AG5" s="257" t="s">
        <v>430</v>
      </c>
      <c r="AH5" s="258"/>
      <c r="AI5" s="257" t="s">
        <v>431</v>
      </c>
      <c r="AJ5" s="258"/>
      <c r="AK5" s="257" t="s">
        <v>432</v>
      </c>
      <c r="AL5" s="258"/>
      <c r="AM5" s="257" t="s">
        <v>433</v>
      </c>
      <c r="AN5" s="258"/>
      <c r="AO5" s="257" t="s">
        <v>434</v>
      </c>
      <c r="AP5" s="258"/>
      <c r="AQ5" s="257" t="s">
        <v>435</v>
      </c>
      <c r="AR5" s="258"/>
      <c r="AS5" s="257" t="s">
        <v>436</v>
      </c>
      <c r="AT5" s="258"/>
      <c r="AU5" s="257" t="s">
        <v>437</v>
      </c>
      <c r="AV5" s="258"/>
      <c r="AW5" s="257" t="s">
        <v>438</v>
      </c>
      <c r="AX5" s="258"/>
      <c r="AY5" s="257" t="s">
        <v>439</v>
      </c>
      <c r="AZ5" s="258"/>
      <c r="BA5" s="257" t="s">
        <v>440</v>
      </c>
      <c r="BB5" s="258"/>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256" t="s">
        <v>1879</v>
      </c>
      <c r="B7" s="256" t="s">
        <v>1879</v>
      </c>
      <c r="C7" s="64"/>
      <c r="D7" s="256" t="s">
        <v>1878</v>
      </c>
      <c r="E7" s="69">
        <v>100</v>
      </c>
      <c r="F7" s="69" t="s">
        <v>1450</v>
      </c>
      <c r="G7" s="65">
        <v>200000</v>
      </c>
      <c r="H7" s="3">
        <v>42669</v>
      </c>
      <c r="I7" s="255">
        <v>44495</v>
      </c>
      <c r="J7" s="255">
        <v>44481</v>
      </c>
      <c r="K7" s="252"/>
      <c r="L7" s="252"/>
      <c r="M7" s="253" t="e">
        <f t="shared" ref="M7:M38" si="0">IF(K7="-","",VLOOKUP(K7,EUSIPA_Table,2,0))</f>
        <v>#N/A</v>
      </c>
      <c r="N7" s="269" t="s">
        <v>1880</v>
      </c>
      <c r="O7" s="71" t="s">
        <v>1877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8" t="s">
        <v>847</v>
      </c>
      <c r="B4" s="268"/>
      <c r="C4" s="268"/>
      <c r="D4" s="268"/>
      <c r="E4" s="268"/>
      <c r="F4" s="268"/>
      <c r="G4" s="268"/>
      <c r="H4" s="268"/>
      <c r="I4" s="268"/>
      <c r="J4" s="268"/>
      <c r="K4" s="268"/>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0" t="s">
        <v>1003</v>
      </c>
      <c r="T5" s="261"/>
      <c r="U5" s="261"/>
      <c r="V5" s="261"/>
      <c r="W5" s="261"/>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60" t="s">
        <v>1003</v>
      </c>
      <c r="U5" s="261"/>
      <c r="V5" s="261"/>
      <c r="W5" s="261"/>
      <c r="X5" s="261"/>
      <c r="Y5" s="260" t="s">
        <v>1058</v>
      </c>
      <c r="Z5" s="261"/>
      <c r="AA5" s="261"/>
      <c r="AB5" s="261"/>
      <c r="AC5" s="261"/>
      <c r="AD5" s="260" t="s">
        <v>1059</v>
      </c>
      <c r="AE5" s="261"/>
      <c r="AF5" s="261"/>
      <c r="AG5" s="261"/>
      <c r="AH5" s="261"/>
      <c r="AI5" s="260" t="s">
        <v>1060</v>
      </c>
      <c r="AJ5" s="261"/>
      <c r="AK5" s="261"/>
      <c r="AL5" s="261"/>
      <c r="AM5" s="261"/>
      <c r="AN5" s="260" t="s">
        <v>1061</v>
      </c>
      <c r="AO5" s="261"/>
      <c r="AP5" s="261"/>
      <c r="AQ5" s="261"/>
      <c r="AR5" s="261"/>
      <c r="AS5" s="260" t="s">
        <v>1062</v>
      </c>
      <c r="AT5" s="261"/>
      <c r="AU5" s="261"/>
      <c r="AV5" s="261"/>
      <c r="AW5" s="261"/>
      <c r="AX5" s="260" t="s">
        <v>1063</v>
      </c>
      <c r="AY5" s="261"/>
      <c r="AZ5" s="261"/>
      <c r="BA5" s="261"/>
      <c r="BB5" s="261"/>
      <c r="BC5" s="260" t="s">
        <v>1064</v>
      </c>
      <c r="BD5" s="261"/>
      <c r="BE5" s="261"/>
      <c r="BF5" s="261"/>
      <c r="BG5" s="261"/>
      <c r="BH5" s="260" t="s">
        <v>1065</v>
      </c>
      <c r="BI5" s="261"/>
      <c r="BJ5" s="261"/>
      <c r="BK5" s="261"/>
      <c r="BL5" s="261"/>
      <c r="BM5" s="260" t="s">
        <v>1066</v>
      </c>
      <c r="BN5" s="261"/>
      <c r="BO5" s="261"/>
      <c r="BP5" s="261"/>
      <c r="BQ5" s="261"/>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ColWidth="9.140625"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2">
        <v>40858</v>
      </c>
      <c r="C1" s="263"/>
      <c r="D1" s="264"/>
      <c r="F1" s="9" t="s">
        <v>313</v>
      </c>
    </row>
    <row r="2" spans="1:21">
      <c r="A2" s="10" t="s">
        <v>314</v>
      </c>
      <c r="B2" s="265" t="s">
        <v>336</v>
      </c>
      <c r="C2" s="266"/>
      <c r="D2" s="26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2016-10-26T08:35:31Z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