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588" windowWidth="22404" windowHeight="8736"/>
  </bookViews>
  <sheets>
    <sheet name="Pro Forma -Effective 2016-12-01" sheetId="4" r:id="rId1"/>
  </sheets>
  <definedNames>
    <definedName name="_xlnm._FilterDatabase" localSheetId="0" hidden="1">'Pro Forma -Effective 2016-12-01'!$A$3:$M$159</definedName>
  </definedNames>
  <calcPr calcId="145621"/>
</workbook>
</file>

<file path=xl/calcChain.xml><?xml version="1.0" encoding="utf-8"?>
<calcChain xmlns="http://schemas.openxmlformats.org/spreadsheetml/2006/main">
  <c r="H4" i="4" l="1"/>
  <c r="I4" i="4"/>
  <c r="L4" i="4" s="1"/>
  <c r="H5" i="4"/>
  <c r="I5" i="4" s="1"/>
  <c r="L5" i="4" s="1"/>
  <c r="H6" i="4"/>
  <c r="I6" i="4"/>
  <c r="L6" i="4" s="1"/>
  <c r="H7" i="4"/>
  <c r="I7" i="4" s="1"/>
  <c r="L7" i="4" s="1"/>
  <c r="H8" i="4"/>
  <c r="I8" i="4"/>
  <c r="L8" i="4" s="1"/>
  <c r="H9" i="4"/>
  <c r="I9" i="4" s="1"/>
  <c r="L9" i="4" s="1"/>
  <c r="H10" i="4"/>
  <c r="I10" i="4"/>
  <c r="L10" i="4" s="1"/>
  <c r="H11" i="4"/>
  <c r="I11" i="4" s="1"/>
  <c r="L11" i="4" s="1"/>
  <c r="H12" i="4"/>
  <c r="I12" i="4"/>
  <c r="L12" i="4" s="1"/>
  <c r="H13" i="4"/>
  <c r="I13" i="4" s="1"/>
  <c r="L13" i="4" s="1"/>
  <c r="H14" i="4"/>
  <c r="I14" i="4"/>
  <c r="L14" i="4" s="1"/>
  <c r="H15" i="4"/>
  <c r="I15" i="4" s="1"/>
  <c r="L15" i="4" s="1"/>
  <c r="H16" i="4"/>
  <c r="I16" i="4"/>
  <c r="L16" i="4" s="1"/>
  <c r="H17" i="4"/>
  <c r="I17" i="4" s="1"/>
  <c r="L17" i="4" s="1"/>
  <c r="H18" i="4"/>
  <c r="I18" i="4"/>
  <c r="L18" i="4" s="1"/>
  <c r="H19" i="4"/>
  <c r="I19" i="4" s="1"/>
  <c r="L19" i="4" s="1"/>
  <c r="H20" i="4"/>
  <c r="I20" i="4"/>
  <c r="L20" i="4" s="1"/>
  <c r="H21" i="4"/>
  <c r="I21" i="4" s="1"/>
  <c r="L21" i="4" s="1"/>
  <c r="H22" i="4"/>
  <c r="I22" i="4"/>
  <c r="L22" i="4" s="1"/>
  <c r="H23" i="4"/>
  <c r="I23" i="4" s="1"/>
  <c r="L23" i="4" s="1"/>
  <c r="H24" i="4"/>
  <c r="I24" i="4"/>
  <c r="L24" i="4" s="1"/>
  <c r="H25" i="4"/>
  <c r="I25" i="4" s="1"/>
  <c r="L25" i="4" s="1"/>
  <c r="H26" i="4"/>
  <c r="I26" i="4"/>
  <c r="L26" i="4" s="1"/>
  <c r="H27" i="4"/>
  <c r="I27" i="4" s="1"/>
  <c r="L27" i="4" s="1"/>
  <c r="H28" i="4"/>
  <c r="I28" i="4"/>
  <c r="L28" i="4" s="1"/>
  <c r="H29" i="4"/>
  <c r="I29" i="4" s="1"/>
  <c r="L29" i="4" s="1"/>
  <c r="H30" i="4"/>
  <c r="I30" i="4"/>
  <c r="L30" i="4" s="1"/>
  <c r="H31" i="4"/>
  <c r="I31" i="4" s="1"/>
  <c r="L31" i="4" s="1"/>
  <c r="H32" i="4"/>
  <c r="I32" i="4"/>
  <c r="L32" i="4" s="1"/>
  <c r="H33" i="4"/>
  <c r="I33" i="4" s="1"/>
  <c r="L33" i="4" s="1"/>
  <c r="H34" i="4"/>
  <c r="I34" i="4"/>
  <c r="L34" i="4" s="1"/>
  <c r="H35" i="4"/>
  <c r="I35" i="4" s="1"/>
  <c r="L35" i="4" s="1"/>
  <c r="H36" i="4"/>
  <c r="I36" i="4"/>
  <c r="L36" i="4" s="1"/>
  <c r="H37" i="4"/>
  <c r="I37" i="4" s="1"/>
  <c r="L37" i="4" s="1"/>
  <c r="H38" i="4"/>
  <c r="I38" i="4"/>
  <c r="L38" i="4" s="1"/>
  <c r="H39" i="4"/>
  <c r="I39" i="4" s="1"/>
  <c r="L39" i="4" s="1"/>
  <c r="H40" i="4"/>
  <c r="I40" i="4"/>
  <c r="L40" i="4" s="1"/>
  <c r="H41" i="4"/>
  <c r="I41" i="4" s="1"/>
  <c r="L41" i="4" s="1"/>
  <c r="H42" i="4"/>
  <c r="I42" i="4"/>
  <c r="L42" i="4" s="1"/>
  <c r="H43" i="4"/>
  <c r="I43" i="4" s="1"/>
  <c r="L43" i="4" s="1"/>
  <c r="H44" i="4"/>
  <c r="I44" i="4"/>
  <c r="L44" i="4" s="1"/>
  <c r="H45" i="4"/>
  <c r="I45" i="4" s="1"/>
  <c r="L45" i="4" s="1"/>
  <c r="H46" i="4"/>
  <c r="I46" i="4"/>
  <c r="L46" i="4" s="1"/>
  <c r="H47" i="4"/>
  <c r="I47" i="4" s="1"/>
  <c r="L47" i="4" s="1"/>
  <c r="H48" i="4"/>
  <c r="I48" i="4" s="1"/>
  <c r="L48" i="4" s="1"/>
  <c r="H49" i="4"/>
  <c r="I49" i="4" s="1"/>
  <c r="L49" i="4" s="1"/>
  <c r="H50" i="4"/>
  <c r="I50" i="4"/>
  <c r="L50" i="4" s="1"/>
  <c r="H51" i="4"/>
  <c r="I51" i="4" s="1"/>
  <c r="L51" i="4" s="1"/>
  <c r="H52" i="4"/>
  <c r="I52" i="4"/>
  <c r="L52" i="4" s="1"/>
  <c r="H53" i="4"/>
  <c r="I53" i="4" s="1"/>
  <c r="L53" i="4" s="1"/>
  <c r="H54" i="4"/>
  <c r="I54" i="4"/>
  <c r="L54" i="4" s="1"/>
  <c r="H55" i="4"/>
  <c r="I55" i="4" s="1"/>
  <c r="L55" i="4" s="1"/>
  <c r="H56" i="4"/>
  <c r="I56" i="4" s="1"/>
  <c r="L56" i="4" s="1"/>
  <c r="H57" i="4"/>
  <c r="I57" i="4" s="1"/>
  <c r="L57" i="4" s="1"/>
  <c r="H58" i="4"/>
  <c r="I58" i="4"/>
  <c r="L58" i="4" s="1"/>
  <c r="H59" i="4"/>
  <c r="I59" i="4" s="1"/>
  <c r="L59" i="4" s="1"/>
  <c r="H60" i="4"/>
  <c r="I60" i="4"/>
  <c r="L60" i="4" s="1"/>
  <c r="H61" i="4"/>
  <c r="I61" i="4" s="1"/>
  <c r="L61" i="4" s="1"/>
  <c r="H62" i="4"/>
  <c r="I62" i="4"/>
  <c r="L62" i="4" s="1"/>
  <c r="H63" i="4"/>
  <c r="I63" i="4" s="1"/>
  <c r="L63" i="4" s="1"/>
  <c r="H64" i="4"/>
  <c r="I64" i="4" s="1"/>
  <c r="L64" i="4" s="1"/>
  <c r="H65" i="4"/>
  <c r="I65" i="4" s="1"/>
  <c r="L65" i="4" s="1"/>
  <c r="H66" i="4"/>
  <c r="I66" i="4"/>
  <c r="L66" i="4" s="1"/>
  <c r="H67" i="4"/>
  <c r="I67" i="4" s="1"/>
  <c r="L67" i="4" s="1"/>
  <c r="H68" i="4"/>
  <c r="I68" i="4"/>
  <c r="L68" i="4" s="1"/>
  <c r="H69" i="4"/>
  <c r="I69" i="4" s="1"/>
  <c r="L69" i="4" s="1"/>
  <c r="H70" i="4"/>
  <c r="I70" i="4"/>
  <c r="L70" i="4" s="1"/>
  <c r="H71" i="4"/>
  <c r="I71" i="4" s="1"/>
  <c r="L71" i="4" s="1"/>
  <c r="H72" i="4"/>
  <c r="I72" i="4" s="1"/>
  <c r="L72" i="4" s="1"/>
  <c r="H73" i="4"/>
  <c r="I73" i="4" s="1"/>
  <c r="L73" i="4" s="1"/>
  <c r="H74" i="4"/>
  <c r="I74" i="4"/>
  <c r="L74" i="4" s="1"/>
  <c r="H75" i="4"/>
  <c r="I75" i="4" s="1"/>
  <c r="L75" i="4" s="1"/>
  <c r="H76" i="4"/>
  <c r="I76" i="4"/>
  <c r="L76" i="4" s="1"/>
  <c r="H77" i="4"/>
  <c r="I77" i="4" s="1"/>
  <c r="L77" i="4" s="1"/>
  <c r="M77" i="4" s="1"/>
  <c r="H78" i="4"/>
  <c r="I78" i="4"/>
  <c r="L78" i="4" s="1"/>
  <c r="H79" i="4"/>
  <c r="I79" i="4" s="1"/>
  <c r="L79" i="4" s="1"/>
  <c r="H80" i="4"/>
  <c r="I80" i="4" s="1"/>
  <c r="L80" i="4" s="1"/>
  <c r="M80" i="4" s="1"/>
  <c r="H81" i="4"/>
  <c r="I81" i="4" s="1"/>
  <c r="L81" i="4" s="1"/>
  <c r="H82" i="4"/>
  <c r="I82" i="4"/>
  <c r="L82" i="4" s="1"/>
  <c r="H83" i="4"/>
  <c r="I83" i="4" s="1"/>
  <c r="L83" i="4" s="1"/>
  <c r="H84" i="4"/>
  <c r="I84" i="4"/>
  <c r="L84" i="4" s="1"/>
  <c r="H85" i="4"/>
  <c r="I85" i="4" s="1"/>
  <c r="L85" i="4" s="1"/>
  <c r="H86" i="4"/>
  <c r="I86" i="4"/>
  <c r="L86" i="4" s="1"/>
  <c r="H87" i="4"/>
  <c r="I87" i="4" s="1"/>
  <c r="L87" i="4" s="1"/>
  <c r="H88" i="4"/>
  <c r="I88" i="4" s="1"/>
  <c r="L88" i="4" s="1"/>
  <c r="H89" i="4"/>
  <c r="I89" i="4" s="1"/>
  <c r="L89" i="4"/>
  <c r="H90" i="4"/>
  <c r="I90" i="4" s="1"/>
  <c r="L90" i="4"/>
  <c r="H91" i="4"/>
  <c r="I91" i="4" s="1"/>
  <c r="L91" i="4" s="1"/>
  <c r="H92" i="4"/>
  <c r="I92" i="4" s="1"/>
  <c r="L92" i="4"/>
  <c r="H93" i="4"/>
  <c r="I93" i="4" s="1"/>
  <c r="L93" i="4"/>
  <c r="H94" i="4"/>
  <c r="I94" i="4" s="1"/>
  <c r="L94" i="4"/>
  <c r="H95" i="4"/>
  <c r="I95" i="4" s="1"/>
  <c r="L95" i="4" s="1"/>
  <c r="H96" i="4"/>
  <c r="I96" i="4" s="1"/>
  <c r="L96" i="4"/>
  <c r="H97" i="4"/>
  <c r="I97" i="4" s="1"/>
  <c r="L97" i="4"/>
  <c r="H98" i="4"/>
  <c r="I98" i="4" s="1"/>
  <c r="L98" i="4"/>
  <c r="H99" i="4"/>
  <c r="I99" i="4" s="1"/>
  <c r="L99" i="4" s="1"/>
  <c r="H100" i="4"/>
  <c r="I100" i="4" s="1"/>
  <c r="L100" i="4"/>
  <c r="H101" i="4"/>
  <c r="I101" i="4" s="1"/>
  <c r="L101" i="4"/>
  <c r="H102" i="4"/>
  <c r="I102" i="4" s="1"/>
  <c r="L102" i="4"/>
  <c r="H103" i="4"/>
  <c r="I103" i="4" s="1"/>
  <c r="L103" i="4" s="1"/>
  <c r="H104" i="4"/>
  <c r="I104" i="4" s="1"/>
  <c r="L104" i="4"/>
  <c r="H105" i="4"/>
  <c r="I105" i="4" s="1"/>
  <c r="L105" i="4"/>
  <c r="H106" i="4"/>
  <c r="I106" i="4" s="1"/>
  <c r="L106" i="4"/>
  <c r="H107" i="4"/>
  <c r="I107" i="4" s="1"/>
  <c r="L107" i="4" s="1"/>
  <c r="H108" i="4"/>
  <c r="I108" i="4" s="1"/>
  <c r="L108" i="4"/>
  <c r="H109" i="4"/>
  <c r="I109" i="4" s="1"/>
  <c r="L109" i="4"/>
  <c r="H110" i="4"/>
  <c r="I110" i="4" s="1"/>
  <c r="L110" i="4"/>
  <c r="H111" i="4"/>
  <c r="I111" i="4" s="1"/>
  <c r="L111" i="4" s="1"/>
  <c r="H112" i="4"/>
  <c r="I112" i="4" s="1"/>
  <c r="L112" i="4"/>
  <c r="H113" i="4"/>
  <c r="I113" i="4" s="1"/>
  <c r="L113" i="4"/>
  <c r="H114" i="4"/>
  <c r="I114" i="4" s="1"/>
  <c r="L114" i="4"/>
  <c r="H115" i="4"/>
  <c r="I115" i="4" s="1"/>
  <c r="L115" i="4" s="1"/>
  <c r="H116" i="4"/>
  <c r="I116" i="4" s="1"/>
  <c r="L116" i="4"/>
  <c r="H117" i="4"/>
  <c r="I117" i="4" s="1"/>
  <c r="L117" i="4"/>
  <c r="H118" i="4"/>
  <c r="I118" i="4" s="1"/>
  <c r="L118" i="4"/>
  <c r="H119" i="4"/>
  <c r="I119" i="4" s="1"/>
  <c r="L119" i="4" s="1"/>
  <c r="H120" i="4"/>
  <c r="I120" i="4" s="1"/>
  <c r="L120" i="4"/>
  <c r="H121" i="4"/>
  <c r="I121" i="4" s="1"/>
  <c r="L121" i="4"/>
  <c r="H122" i="4"/>
  <c r="I122" i="4" s="1"/>
  <c r="L122" i="4"/>
  <c r="H123" i="4"/>
  <c r="I123" i="4" s="1"/>
  <c r="L123" i="4" s="1"/>
  <c r="H124" i="4"/>
  <c r="I124" i="4" s="1"/>
  <c r="L124" i="4"/>
  <c r="H125" i="4"/>
  <c r="I125" i="4" s="1"/>
  <c r="L125" i="4"/>
  <c r="H126" i="4"/>
  <c r="I126" i="4" s="1"/>
  <c r="L126" i="4"/>
  <c r="H127" i="4"/>
  <c r="I127" i="4" s="1"/>
  <c r="L127" i="4" s="1"/>
  <c r="H128" i="4"/>
  <c r="I128" i="4" s="1"/>
  <c r="L128" i="4"/>
  <c r="H129" i="4"/>
  <c r="I129" i="4" s="1"/>
  <c r="L129" i="4"/>
  <c r="H130" i="4"/>
  <c r="I130" i="4" s="1"/>
  <c r="L130" i="4"/>
  <c r="H131" i="4"/>
  <c r="I131" i="4" s="1"/>
  <c r="L131" i="4" s="1"/>
  <c r="H132" i="4"/>
  <c r="I132" i="4"/>
  <c r="L132" i="4" s="1"/>
  <c r="H133" i="4"/>
  <c r="I133" i="4"/>
  <c r="L133" i="4" s="1"/>
  <c r="H134" i="4"/>
  <c r="I134" i="4"/>
  <c r="L134" i="4" s="1"/>
  <c r="H135" i="4"/>
  <c r="I135" i="4"/>
  <c r="L135" i="4" s="1"/>
  <c r="H136" i="4"/>
  <c r="I136" i="4"/>
  <c r="L136" i="4" s="1"/>
  <c r="H137" i="4"/>
  <c r="I137" i="4"/>
  <c r="L137" i="4" s="1"/>
  <c r="H138" i="4"/>
  <c r="I138" i="4"/>
  <c r="L138" i="4" s="1"/>
  <c r="H139" i="4"/>
  <c r="I139" i="4"/>
  <c r="L139" i="4" s="1"/>
  <c r="H140" i="4"/>
  <c r="I140" i="4"/>
  <c r="L140" i="4" s="1"/>
  <c r="H141" i="4"/>
  <c r="I141" i="4"/>
  <c r="L141" i="4" s="1"/>
  <c r="H142" i="4"/>
  <c r="I142" i="4"/>
  <c r="L142" i="4" s="1"/>
  <c r="H143" i="4"/>
  <c r="I143" i="4"/>
  <c r="L143" i="4" s="1"/>
  <c r="H144" i="4"/>
  <c r="I144" i="4"/>
  <c r="L144" i="4" s="1"/>
  <c r="H145" i="4"/>
  <c r="I145" i="4"/>
  <c r="L145" i="4" s="1"/>
  <c r="H146" i="4"/>
  <c r="I146" i="4"/>
  <c r="L146" i="4" s="1"/>
  <c r="H147" i="4"/>
  <c r="I147" i="4"/>
  <c r="L147" i="4" s="1"/>
  <c r="H148" i="4"/>
  <c r="I148" i="4"/>
  <c r="L148" i="4" s="1"/>
  <c r="H149" i="4"/>
  <c r="I149" i="4"/>
  <c r="L149" i="4" s="1"/>
  <c r="H150" i="4"/>
  <c r="I150" i="4"/>
  <c r="L150" i="4" s="1"/>
  <c r="H151" i="4"/>
  <c r="I151" i="4"/>
  <c r="L151" i="4" s="1"/>
  <c r="H152" i="4"/>
  <c r="I152" i="4"/>
  <c r="L152" i="4" s="1"/>
  <c r="H153" i="4"/>
  <c r="I153" i="4"/>
  <c r="L153" i="4" s="1"/>
  <c r="H154" i="4"/>
  <c r="I154" i="4"/>
  <c r="L154" i="4" s="1"/>
  <c r="H155" i="4"/>
  <c r="I155" i="4"/>
  <c r="L155" i="4" s="1"/>
  <c r="H156" i="4"/>
  <c r="I156" i="4"/>
  <c r="L156" i="4" s="1"/>
  <c r="H157" i="4"/>
  <c r="I157" i="4"/>
  <c r="L157" i="4" s="1"/>
  <c r="H158" i="4"/>
  <c r="I158" i="4"/>
  <c r="L158" i="4" s="1"/>
  <c r="H159" i="4"/>
  <c r="I159" i="4"/>
  <c r="L159" i="4" s="1"/>
  <c r="M74" i="4" l="1"/>
  <c r="M156" i="4"/>
  <c r="M152" i="4"/>
  <c r="M148" i="4"/>
  <c r="M144" i="4"/>
  <c r="M140" i="4"/>
  <c r="M136" i="4"/>
  <c r="M132" i="4"/>
  <c r="M128" i="4"/>
  <c r="M116" i="4"/>
  <c r="M159" i="4"/>
  <c r="M157" i="4"/>
  <c r="M155" i="4"/>
  <c r="M153" i="4"/>
  <c r="M151" i="4"/>
  <c r="M149" i="4"/>
  <c r="M147" i="4"/>
  <c r="M145" i="4"/>
  <c r="M143" i="4"/>
  <c r="M141" i="4"/>
  <c r="M139" i="4"/>
  <c r="M137" i="4"/>
  <c r="M135" i="4"/>
  <c r="M133" i="4"/>
  <c r="M131" i="4"/>
  <c r="M127" i="4"/>
  <c r="M123" i="4"/>
  <c r="M119" i="4"/>
  <c r="M115" i="4"/>
  <c r="M111" i="4"/>
  <c r="M107" i="4"/>
  <c r="M103" i="4"/>
  <c r="M99" i="4"/>
  <c r="M95" i="4"/>
  <c r="M91" i="4"/>
  <c r="M72" i="4"/>
  <c r="M69" i="4"/>
  <c r="M66" i="4"/>
  <c r="M48" i="4"/>
  <c r="M158" i="4"/>
  <c r="M154" i="4"/>
  <c r="M150" i="4"/>
  <c r="M146" i="4"/>
  <c r="M142" i="4"/>
  <c r="M138" i="4"/>
  <c r="M134" i="4"/>
  <c r="M124" i="4"/>
  <c r="M120" i="4"/>
  <c r="M112" i="4"/>
  <c r="M108" i="4"/>
  <c r="M104" i="4"/>
  <c r="M100" i="4"/>
  <c r="M96" i="4"/>
  <c r="M92" i="4"/>
  <c r="M88" i="4"/>
  <c r="M85" i="4"/>
  <c r="M82" i="4"/>
  <c r="M56" i="4"/>
  <c r="M53" i="4"/>
  <c r="M129" i="4"/>
  <c r="M125" i="4"/>
  <c r="M121" i="4"/>
  <c r="M117" i="4"/>
  <c r="M113" i="4"/>
  <c r="M109" i="4"/>
  <c r="M105" i="4"/>
  <c r="M101" i="4"/>
  <c r="M97" i="4"/>
  <c r="M93" i="4"/>
  <c r="M89" i="4"/>
  <c r="M64" i="4"/>
  <c r="M61" i="4"/>
  <c r="M58" i="4"/>
  <c r="M50" i="4"/>
  <c r="M42" i="4"/>
  <c r="M34" i="4"/>
  <c r="M26" i="4"/>
  <c r="M18" i="4"/>
  <c r="M5" i="4"/>
  <c r="L160" i="4"/>
  <c r="M110" i="4"/>
  <c r="M102" i="4"/>
  <c r="M98" i="4"/>
  <c r="M90" i="4"/>
  <c r="M87" i="4"/>
  <c r="M76" i="4"/>
  <c r="M68" i="4"/>
  <c r="M60" i="4"/>
  <c r="M52" i="4"/>
  <c r="M44" i="4"/>
  <c r="M36" i="4"/>
  <c r="M28" i="4"/>
  <c r="M20" i="4"/>
  <c r="M4" i="4"/>
  <c r="M83" i="4"/>
  <c r="M75" i="4"/>
  <c r="M67" i="4"/>
  <c r="M59" i="4"/>
  <c r="M51" i="4"/>
  <c r="M43" i="4"/>
  <c r="M40" i="4"/>
  <c r="M35" i="4"/>
  <c r="M32" i="4"/>
  <c r="M27" i="4"/>
  <c r="M24" i="4"/>
  <c r="M19" i="4"/>
  <c r="M16" i="4"/>
  <c r="M11" i="4"/>
  <c r="M8" i="4"/>
  <c r="M45" i="4"/>
  <c r="M37" i="4"/>
  <c r="M29" i="4"/>
  <c r="M21" i="4"/>
  <c r="M13" i="4"/>
  <c r="M10" i="4"/>
  <c r="M130" i="4"/>
  <c r="M126" i="4"/>
  <c r="M122" i="4"/>
  <c r="M118" i="4"/>
  <c r="M114" i="4"/>
  <c r="M106" i="4"/>
  <c r="M94" i="4"/>
  <c r="M84" i="4"/>
  <c r="M79" i="4"/>
  <c r="M71" i="4"/>
  <c r="M63" i="4"/>
  <c r="M55" i="4"/>
  <c r="M47" i="4"/>
  <c r="M39" i="4"/>
  <c r="M31" i="4"/>
  <c r="M23" i="4"/>
  <c r="M15" i="4"/>
  <c r="M12" i="4"/>
  <c r="M7" i="4"/>
  <c r="M86" i="4"/>
  <c r="M81" i="4"/>
  <c r="M78" i="4"/>
  <c r="M73" i="4"/>
  <c r="M70" i="4"/>
  <c r="M65" i="4"/>
  <c r="M62" i="4"/>
  <c r="M57" i="4"/>
  <c r="M54" i="4"/>
  <c r="M49" i="4"/>
  <c r="M46" i="4"/>
  <c r="M41" i="4"/>
  <c r="M38" i="4"/>
  <c r="M33" i="4"/>
  <c r="M30" i="4"/>
  <c r="M25" i="4"/>
  <c r="M22" i="4"/>
  <c r="M17" i="4"/>
  <c r="M14" i="4"/>
  <c r="M9" i="4"/>
  <c r="M6" i="4"/>
  <c r="M160" i="4" l="1"/>
</calcChain>
</file>

<file path=xl/comments1.xml><?xml version="1.0" encoding="utf-8"?>
<comments xmlns="http://schemas.openxmlformats.org/spreadsheetml/2006/main">
  <authors>
    <author>Shivamurthy GK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Shivamurthy GK:</t>
        </r>
        <r>
          <rPr>
            <sz val="9"/>
            <color indexed="81"/>
            <rFont val="Tahoma"/>
            <family val="2"/>
          </rPr>
          <t xml:space="preserve">
Index Shares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Shivamurthy GK:</t>
        </r>
        <r>
          <rPr>
            <sz val="9"/>
            <color indexed="81"/>
            <rFont val="Tahoma"/>
            <family val="2"/>
          </rPr>
          <t xml:space="preserve">
Free Float Factor * Index Shares</t>
        </r>
      </text>
    </comment>
  </commentList>
</comments>
</file>

<file path=xl/sharedStrings.xml><?xml version="1.0" encoding="utf-8"?>
<sst xmlns="http://schemas.openxmlformats.org/spreadsheetml/2006/main" count="800" uniqueCount="546">
  <si>
    <t>***Closing FX as of October 31, 2016</t>
  </si>
  <si>
    <t>**Closing price as of October 31, 2016</t>
  </si>
  <si>
    <t>*Calculated using All-share index (VINXEURPI) number of shares as of November 1, 2016</t>
  </si>
  <si>
    <t>Please see Proforma files on GIW or GIFFD available as of November 28, 2016 for final number of shares.</t>
  </si>
  <si>
    <t xml:space="preserve">Note that the number of shares in this document do not reflect any known or unknown corporate actions that occur in the Month of November. </t>
  </si>
  <si>
    <t>XOSL</t>
  </si>
  <si>
    <t>0573</t>
  </si>
  <si>
    <t>BMG7945E1057</t>
  </si>
  <si>
    <t>SeaDrill Ltd.</t>
  </si>
  <si>
    <t>SDRL</t>
  </si>
  <si>
    <t>XSTO</t>
  </si>
  <si>
    <t>5753</t>
  </si>
  <si>
    <t>SE0000241614</t>
  </si>
  <si>
    <t>SkiStar AB ser. B</t>
  </si>
  <si>
    <t>SKIS B</t>
  </si>
  <si>
    <t>SE0001857533</t>
  </si>
  <si>
    <t>Rezidor Hotel Group AB</t>
  </si>
  <si>
    <t>REZT</t>
  </si>
  <si>
    <t>SE0007640156</t>
  </si>
  <si>
    <t>Scandic Hotels Group AB</t>
  </si>
  <si>
    <t>SHOT</t>
  </si>
  <si>
    <t>8633</t>
  </si>
  <si>
    <t>NO0005638858</t>
  </si>
  <si>
    <t>Olav Thon Eiendomsselskap ASA</t>
  </si>
  <si>
    <t>OLT</t>
  </si>
  <si>
    <t>SE0005127818</t>
  </si>
  <si>
    <t>Sagax AB B</t>
  </si>
  <si>
    <t>SAGA B</t>
  </si>
  <si>
    <t>SE0006593919</t>
  </si>
  <si>
    <t>Klovern AB Ser. B</t>
  </si>
  <si>
    <t>KLOV B</t>
  </si>
  <si>
    <t>3355</t>
  </si>
  <si>
    <t>SE0006288015</t>
  </si>
  <si>
    <t>Granges AB</t>
  </si>
  <si>
    <t>GRNG</t>
  </si>
  <si>
    <t>SE0000191827</t>
  </si>
  <si>
    <t>Atrium Ljungberg AB ser. B</t>
  </si>
  <si>
    <t>ATRLJ B</t>
  </si>
  <si>
    <t>1757</t>
  </si>
  <si>
    <t>SE0000171100</t>
  </si>
  <si>
    <t>SSAB AB ser. A</t>
  </si>
  <si>
    <t>SSAB A</t>
  </si>
  <si>
    <t>XHEL</t>
  </si>
  <si>
    <t>FI0009002471</t>
  </si>
  <si>
    <t>Citycon Oyj</t>
  </si>
  <si>
    <t>CTY1S</t>
  </si>
  <si>
    <t>SE0007100359</t>
  </si>
  <si>
    <t>Pandox AB B</t>
  </si>
  <si>
    <t>PNDX B</t>
  </si>
  <si>
    <t>5751</t>
  </si>
  <si>
    <t>NO0010196140</t>
  </si>
  <si>
    <t>Norwegian Air Shuttle ASA</t>
  </si>
  <si>
    <t>NAS</t>
  </si>
  <si>
    <t>5557</t>
  </si>
  <si>
    <t>FI0009007694</t>
  </si>
  <si>
    <t>Sanoma Corporation</t>
  </si>
  <si>
    <t>SAA1V</t>
  </si>
  <si>
    <t>SE0005594728</t>
  </si>
  <si>
    <t>D. Carnegie &amp; Co AB B</t>
  </si>
  <si>
    <t>DCAR B</t>
  </si>
  <si>
    <t>8777</t>
  </si>
  <si>
    <t>SE0000170110</t>
  </si>
  <si>
    <t>Avanza AB</t>
  </si>
  <si>
    <t>AZA</t>
  </si>
  <si>
    <t>FI0009006829</t>
  </si>
  <si>
    <t>Sponda Plc</t>
  </si>
  <si>
    <t>SDA1V</t>
  </si>
  <si>
    <t>SE0008091581</t>
  </si>
  <si>
    <t>Bonava AB ser. B</t>
  </si>
  <si>
    <t>BONAV B</t>
  </si>
  <si>
    <t>8775</t>
  </si>
  <si>
    <t>NO0010234552</t>
  </si>
  <si>
    <t>Aker ASA</t>
  </si>
  <si>
    <t>AKER</t>
  </si>
  <si>
    <t>SE0000549412</t>
  </si>
  <si>
    <t>Kungsleden AB</t>
  </si>
  <si>
    <t>KLED</t>
  </si>
  <si>
    <t>NO0010716418</t>
  </si>
  <si>
    <t>ENTRA ASA</t>
  </si>
  <si>
    <t>ENTRA</t>
  </si>
  <si>
    <t>5337</t>
  </si>
  <si>
    <t>FI0009007900</t>
  </si>
  <si>
    <t>Kesko Corporation A</t>
  </si>
  <si>
    <t>KESAV</t>
  </si>
  <si>
    <t>SE0001785270</t>
  </si>
  <si>
    <t>Melker Schorling AB</t>
  </si>
  <si>
    <t>MELK</t>
  </si>
  <si>
    <t>1357</t>
  </si>
  <si>
    <t>FI0009004824</t>
  </si>
  <si>
    <t>Kemira Oyj</t>
  </si>
  <si>
    <t>KEMIRA</t>
  </si>
  <si>
    <t>XCSE</t>
  </si>
  <si>
    <t>2353</t>
  </si>
  <si>
    <t>DK0010219153</t>
  </si>
  <si>
    <t>Rockwool International B</t>
  </si>
  <si>
    <t>ROCK B</t>
  </si>
  <si>
    <t>5752</t>
  </si>
  <si>
    <t>SE0008242358</t>
  </si>
  <si>
    <t>Betsson AB ser. B</t>
  </si>
  <si>
    <t>BETS B</t>
  </si>
  <si>
    <t>DK0010219070</t>
  </si>
  <si>
    <t>Rockwool International A</t>
  </si>
  <si>
    <t>ROCK A</t>
  </si>
  <si>
    <t>SE0008212971</t>
  </si>
  <si>
    <t>NetEnt AB ser. B</t>
  </si>
  <si>
    <t>NET B</t>
  </si>
  <si>
    <t>5553</t>
  </si>
  <si>
    <t>SE0000412371</t>
  </si>
  <si>
    <t>Modern Times Group MTG AB ser.</t>
  </si>
  <si>
    <t>MTG B</t>
  </si>
  <si>
    <t>5371</t>
  </si>
  <si>
    <t>NO0010716863</t>
  </si>
  <si>
    <t>XXL ASA</t>
  </si>
  <si>
    <t>XXL</t>
  </si>
  <si>
    <t>SE0000106320</t>
  </si>
  <si>
    <t>Latour, Investmentab. ser. B</t>
  </si>
  <si>
    <t>LATO B</t>
  </si>
  <si>
    <t>2357</t>
  </si>
  <si>
    <t>NO0005806802</t>
  </si>
  <si>
    <t>Veidekke ASA</t>
  </si>
  <si>
    <t>VEI</t>
  </si>
  <si>
    <t>SE0000489098</t>
  </si>
  <si>
    <t>SWECO AB ser. B</t>
  </si>
  <si>
    <t>SWEC B</t>
  </si>
  <si>
    <t>3573</t>
  </si>
  <si>
    <t>NO0010310956</t>
  </si>
  <si>
    <t>SalMar ASA</t>
  </si>
  <si>
    <t>SALM</t>
  </si>
  <si>
    <t>SE0001413600</t>
  </si>
  <si>
    <t>Wihlborgs Fastigheter AB</t>
  </si>
  <si>
    <t>WIHL</t>
  </si>
  <si>
    <t>SE0007126115</t>
  </si>
  <si>
    <t>Hemfosa Fastigheter AB</t>
  </si>
  <si>
    <t>HEMF</t>
  </si>
  <si>
    <t>DK0010234467</t>
  </si>
  <si>
    <t>FLSmidth &amp; Co.</t>
  </si>
  <si>
    <t>FLS</t>
  </si>
  <si>
    <t>NO0003096208</t>
  </si>
  <si>
    <t>Leroy Seafood Group ASA</t>
  </si>
  <si>
    <t>LSG</t>
  </si>
  <si>
    <t>8637</t>
  </si>
  <si>
    <t>SE0007074844</t>
  </si>
  <si>
    <t>Wallenstam AB, ser. B</t>
  </si>
  <si>
    <t>WALL B</t>
  </si>
  <si>
    <t>3743</t>
  </si>
  <si>
    <t>SE0007691613</t>
  </si>
  <si>
    <t>DOMETIC GROUP AB</t>
  </si>
  <si>
    <t>DOM</t>
  </si>
  <si>
    <t>2791</t>
  </si>
  <si>
    <t>SE0002683557</t>
  </si>
  <si>
    <t>Loomis AB ser. B</t>
  </si>
  <si>
    <t>LOOM B</t>
  </si>
  <si>
    <t>3577</t>
  </si>
  <si>
    <t>SE0001493776</t>
  </si>
  <si>
    <t>AAK AB</t>
  </si>
  <si>
    <t>AAK</t>
  </si>
  <si>
    <t>2733</t>
  </si>
  <si>
    <t>DK0010287663</t>
  </si>
  <si>
    <t>NKT Holding</t>
  </si>
  <si>
    <t>NKT</t>
  </si>
  <si>
    <t>SE0006993770</t>
  </si>
  <si>
    <t>Axfood AB</t>
  </si>
  <si>
    <t>AXFO</t>
  </si>
  <si>
    <t>2773</t>
  </si>
  <si>
    <t>DK0060655629</t>
  </si>
  <si>
    <t>DFDS</t>
  </si>
  <si>
    <t>2753</t>
  </si>
  <si>
    <t>FI0009013429</t>
  </si>
  <si>
    <t>Cargotec Oyj B</t>
  </si>
  <si>
    <t>CGCBV</t>
  </si>
  <si>
    <t>FO0000000179</t>
  </si>
  <si>
    <t>P/f Bakkafrost</t>
  </si>
  <si>
    <t>BAKKA</t>
  </si>
  <si>
    <t>4577</t>
  </si>
  <si>
    <t>SE0000872095</t>
  </si>
  <si>
    <t>Swedish Orphan Biovitrum AB</t>
  </si>
  <si>
    <t>SOBI</t>
  </si>
  <si>
    <t>1737</t>
  </si>
  <si>
    <t>SE0000109290</t>
  </si>
  <si>
    <t>Holmen AB ser. B</t>
  </si>
  <si>
    <t>HOLM B</t>
  </si>
  <si>
    <t>8532</t>
  </si>
  <si>
    <t>DK0060636678</t>
  </si>
  <si>
    <t>Tryg</t>
  </si>
  <si>
    <t>TRYG</t>
  </si>
  <si>
    <t>SE0000106205</t>
  </si>
  <si>
    <t>Peab AB ser. B</t>
  </si>
  <si>
    <t>PEAB B</t>
  </si>
  <si>
    <t>FI0009005870</t>
  </si>
  <si>
    <t>Konecranes Plc</t>
  </si>
  <si>
    <t>KCR1V</t>
  </si>
  <si>
    <t>SE0007871645</t>
  </si>
  <si>
    <t>Unibet Group plc</t>
  </si>
  <si>
    <t>UNIB SDB</t>
  </si>
  <si>
    <t>NO0010736879</t>
  </si>
  <si>
    <t>Schibsted ASA ser. B</t>
  </si>
  <si>
    <t>SCHB</t>
  </si>
  <si>
    <t>SE0000170375</t>
  </si>
  <si>
    <t>Hufvudstaden AB ser. A</t>
  </si>
  <si>
    <t>HUFV A</t>
  </si>
  <si>
    <t>NO0003078800</t>
  </si>
  <si>
    <t>TGS Nopec Geophysical Company</t>
  </si>
  <si>
    <t>TGS</t>
  </si>
  <si>
    <t>9533</t>
  </si>
  <si>
    <t>FI0009000277</t>
  </si>
  <si>
    <t>Tieto Oyj</t>
  </si>
  <si>
    <t>TIE1V</t>
  </si>
  <si>
    <t>SE0000806994</t>
  </si>
  <si>
    <t>JM AB</t>
  </si>
  <si>
    <t>JM</t>
  </si>
  <si>
    <t>SE0000117970</t>
  </si>
  <si>
    <t>NCC AB ser. B</t>
  </si>
  <si>
    <t>NCC B</t>
  </si>
  <si>
    <t>SE0007074281</t>
  </si>
  <si>
    <t>HEXPOL AB, ser. B</t>
  </si>
  <si>
    <t>HPOL B</t>
  </si>
  <si>
    <t>DK0010287234</t>
  </si>
  <si>
    <t>Lundbeck</t>
  </si>
  <si>
    <t>LUN</t>
  </si>
  <si>
    <t>2757</t>
  </si>
  <si>
    <t>FI4000074984</t>
  </si>
  <si>
    <t>Valmet Oyj</t>
  </si>
  <si>
    <t>VALMT</t>
  </si>
  <si>
    <t>9537</t>
  </si>
  <si>
    <t>DK0060495240</t>
  </si>
  <si>
    <t>SimCorp</t>
  </si>
  <si>
    <t>SIM</t>
  </si>
  <si>
    <t>SE0000190126</t>
  </si>
  <si>
    <t>Industrivarden, AB ser. A</t>
  </si>
  <si>
    <t>INDU A</t>
  </si>
  <si>
    <t>SE0000936478</t>
  </si>
  <si>
    <t>Intrum Justitia AB</t>
  </si>
  <si>
    <t>IJ</t>
  </si>
  <si>
    <t>NO0003053605</t>
  </si>
  <si>
    <t>Storebrand ASA</t>
  </si>
  <si>
    <t>STB</t>
  </si>
  <si>
    <t>3533</t>
  </si>
  <si>
    <t>DK0060634707</t>
  </si>
  <si>
    <t>Royal UNIBREW</t>
  </si>
  <si>
    <t>RBREW</t>
  </si>
  <si>
    <t>SE0000455057</t>
  </si>
  <si>
    <t>Fastighets AB Balder ser. B</t>
  </si>
  <si>
    <t>BALD B</t>
  </si>
  <si>
    <t>FI0009002422</t>
  </si>
  <si>
    <t>Outokumpu Oyj</t>
  </si>
  <si>
    <t>OUT1V</t>
  </si>
  <si>
    <t>2713</t>
  </si>
  <si>
    <t>SE0000112385</t>
  </si>
  <si>
    <t>SAAB AB ser. B</t>
  </si>
  <si>
    <t>SAAB B</t>
  </si>
  <si>
    <t>NO0003028904</t>
  </si>
  <si>
    <t>Schibsted ASA ser. A</t>
  </si>
  <si>
    <t>SCHA</t>
  </si>
  <si>
    <t>SE0000108847</t>
  </si>
  <si>
    <t>Lundbergforetagen AB, L E ser.</t>
  </si>
  <si>
    <t>LUND B</t>
  </si>
  <si>
    <t>SE0000950636</t>
  </si>
  <si>
    <t>Fabege AB</t>
  </si>
  <si>
    <t>FABG</t>
  </si>
  <si>
    <t>SE0000652216</t>
  </si>
  <si>
    <t>ICA Gruppen</t>
  </si>
  <si>
    <t>ICA</t>
  </si>
  <si>
    <t>LU0075646355</t>
  </si>
  <si>
    <t>Subsea 7 S.A.</t>
  </si>
  <si>
    <t>SUBC</t>
  </si>
  <si>
    <t>SE0008321293</t>
  </si>
  <si>
    <t>NIBE Industrier AB ser. B</t>
  </si>
  <si>
    <t>NIBE B</t>
  </si>
  <si>
    <t>SE0009155005</t>
  </si>
  <si>
    <t>Ahlsell AB</t>
  </si>
  <si>
    <t>AHSL</t>
  </si>
  <si>
    <t>SE0000862997</t>
  </si>
  <si>
    <t>BillerudKorsnas AB</t>
  </si>
  <si>
    <t>BILL</t>
  </si>
  <si>
    <t>2737</t>
  </si>
  <si>
    <t>SE0008374250</t>
  </si>
  <si>
    <t>Fingerprint Cards AB ser. B</t>
  </si>
  <si>
    <t>FING B</t>
  </si>
  <si>
    <t>4535</t>
  </si>
  <si>
    <t>SE0000202624</t>
  </si>
  <si>
    <t>Getinge AB ser. B</t>
  </si>
  <si>
    <t>GETI B</t>
  </si>
  <si>
    <t>SE0000163628</t>
  </si>
  <si>
    <t>Elekta AB ser. B</t>
  </si>
  <si>
    <t>EKTA B</t>
  </si>
  <si>
    <t>6575</t>
  </si>
  <si>
    <t>SE0005190238</t>
  </si>
  <si>
    <t>Tele2 AB ser. B</t>
  </si>
  <si>
    <t>TEL2 B</t>
  </si>
  <si>
    <t>3722</t>
  </si>
  <si>
    <t>SE0001662230</t>
  </si>
  <si>
    <t>Husqvarna AB ser. B</t>
  </si>
  <si>
    <t>HUSQ B</t>
  </si>
  <si>
    <t>SE0000107203</t>
  </si>
  <si>
    <t>Industrivarden, AB ser. C</t>
  </si>
  <si>
    <t>INDU C</t>
  </si>
  <si>
    <t>DK0010272632</t>
  </si>
  <si>
    <t>GN Store Nord</t>
  </si>
  <si>
    <t>GN</t>
  </si>
  <si>
    <t>SE0000107401</t>
  </si>
  <si>
    <t>Investor AB ser. A</t>
  </si>
  <si>
    <t>INVE A</t>
  </si>
  <si>
    <t>3745</t>
  </si>
  <si>
    <t>FI0009000285</t>
  </si>
  <si>
    <t>Amer Sports Corporation</t>
  </si>
  <si>
    <t>AMEAS</t>
  </si>
  <si>
    <t>8355</t>
  </si>
  <si>
    <t>DK0010307958</t>
  </si>
  <si>
    <t>Jyske Bank A/S</t>
  </si>
  <si>
    <t>JYSK</t>
  </si>
  <si>
    <t>FI0009007835</t>
  </si>
  <si>
    <t>Metso Corporation</t>
  </si>
  <si>
    <t>METSO</t>
  </si>
  <si>
    <t>FI0009000202</t>
  </si>
  <si>
    <t>Kesko Corporation B</t>
  </si>
  <si>
    <t>KESBV</t>
  </si>
  <si>
    <t>NO0010582521</t>
  </si>
  <si>
    <t>Gjensidige Forsikring ASA</t>
  </si>
  <si>
    <t>GJF</t>
  </si>
  <si>
    <t>SE0000379190</t>
  </si>
  <si>
    <t>Castellum AB</t>
  </si>
  <si>
    <t>CAST</t>
  </si>
  <si>
    <t>SE0000115420</t>
  </si>
  <si>
    <t>Volvo, AB ser. A</t>
  </si>
  <si>
    <t>VOLV A</t>
  </si>
  <si>
    <t>0533</t>
  </si>
  <si>
    <t>SE0000825820</t>
  </si>
  <si>
    <t>Lundin Petroleum AB</t>
  </si>
  <si>
    <t>LUPE</t>
  </si>
  <si>
    <t>SE0000114837</t>
  </si>
  <si>
    <t>Trelleborg AB ser. B</t>
  </si>
  <si>
    <t>TREL B</t>
  </si>
  <si>
    <t>SE0000695876</t>
  </si>
  <si>
    <t>Alfa Laval AB</t>
  </si>
  <si>
    <t>ALFA</t>
  </si>
  <si>
    <t>2795</t>
  </si>
  <si>
    <t>DK0060745370</t>
  </si>
  <si>
    <t>Nets A/S</t>
  </si>
  <si>
    <t>NETS</t>
  </si>
  <si>
    <t>2723</t>
  </si>
  <si>
    <t>FI0009000459</t>
  </si>
  <si>
    <t>Huhtamaki Oyj</t>
  </si>
  <si>
    <t>HUH1V</t>
  </si>
  <si>
    <t>6535</t>
  </si>
  <si>
    <t>DK0060228559</t>
  </si>
  <si>
    <t>TDC A/S</t>
  </si>
  <si>
    <t>TDC</t>
  </si>
  <si>
    <t>3357</t>
  </si>
  <si>
    <t>FI0009005318</t>
  </si>
  <si>
    <t>Nokian Tyres Plc</t>
  </si>
  <si>
    <t>NRE1V</t>
  </si>
  <si>
    <t>FI0009014377</t>
  </si>
  <si>
    <t>Orion Corporation B</t>
  </si>
  <si>
    <t>ORNBV</t>
  </si>
  <si>
    <t>7575</t>
  </si>
  <si>
    <t>DK0060094928</t>
  </si>
  <si>
    <t>DONG Energy A/S</t>
  </si>
  <si>
    <t>DENERG</t>
  </si>
  <si>
    <t>4573</t>
  </si>
  <si>
    <t>DK0060227585</t>
  </si>
  <si>
    <t>Chr. Hansen Holding</t>
  </si>
  <si>
    <t>CHR</t>
  </si>
  <si>
    <t>FI0009007884</t>
  </si>
  <si>
    <t>Elisa Corporation</t>
  </si>
  <si>
    <t>ELISA</t>
  </si>
  <si>
    <t>SE0000163594</t>
  </si>
  <si>
    <t>Securitas AB ser. B</t>
  </si>
  <si>
    <t>SECU B</t>
  </si>
  <si>
    <t>FI0009005961</t>
  </si>
  <si>
    <t>Stora Enso Oyj R</t>
  </si>
  <si>
    <t>STERV</t>
  </si>
  <si>
    <t>SE0008373906</t>
  </si>
  <si>
    <t>Kinnevik AB ser. B</t>
  </si>
  <si>
    <t>KINV B</t>
  </si>
  <si>
    <t>0537</t>
  </si>
  <si>
    <t>FI0009013296</t>
  </si>
  <si>
    <t>Neste Corporation</t>
  </si>
  <si>
    <t>NESTE</t>
  </si>
  <si>
    <t>1753</t>
  </si>
  <si>
    <t>NO0005052605</t>
  </si>
  <si>
    <t>Norsk Hydro ASA</t>
  </si>
  <si>
    <t>NHY</t>
  </si>
  <si>
    <t>NO0010208051</t>
  </si>
  <si>
    <t>Yara International ASA</t>
  </si>
  <si>
    <t>YAR</t>
  </si>
  <si>
    <t>DK0060542181</t>
  </si>
  <si>
    <t>ISS</t>
  </si>
  <si>
    <t>SE0000108227</t>
  </si>
  <si>
    <t>SKF, AB ser. B</t>
  </si>
  <si>
    <t>SKF B</t>
  </si>
  <si>
    <t>1775</t>
  </si>
  <si>
    <t>SE0000869646</t>
  </si>
  <si>
    <t>Boliden AB</t>
  </si>
  <si>
    <t>BOL</t>
  </si>
  <si>
    <t>FI0009003727</t>
  </si>
  <si>
    <t>Wartsila Corporation</t>
  </si>
  <si>
    <t>WRT1V</t>
  </si>
  <si>
    <t>DK0010244425</t>
  </si>
  <si>
    <t>A.P. Moller - Maersk A</t>
  </si>
  <si>
    <t>MAERSK A</t>
  </si>
  <si>
    <t>NO0003054108</t>
  </si>
  <si>
    <t>Marine Harvest ASA</t>
  </si>
  <si>
    <t>MHG</t>
  </si>
  <si>
    <t>SE0000103814</t>
  </si>
  <si>
    <t>Electrolux, AB ser. B</t>
  </si>
  <si>
    <t>ELUX B</t>
  </si>
  <si>
    <t>SE0000382335</t>
  </si>
  <si>
    <t>Autoliv Inc. SDB</t>
  </si>
  <si>
    <t>ALIV SDB</t>
  </si>
  <si>
    <t>NO0003733800</t>
  </si>
  <si>
    <t>Orkla ASA</t>
  </si>
  <si>
    <t>ORK</t>
  </si>
  <si>
    <t>3785</t>
  </si>
  <si>
    <t>SE0000310336</t>
  </si>
  <si>
    <t>Swedish Match AB</t>
  </si>
  <si>
    <t>SWMA</t>
  </si>
  <si>
    <t>GB0009895292</t>
  </si>
  <si>
    <t>AstraZeneca PLC</t>
  </si>
  <si>
    <t>AZN</t>
  </si>
  <si>
    <t>7535</t>
  </si>
  <si>
    <t>FI0009007132</t>
  </si>
  <si>
    <t>Fortum Corporation</t>
  </si>
  <si>
    <t>FUM1V</t>
  </si>
  <si>
    <t>SE0000113250</t>
  </si>
  <si>
    <t>Skanska AB ser. B</t>
  </si>
  <si>
    <t>SKA B</t>
  </si>
  <si>
    <t>DK0060336014</t>
  </si>
  <si>
    <t>Novozymes B</t>
  </si>
  <si>
    <t>NZYM B</t>
  </si>
  <si>
    <t>CH0012221716</t>
  </si>
  <si>
    <t>ABB Ltd</t>
  </si>
  <si>
    <t>ABB</t>
  </si>
  <si>
    <t>DK0010244508</t>
  </si>
  <si>
    <t>A.P. Moller - Maersk B</t>
  </si>
  <si>
    <t>MAERSK B</t>
  </si>
  <si>
    <t>SE0000103699</t>
  </si>
  <si>
    <t>Hexagon AB ser. B</t>
  </si>
  <si>
    <t>HEXA B</t>
  </si>
  <si>
    <t>DK0010181759</t>
  </si>
  <si>
    <t>Carlsberg A/S B</t>
  </si>
  <si>
    <t>CARL B</t>
  </si>
  <si>
    <t>SE0006886768</t>
  </si>
  <si>
    <t>Atlas Copco AB ser. B</t>
  </si>
  <si>
    <t>ATCO B</t>
  </si>
  <si>
    <t>2779</t>
  </si>
  <si>
    <t>DK0060079531</t>
  </si>
  <si>
    <t>DSV</t>
  </si>
  <si>
    <t>4537</t>
  </si>
  <si>
    <t>DK0060448595</t>
  </si>
  <si>
    <t>Coloplast B</t>
  </si>
  <si>
    <t>COLO B</t>
  </si>
  <si>
    <t>NO0010063308</t>
  </si>
  <si>
    <t>Telenor ASA</t>
  </si>
  <si>
    <t>TEL</t>
  </si>
  <si>
    <t>DK0010272202</t>
  </si>
  <si>
    <t>Genmab</t>
  </si>
  <si>
    <t>GEN</t>
  </si>
  <si>
    <t>SE0000667925</t>
  </si>
  <si>
    <t>Telia Company AB (publ)</t>
  </si>
  <si>
    <t>TELIA</t>
  </si>
  <si>
    <t>FI0009005987</t>
  </si>
  <si>
    <t>UPM-Kymmene Corporation</t>
  </si>
  <si>
    <t>UPM1V</t>
  </si>
  <si>
    <t>SE0000667891</t>
  </si>
  <si>
    <t>Sandvik AB</t>
  </si>
  <si>
    <t>SAND</t>
  </si>
  <si>
    <t>NO0010031479</t>
  </si>
  <si>
    <t>DNB ASA</t>
  </si>
  <si>
    <t>DNB</t>
  </si>
  <si>
    <t>SE0000148884</t>
  </si>
  <si>
    <t>Skand. Enskilda Banken ser. A</t>
  </si>
  <si>
    <t>SEB A</t>
  </si>
  <si>
    <t>9578</t>
  </si>
  <si>
    <t>SE0000108656</t>
  </si>
  <si>
    <t>Ericsson, Telefonab. L M ser.</t>
  </si>
  <si>
    <t>ERIC B</t>
  </si>
  <si>
    <t>SE0000107419</t>
  </si>
  <si>
    <t>Investor AB ser. B</t>
  </si>
  <si>
    <t>INVE B</t>
  </si>
  <si>
    <t>3763</t>
  </si>
  <si>
    <t>DK0060252690</t>
  </si>
  <si>
    <t>Pandora</t>
  </si>
  <si>
    <t>PNDORA</t>
  </si>
  <si>
    <t>SE0007100581</t>
  </si>
  <si>
    <t>ASSA ABLOY AB ser. B</t>
  </si>
  <si>
    <t>ASSA B</t>
  </si>
  <si>
    <t>NO0010096985</t>
  </si>
  <si>
    <t>Statoil ASA</t>
  </si>
  <si>
    <t>STL</t>
  </si>
  <si>
    <t>SE0000115446</t>
  </si>
  <si>
    <t>Volvo, AB ser. B</t>
  </si>
  <si>
    <t>VOLV B</t>
  </si>
  <si>
    <t>0583</t>
  </si>
  <si>
    <t>DK0010268606</t>
  </si>
  <si>
    <t>Vestas Wind Systems</t>
  </si>
  <si>
    <t>VWS</t>
  </si>
  <si>
    <t>3767</t>
  </si>
  <si>
    <t>SE0000112724</t>
  </si>
  <si>
    <t>Svenska Cellulosa AB SCA ser.</t>
  </si>
  <si>
    <t>SCA B</t>
  </si>
  <si>
    <t>FI0009013403</t>
  </si>
  <si>
    <t>KONE Oyj B</t>
  </si>
  <si>
    <t>KNEBV</t>
  </si>
  <si>
    <t>SE0006886750</t>
  </si>
  <si>
    <t>Atlas Copco AB ser. A</t>
  </si>
  <si>
    <t>ATCO A</t>
  </si>
  <si>
    <t>SE0007100599</t>
  </si>
  <si>
    <t>Svenska Handelsbanken ser. A</t>
  </si>
  <si>
    <t>SHB A</t>
  </si>
  <si>
    <t>8536</t>
  </si>
  <si>
    <t>FI0009003305</t>
  </si>
  <si>
    <t>Sampo Plc A</t>
  </si>
  <si>
    <t>SAMPO</t>
  </si>
  <si>
    <t>SE0000242455</t>
  </si>
  <si>
    <t>Swedbank AB ser A</t>
  </si>
  <si>
    <t>SWED A</t>
  </si>
  <si>
    <t>DK0010274414</t>
  </si>
  <si>
    <t>Danske Bank</t>
  </si>
  <si>
    <t>DANSKE</t>
  </si>
  <si>
    <t>FI0009000681</t>
  </si>
  <si>
    <t>Nokia Corporation</t>
  </si>
  <si>
    <t>NOKIA</t>
  </si>
  <si>
    <t>SE0000106270</t>
  </si>
  <si>
    <t>Hennes &amp; Mauritz AB, H &amp; M ser</t>
  </si>
  <si>
    <t>HM B</t>
  </si>
  <si>
    <t>SE0000427361</t>
  </si>
  <si>
    <t>Nordea Bank AB</t>
  </si>
  <si>
    <t>NDA SEK</t>
  </si>
  <si>
    <t>DK0060534915</t>
  </si>
  <si>
    <t>Novo Nordisk B</t>
  </si>
  <si>
    <t>NOVO B</t>
  </si>
  <si>
    <t>Weight</t>
  </si>
  <si>
    <t>FF Market Cap (EUR)</t>
  </si>
  <si>
    <t>FX</t>
  </si>
  <si>
    <t>Price**</t>
  </si>
  <si>
    <t>FF Nr of shares*</t>
  </si>
  <si>
    <t>FF Nr of shares</t>
  </si>
  <si>
    <t>Nr of shares</t>
  </si>
  <si>
    <t>FREE FLOAT Factor</t>
  </si>
  <si>
    <t>MIC</t>
  </si>
  <si>
    <t>ICB</t>
  </si>
  <si>
    <t>ISIN</t>
  </si>
  <si>
    <t>Company</t>
  </si>
  <si>
    <t>Ticker</t>
  </si>
  <si>
    <t>Effective Date 2016-12-01</t>
  </si>
  <si>
    <t xml:space="preserve">VINX BENCHMARK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</si>
</sst>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0">
    <xf numFmtId="0" fontId="0" fillId="0" borderId="0" xfId="0"/>
    <xf numFmtId="0" fontId="0" fillId="2" borderId="0" xfId="0" applyFill="1"/>
    <xf numFmtId="0" fontId="3" fillId="2" borderId="0" xfId="0" applyFont="1" applyFill="1"/>
    <xf numFmtId="10" fontId="0" fillId="0" borderId="0" xfId="0" applyNumberFormat="1"/>
    <xf numFmtId="1" fontId="0" fillId="0" borderId="0" xfId="0" applyNumberFormat="1"/>
    <xf numFmtId="0" fontId="0" fillId="3" borderId="0" xfId="0" applyFill="1"/>
    <xf numFmtId="10" fontId="2" fillId="4" borderId="0" xfId="0" applyNumberFormat="1" applyFont="1" applyFill="1"/>
    <xf numFmtId="0" fontId="2" fillId="4" borderId="0" xfId="0" applyFont="1" applyFill="1"/>
    <xf numFmtId="0" fontId="4" fillId="5" borderId="0" xfId="1" applyFont="1" applyFill="1" applyAlignment="1">
      <alignment horizontal="left"/>
    </xf>
    <xf numFmtId="0" fontId="2" fillId="2" borderId="0" xfId="2" applyFont="1" applyFill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65"/>
  <sheetViews>
    <sheetView showGridLines="0" tabSelected="1" workbookViewId="0">
      <selection activeCell="A2" sqref="A2"/>
    </sheetView>
  </sheetViews>
  <sheetFormatPr defaultRowHeight="14.4" x14ac:dyDescent="0.3"/>
  <cols>
    <col min="1" max="1" width="9.33203125" bestFit="1" customWidth="1"/>
    <col min="2" max="2" width="29" bestFit="1" customWidth="1"/>
    <col min="3" max="3" width="14.109375" bestFit="1" customWidth="1"/>
    <col min="4" max="4" width="5" bestFit="1" customWidth="1"/>
    <col min="5" max="5" width="5.21875" bestFit="1" customWidth="1"/>
    <col min="6" max="6" width="16.5546875" bestFit="1" customWidth="1"/>
    <col min="7" max="7" width="12.33203125" hidden="1" customWidth="1"/>
    <col min="8" max="8" width="14.6640625" hidden="1" customWidth="1"/>
    <col min="9" max="9" width="15.6640625" bestFit="1" customWidth="1"/>
    <col min="10" max="10" width="8.44140625" bestFit="1" customWidth="1"/>
    <col min="11" max="11" width="11" bestFit="1" customWidth="1"/>
    <col min="12" max="12" width="22.88671875" bestFit="1" customWidth="1"/>
    <col min="13" max="13" width="12" bestFit="1" customWidth="1"/>
  </cols>
  <sheetData>
    <row r="1" spans="1:13" x14ac:dyDescent="0.3">
      <c r="A1" s="9" t="s">
        <v>545</v>
      </c>
    </row>
    <row r="2" spans="1:13" x14ac:dyDescent="0.3">
      <c r="A2" s="9" t="s">
        <v>544</v>
      </c>
    </row>
    <row r="3" spans="1:13" x14ac:dyDescent="0.3">
      <c r="A3" s="8" t="s">
        <v>543</v>
      </c>
      <c r="B3" s="8" t="s">
        <v>542</v>
      </c>
      <c r="C3" s="8" t="s">
        <v>541</v>
      </c>
      <c r="D3" s="8" t="s">
        <v>540</v>
      </c>
      <c r="E3" s="8" t="s">
        <v>539</v>
      </c>
      <c r="F3" s="8" t="s">
        <v>538</v>
      </c>
      <c r="G3" s="8" t="s">
        <v>537</v>
      </c>
      <c r="H3" s="8" t="s">
        <v>536</v>
      </c>
      <c r="I3" s="8" t="s">
        <v>535</v>
      </c>
      <c r="J3" s="8" t="s">
        <v>534</v>
      </c>
      <c r="K3" s="8" t="s">
        <v>533</v>
      </c>
      <c r="L3" s="8" t="s">
        <v>532</v>
      </c>
      <c r="M3" s="8" t="s">
        <v>531</v>
      </c>
    </row>
    <row r="4" spans="1:13" x14ac:dyDescent="0.3">
      <c r="A4" t="s">
        <v>530</v>
      </c>
      <c r="B4" t="s">
        <v>529</v>
      </c>
      <c r="C4" t="s">
        <v>528</v>
      </c>
      <c r="D4" t="s">
        <v>173</v>
      </c>
      <c r="E4" t="s">
        <v>91</v>
      </c>
      <c r="F4">
        <v>0.92</v>
      </c>
      <c r="G4">
        <v>2012564000</v>
      </c>
      <c r="H4">
        <f t="shared" ref="H4:H35" si="0">F4*G4</f>
        <v>1851558880</v>
      </c>
      <c r="I4">
        <f t="shared" ref="I4:I35" si="1">ROUND(H4,0)</f>
        <v>1851558880</v>
      </c>
      <c r="J4">
        <v>242.4</v>
      </c>
      <c r="K4">
        <v>0.13442757</v>
      </c>
      <c r="L4">
        <f t="shared" ref="L4:L35" si="2">I4*J4*K4</f>
        <v>60333495974.357956</v>
      </c>
      <c r="M4" s="3">
        <f t="shared" ref="M4:M35" si="3">L4/SUM($L$4:$L$159)</f>
        <v>7.5350901043345936E-2</v>
      </c>
    </row>
    <row r="5" spans="1:13" x14ac:dyDescent="0.3">
      <c r="A5" t="s">
        <v>527</v>
      </c>
      <c r="B5" t="s">
        <v>526</v>
      </c>
      <c r="C5" t="s">
        <v>525</v>
      </c>
      <c r="D5" t="s">
        <v>306</v>
      </c>
      <c r="E5" t="s">
        <v>10</v>
      </c>
      <c r="F5">
        <v>0.79</v>
      </c>
      <c r="G5">
        <v>4049951919</v>
      </c>
      <c r="H5">
        <f t="shared" si="0"/>
        <v>3199462016.0100002</v>
      </c>
      <c r="I5">
        <f t="shared" si="1"/>
        <v>3199462016</v>
      </c>
      <c r="J5">
        <v>94.95</v>
      </c>
      <c r="K5">
        <v>0.10111837</v>
      </c>
      <c r="L5">
        <f t="shared" si="2"/>
        <v>30718640254.61248</v>
      </c>
      <c r="M5" s="3">
        <f t="shared" si="3"/>
        <v>3.8364712414397428E-2</v>
      </c>
    </row>
    <row r="6" spans="1:13" x14ac:dyDescent="0.3">
      <c r="A6" t="s">
        <v>524</v>
      </c>
      <c r="B6" t="s">
        <v>523</v>
      </c>
      <c r="C6" t="s">
        <v>522</v>
      </c>
      <c r="D6" t="s">
        <v>110</v>
      </c>
      <c r="E6" t="s">
        <v>10</v>
      </c>
      <c r="F6">
        <v>0.64</v>
      </c>
      <c r="G6">
        <v>1460672000</v>
      </c>
      <c r="H6">
        <f t="shared" si="0"/>
        <v>934830080</v>
      </c>
      <c r="I6">
        <f t="shared" si="1"/>
        <v>934830080</v>
      </c>
      <c r="J6">
        <v>254.1</v>
      </c>
      <c r="K6">
        <v>0.10111837</v>
      </c>
      <c r="L6">
        <f t="shared" si="2"/>
        <v>24019690304.200336</v>
      </c>
      <c r="M6" s="3">
        <f t="shared" si="3"/>
        <v>2.9998349639358449E-2</v>
      </c>
    </row>
    <row r="7" spans="1:13" x14ac:dyDescent="0.3">
      <c r="A7" t="s">
        <v>521</v>
      </c>
      <c r="B7" t="s">
        <v>520</v>
      </c>
      <c r="C7" t="s">
        <v>519</v>
      </c>
      <c r="D7" t="s">
        <v>472</v>
      </c>
      <c r="E7" t="s">
        <v>42</v>
      </c>
      <c r="F7">
        <v>1</v>
      </c>
      <c r="G7">
        <v>5835725262</v>
      </c>
      <c r="H7">
        <f t="shared" si="0"/>
        <v>5835725262</v>
      </c>
      <c r="I7">
        <f t="shared" si="1"/>
        <v>5835725262</v>
      </c>
      <c r="J7">
        <v>4.0679999999999996</v>
      </c>
      <c r="K7">
        <v>1</v>
      </c>
      <c r="L7">
        <f t="shared" si="2"/>
        <v>23739730365.815998</v>
      </c>
      <c r="M7" s="3">
        <f t="shared" si="3"/>
        <v>2.9648705825874391E-2</v>
      </c>
    </row>
    <row r="8" spans="1:13" x14ac:dyDescent="0.3">
      <c r="A8" t="s">
        <v>518</v>
      </c>
      <c r="B8" t="s">
        <v>517</v>
      </c>
      <c r="C8" t="s">
        <v>516</v>
      </c>
      <c r="D8" t="s">
        <v>306</v>
      </c>
      <c r="E8" t="s">
        <v>91</v>
      </c>
      <c r="F8">
        <v>0.78</v>
      </c>
      <c r="G8">
        <v>983712835</v>
      </c>
      <c r="H8">
        <f t="shared" si="0"/>
        <v>767296011.30000007</v>
      </c>
      <c r="I8">
        <f t="shared" si="1"/>
        <v>767296011</v>
      </c>
      <c r="J8">
        <v>209.2</v>
      </c>
      <c r="K8">
        <v>0.13442757</v>
      </c>
      <c r="L8">
        <f t="shared" si="2"/>
        <v>21578088437.595345</v>
      </c>
      <c r="M8" s="3">
        <f t="shared" si="3"/>
        <v>2.6949016964918488E-2</v>
      </c>
    </row>
    <row r="9" spans="1:13" x14ac:dyDescent="0.3">
      <c r="A9" t="s">
        <v>515</v>
      </c>
      <c r="B9" t="s">
        <v>514</v>
      </c>
      <c r="C9" t="s">
        <v>513</v>
      </c>
      <c r="D9" t="s">
        <v>306</v>
      </c>
      <c r="E9" t="s">
        <v>10</v>
      </c>
      <c r="F9">
        <v>0.81</v>
      </c>
      <c r="G9">
        <v>1132005722</v>
      </c>
      <c r="H9">
        <f t="shared" si="0"/>
        <v>916924634.82000005</v>
      </c>
      <c r="I9">
        <f t="shared" si="1"/>
        <v>916924635</v>
      </c>
      <c r="J9">
        <v>211.6</v>
      </c>
      <c r="K9">
        <v>0.10111837</v>
      </c>
      <c r="L9">
        <f t="shared" si="2"/>
        <v>19619112825.055912</v>
      </c>
      <c r="M9" s="3">
        <f t="shared" si="3"/>
        <v>2.4502439402273653E-2</v>
      </c>
    </row>
    <row r="10" spans="1:13" x14ac:dyDescent="0.3">
      <c r="A10" t="s">
        <v>512</v>
      </c>
      <c r="B10" t="s">
        <v>511</v>
      </c>
      <c r="C10" t="s">
        <v>510</v>
      </c>
      <c r="D10" t="s">
        <v>509</v>
      </c>
      <c r="E10" t="s">
        <v>42</v>
      </c>
      <c r="F10">
        <v>0.77</v>
      </c>
      <c r="G10">
        <v>558800000</v>
      </c>
      <c r="H10">
        <f t="shared" si="0"/>
        <v>430276000</v>
      </c>
      <c r="I10">
        <f t="shared" si="1"/>
        <v>430276000</v>
      </c>
      <c r="J10">
        <v>41.77</v>
      </c>
      <c r="K10">
        <v>1</v>
      </c>
      <c r="L10">
        <f t="shared" si="2"/>
        <v>17972628520</v>
      </c>
      <c r="M10" s="3">
        <f t="shared" si="3"/>
        <v>2.2446134294536846E-2</v>
      </c>
    </row>
    <row r="11" spans="1:13" x14ac:dyDescent="0.3">
      <c r="A11" t="s">
        <v>508</v>
      </c>
      <c r="B11" t="s">
        <v>507</v>
      </c>
      <c r="C11" t="s">
        <v>506</v>
      </c>
      <c r="D11" t="s">
        <v>306</v>
      </c>
      <c r="E11" t="s">
        <v>10</v>
      </c>
      <c r="F11">
        <v>0.75</v>
      </c>
      <c r="G11">
        <v>1907832724</v>
      </c>
      <c r="H11">
        <f t="shared" si="0"/>
        <v>1430874543</v>
      </c>
      <c r="I11">
        <f t="shared" si="1"/>
        <v>1430874543</v>
      </c>
      <c r="J11">
        <v>123.2</v>
      </c>
      <c r="K11">
        <v>0.10111837</v>
      </c>
      <c r="L11">
        <f t="shared" si="2"/>
        <v>17825524820.199085</v>
      </c>
      <c r="M11" s="3">
        <f t="shared" si="3"/>
        <v>2.2262415513654009E-2</v>
      </c>
    </row>
    <row r="12" spans="1:13" x14ac:dyDescent="0.3">
      <c r="A12" t="s">
        <v>505</v>
      </c>
      <c r="B12" t="s">
        <v>504</v>
      </c>
      <c r="C12" t="s">
        <v>503</v>
      </c>
      <c r="D12" t="s">
        <v>219</v>
      </c>
      <c r="E12" t="s">
        <v>10</v>
      </c>
      <c r="F12">
        <v>0.77</v>
      </c>
      <c r="G12">
        <v>839394096</v>
      </c>
      <c r="H12">
        <f t="shared" si="0"/>
        <v>646333453.91999996</v>
      </c>
      <c r="I12">
        <f t="shared" si="1"/>
        <v>646333454</v>
      </c>
      <c r="J12">
        <v>265</v>
      </c>
      <c r="K12">
        <v>0.10111837</v>
      </c>
      <c r="L12">
        <f t="shared" si="2"/>
        <v>17319389116.411743</v>
      </c>
      <c r="M12" s="3">
        <f t="shared" si="3"/>
        <v>2.1630299295048127E-2</v>
      </c>
    </row>
    <row r="13" spans="1:13" x14ac:dyDescent="0.3">
      <c r="A13" t="s">
        <v>502</v>
      </c>
      <c r="B13" t="s">
        <v>501</v>
      </c>
      <c r="C13" t="s">
        <v>500</v>
      </c>
      <c r="D13" t="s">
        <v>219</v>
      </c>
      <c r="E13" t="s">
        <v>42</v>
      </c>
      <c r="F13">
        <v>0.9</v>
      </c>
      <c r="G13">
        <v>449676341</v>
      </c>
      <c r="H13">
        <f t="shared" si="0"/>
        <v>404708706.90000004</v>
      </c>
      <c r="I13">
        <f t="shared" si="1"/>
        <v>404708707</v>
      </c>
      <c r="J13">
        <v>41.93</v>
      </c>
      <c r="K13">
        <v>1</v>
      </c>
      <c r="L13">
        <f t="shared" si="2"/>
        <v>16969436084.51</v>
      </c>
      <c r="M13" s="3">
        <f t="shared" si="3"/>
        <v>2.1193240645440713E-2</v>
      </c>
    </row>
    <row r="14" spans="1:13" x14ac:dyDescent="0.3">
      <c r="A14" t="s">
        <v>499</v>
      </c>
      <c r="B14" t="s">
        <v>498</v>
      </c>
      <c r="C14" t="s">
        <v>497</v>
      </c>
      <c r="D14" t="s">
        <v>496</v>
      </c>
      <c r="E14" t="s">
        <v>10</v>
      </c>
      <c r="F14">
        <v>1</v>
      </c>
      <c r="G14">
        <v>640515522</v>
      </c>
      <c r="H14">
        <f t="shared" si="0"/>
        <v>640515522</v>
      </c>
      <c r="I14">
        <f t="shared" si="1"/>
        <v>640515522</v>
      </c>
      <c r="J14">
        <v>255.9</v>
      </c>
      <c r="K14">
        <v>0.10111837</v>
      </c>
      <c r="L14">
        <f t="shared" si="2"/>
        <v>16574101910.796387</v>
      </c>
      <c r="M14" s="3">
        <f t="shared" si="3"/>
        <v>2.0699505188519606E-2</v>
      </c>
    </row>
    <row r="15" spans="1:13" x14ac:dyDescent="0.3">
      <c r="A15" t="s">
        <v>495</v>
      </c>
      <c r="B15" t="s">
        <v>494</v>
      </c>
      <c r="C15" t="s">
        <v>493</v>
      </c>
      <c r="D15" t="s">
        <v>492</v>
      </c>
      <c r="E15" t="s">
        <v>91</v>
      </c>
      <c r="F15">
        <v>1</v>
      </c>
      <c r="G15">
        <v>221544727</v>
      </c>
      <c r="H15">
        <f t="shared" si="0"/>
        <v>221544727</v>
      </c>
      <c r="I15">
        <f t="shared" si="1"/>
        <v>221544727</v>
      </c>
      <c r="J15">
        <v>543.5</v>
      </c>
      <c r="K15">
        <v>0.13442757</v>
      </c>
      <c r="L15">
        <f t="shared" si="2"/>
        <v>16186364437.877863</v>
      </c>
      <c r="M15" s="3">
        <f t="shared" si="3"/>
        <v>2.0215257301324445E-2</v>
      </c>
    </row>
    <row r="16" spans="1:13" x14ac:dyDescent="0.3">
      <c r="A16" t="s">
        <v>491</v>
      </c>
      <c r="B16" t="s">
        <v>490</v>
      </c>
      <c r="C16" t="s">
        <v>489</v>
      </c>
      <c r="D16" t="s">
        <v>166</v>
      </c>
      <c r="E16" t="s">
        <v>10</v>
      </c>
      <c r="F16">
        <v>1</v>
      </c>
      <c r="G16">
        <v>1629010727</v>
      </c>
      <c r="H16">
        <f t="shared" si="0"/>
        <v>1629010727</v>
      </c>
      <c r="I16">
        <f t="shared" si="1"/>
        <v>1629010727</v>
      </c>
      <c r="J16">
        <v>97</v>
      </c>
      <c r="K16">
        <v>0.10111837</v>
      </c>
      <c r="L16">
        <f t="shared" si="2"/>
        <v>15978122214.395233</v>
      </c>
      <c r="M16" s="3">
        <f t="shared" si="3"/>
        <v>1.9955182214985094E-2</v>
      </c>
    </row>
    <row r="17" spans="1:13" x14ac:dyDescent="0.3">
      <c r="A17" t="s">
        <v>488</v>
      </c>
      <c r="B17" t="s">
        <v>487</v>
      </c>
      <c r="C17" t="s">
        <v>486</v>
      </c>
      <c r="D17" t="s">
        <v>374</v>
      </c>
      <c r="E17" t="s">
        <v>5</v>
      </c>
      <c r="F17">
        <v>0.33</v>
      </c>
      <c r="G17">
        <v>3226915320</v>
      </c>
      <c r="H17">
        <f t="shared" si="0"/>
        <v>1064882055.6</v>
      </c>
      <c r="I17">
        <f t="shared" si="1"/>
        <v>1064882056</v>
      </c>
      <c r="J17">
        <v>135.4</v>
      </c>
      <c r="K17">
        <v>0.11055526</v>
      </c>
      <c r="L17">
        <f t="shared" si="2"/>
        <v>15940413522.034132</v>
      </c>
      <c r="M17" s="3">
        <f t="shared" si="3"/>
        <v>1.9908087580393013E-2</v>
      </c>
    </row>
    <row r="18" spans="1:13" x14ac:dyDescent="0.3">
      <c r="A18" t="s">
        <v>485</v>
      </c>
      <c r="B18" t="s">
        <v>484</v>
      </c>
      <c r="C18" t="s">
        <v>483</v>
      </c>
      <c r="D18" t="s">
        <v>92</v>
      </c>
      <c r="E18" t="s">
        <v>10</v>
      </c>
      <c r="F18">
        <v>0.88</v>
      </c>
      <c r="G18">
        <v>1055050365</v>
      </c>
      <c r="H18">
        <f t="shared" si="0"/>
        <v>928444321.20000005</v>
      </c>
      <c r="I18">
        <f t="shared" si="1"/>
        <v>928444321</v>
      </c>
      <c r="J18">
        <v>164.3</v>
      </c>
      <c r="K18">
        <v>0.10111837</v>
      </c>
      <c r="L18">
        <f t="shared" si="2"/>
        <v>15424940158.457975</v>
      </c>
      <c r="M18" s="3">
        <f t="shared" si="3"/>
        <v>1.9264309496891677E-2</v>
      </c>
    </row>
    <row r="19" spans="1:13" x14ac:dyDescent="0.3">
      <c r="A19" t="s">
        <v>482</v>
      </c>
      <c r="B19" t="s">
        <v>481</v>
      </c>
      <c r="C19" t="s">
        <v>480</v>
      </c>
      <c r="D19" t="s">
        <v>479</v>
      </c>
      <c r="E19" t="s">
        <v>91</v>
      </c>
      <c r="F19">
        <v>1</v>
      </c>
      <c r="G19">
        <v>117056821</v>
      </c>
      <c r="H19">
        <f t="shared" si="0"/>
        <v>117056821</v>
      </c>
      <c r="I19">
        <f t="shared" si="1"/>
        <v>117056821</v>
      </c>
      <c r="J19">
        <v>882</v>
      </c>
      <c r="K19">
        <v>0.13442757</v>
      </c>
      <c r="L19">
        <f t="shared" si="2"/>
        <v>13878855647.078283</v>
      </c>
      <c r="M19" s="3">
        <f t="shared" si="3"/>
        <v>1.7333394353649625E-2</v>
      </c>
    </row>
    <row r="20" spans="1:13" x14ac:dyDescent="0.3">
      <c r="A20" t="s">
        <v>478</v>
      </c>
      <c r="B20" t="s">
        <v>477</v>
      </c>
      <c r="C20" t="s">
        <v>476</v>
      </c>
      <c r="D20" t="s">
        <v>70</v>
      </c>
      <c r="E20" t="s">
        <v>10</v>
      </c>
      <c r="F20">
        <v>0.92</v>
      </c>
      <c r="G20">
        <v>455484186</v>
      </c>
      <c r="H20">
        <f t="shared" si="0"/>
        <v>419045451.12</v>
      </c>
      <c r="I20">
        <f t="shared" si="1"/>
        <v>419045451</v>
      </c>
      <c r="J20">
        <v>321.10000000000002</v>
      </c>
      <c r="K20">
        <v>0.10111837</v>
      </c>
      <c r="L20">
        <f t="shared" si="2"/>
        <v>13606032259.788298</v>
      </c>
      <c r="M20" s="3">
        <f t="shared" si="3"/>
        <v>1.6992663425895411E-2</v>
      </c>
    </row>
    <row r="21" spans="1:13" x14ac:dyDescent="0.3">
      <c r="A21" t="s">
        <v>475</v>
      </c>
      <c r="B21" t="s">
        <v>474</v>
      </c>
      <c r="C21" t="s">
        <v>473</v>
      </c>
      <c r="D21" t="s">
        <v>472</v>
      </c>
      <c r="E21" t="s">
        <v>10</v>
      </c>
      <c r="F21">
        <v>1</v>
      </c>
      <c r="G21">
        <v>3069395752</v>
      </c>
      <c r="H21">
        <f t="shared" si="0"/>
        <v>3069395752</v>
      </c>
      <c r="I21">
        <f t="shared" si="1"/>
        <v>3069395752</v>
      </c>
      <c r="J21">
        <v>43.72</v>
      </c>
      <c r="K21">
        <v>0.10111837</v>
      </c>
      <c r="L21">
        <f t="shared" si="2"/>
        <v>13569476751.703621</v>
      </c>
      <c r="M21" s="3">
        <f t="shared" si="3"/>
        <v>1.6947009010751819E-2</v>
      </c>
    </row>
    <row r="22" spans="1:13" x14ac:dyDescent="0.3">
      <c r="A22" t="s">
        <v>471</v>
      </c>
      <c r="B22" t="s">
        <v>470</v>
      </c>
      <c r="C22" t="s">
        <v>469</v>
      </c>
      <c r="D22" t="s">
        <v>306</v>
      </c>
      <c r="E22" t="s">
        <v>10</v>
      </c>
      <c r="F22">
        <v>0.66</v>
      </c>
      <c r="G22">
        <v>2170019294</v>
      </c>
      <c r="H22">
        <f t="shared" si="0"/>
        <v>1432212734.04</v>
      </c>
      <c r="I22">
        <f t="shared" si="1"/>
        <v>1432212734</v>
      </c>
      <c r="J22">
        <v>91.15</v>
      </c>
      <c r="K22">
        <v>0.10111837</v>
      </c>
      <c r="L22">
        <f t="shared" si="2"/>
        <v>13200618013.707745</v>
      </c>
      <c r="M22" s="3">
        <f t="shared" si="3"/>
        <v>1.6486338900113553E-2</v>
      </c>
    </row>
    <row r="23" spans="1:13" x14ac:dyDescent="0.3">
      <c r="A23" t="s">
        <v>468</v>
      </c>
      <c r="B23" t="s">
        <v>467</v>
      </c>
      <c r="C23" t="s">
        <v>466</v>
      </c>
      <c r="D23" t="s">
        <v>306</v>
      </c>
      <c r="E23" t="s">
        <v>5</v>
      </c>
      <c r="F23">
        <v>0.51</v>
      </c>
      <c r="G23">
        <v>1628798861</v>
      </c>
      <c r="H23">
        <f t="shared" si="0"/>
        <v>830687419.11000001</v>
      </c>
      <c r="I23">
        <f t="shared" si="1"/>
        <v>830687419</v>
      </c>
      <c r="J23">
        <v>119.5</v>
      </c>
      <c r="K23">
        <v>0.11055526</v>
      </c>
      <c r="L23">
        <f t="shared" si="2"/>
        <v>10974505198.559736</v>
      </c>
      <c r="M23" s="3">
        <f t="shared" si="3"/>
        <v>1.3706131923265535E-2</v>
      </c>
    </row>
    <row r="24" spans="1:13" x14ac:dyDescent="0.3">
      <c r="A24" t="s">
        <v>465</v>
      </c>
      <c r="B24" t="s">
        <v>464</v>
      </c>
      <c r="C24" t="s">
        <v>463</v>
      </c>
      <c r="D24" t="s">
        <v>219</v>
      </c>
      <c r="E24" t="s">
        <v>10</v>
      </c>
      <c r="F24">
        <v>0.82</v>
      </c>
      <c r="G24">
        <v>1254385923</v>
      </c>
      <c r="H24">
        <f t="shared" si="0"/>
        <v>1028596456.8599999</v>
      </c>
      <c r="I24">
        <f t="shared" si="1"/>
        <v>1028596457</v>
      </c>
      <c r="J24">
        <v>102.7</v>
      </c>
      <c r="K24">
        <v>0.10111837</v>
      </c>
      <c r="L24">
        <f t="shared" si="2"/>
        <v>10681826704.184471</v>
      </c>
      <c r="M24" s="3">
        <f t="shared" si="3"/>
        <v>1.3340603821320988E-2</v>
      </c>
    </row>
    <row r="25" spans="1:13" x14ac:dyDescent="0.3">
      <c r="A25" t="s">
        <v>462</v>
      </c>
      <c r="B25" t="s">
        <v>461</v>
      </c>
      <c r="C25" t="s">
        <v>460</v>
      </c>
      <c r="D25" t="s">
        <v>177</v>
      </c>
      <c r="E25" t="s">
        <v>42</v>
      </c>
      <c r="F25">
        <v>0.9</v>
      </c>
      <c r="G25">
        <v>533735699</v>
      </c>
      <c r="H25">
        <f t="shared" si="0"/>
        <v>480362129.10000002</v>
      </c>
      <c r="I25">
        <f t="shared" si="1"/>
        <v>480362129</v>
      </c>
      <c r="J25">
        <v>21.2</v>
      </c>
      <c r="K25">
        <v>1</v>
      </c>
      <c r="L25">
        <f t="shared" si="2"/>
        <v>10183677134.799999</v>
      </c>
      <c r="M25" s="3">
        <f t="shared" si="3"/>
        <v>1.2718461538642263E-2</v>
      </c>
    </row>
    <row r="26" spans="1:13" x14ac:dyDescent="0.3">
      <c r="A26" t="s">
        <v>459</v>
      </c>
      <c r="B26" t="s">
        <v>458</v>
      </c>
      <c r="C26" t="s">
        <v>457</v>
      </c>
      <c r="D26" t="s">
        <v>285</v>
      </c>
      <c r="E26" t="s">
        <v>10</v>
      </c>
      <c r="F26">
        <v>0.63</v>
      </c>
      <c r="G26">
        <v>4330084781</v>
      </c>
      <c r="H26">
        <f t="shared" si="0"/>
        <v>2727953412.0300002</v>
      </c>
      <c r="I26">
        <f t="shared" si="1"/>
        <v>2727953412</v>
      </c>
      <c r="J26">
        <v>36.1</v>
      </c>
      <c r="K26">
        <v>0.10111837</v>
      </c>
      <c r="L26">
        <f t="shared" si="2"/>
        <v>9958047908.7113609</v>
      </c>
      <c r="M26" s="3">
        <f t="shared" si="3"/>
        <v>1.2436671710074771E-2</v>
      </c>
    </row>
    <row r="27" spans="1:13" x14ac:dyDescent="0.3">
      <c r="A27" t="s">
        <v>456</v>
      </c>
      <c r="B27" t="s">
        <v>455</v>
      </c>
      <c r="C27" t="s">
        <v>454</v>
      </c>
      <c r="D27" t="s">
        <v>358</v>
      </c>
      <c r="E27" t="s">
        <v>91</v>
      </c>
      <c r="F27">
        <v>1</v>
      </c>
      <c r="G27">
        <v>60248597</v>
      </c>
      <c r="H27">
        <f t="shared" si="0"/>
        <v>60248597</v>
      </c>
      <c r="I27">
        <f t="shared" si="1"/>
        <v>60248597</v>
      </c>
      <c r="J27">
        <v>1118</v>
      </c>
      <c r="K27">
        <v>0.13442757</v>
      </c>
      <c r="L27">
        <f t="shared" si="2"/>
        <v>9054763044.5123653</v>
      </c>
      <c r="M27" s="3">
        <f t="shared" si="3"/>
        <v>1.1308553285690116E-2</v>
      </c>
    </row>
    <row r="28" spans="1:13" x14ac:dyDescent="0.3">
      <c r="A28" t="s">
        <v>453</v>
      </c>
      <c r="B28" t="s">
        <v>452</v>
      </c>
      <c r="C28" t="s">
        <v>451</v>
      </c>
      <c r="D28" t="s">
        <v>285</v>
      </c>
      <c r="E28" t="s">
        <v>5</v>
      </c>
      <c r="F28">
        <v>0.41</v>
      </c>
      <c r="G28">
        <v>1501458030</v>
      </c>
      <c r="H28">
        <f t="shared" si="0"/>
        <v>615597792.29999995</v>
      </c>
      <c r="I28">
        <f t="shared" si="1"/>
        <v>615597792</v>
      </c>
      <c r="J28">
        <v>131.5</v>
      </c>
      <c r="K28">
        <v>0.11055526</v>
      </c>
      <c r="L28">
        <f t="shared" si="2"/>
        <v>8949570974.4231491</v>
      </c>
      <c r="M28" s="3">
        <f t="shared" si="3"/>
        <v>1.1177178215576393E-2</v>
      </c>
    </row>
    <row r="29" spans="1:13" x14ac:dyDescent="0.3">
      <c r="A29" t="s">
        <v>450</v>
      </c>
      <c r="B29" t="s">
        <v>449</v>
      </c>
      <c r="C29" t="s">
        <v>448</v>
      </c>
      <c r="D29" t="s">
        <v>447</v>
      </c>
      <c r="E29" t="s">
        <v>91</v>
      </c>
      <c r="F29">
        <v>0.69</v>
      </c>
      <c r="G29">
        <v>198000000</v>
      </c>
      <c r="H29">
        <f t="shared" si="0"/>
        <v>136620000</v>
      </c>
      <c r="I29">
        <f t="shared" si="1"/>
        <v>136620000</v>
      </c>
      <c r="J29">
        <v>472.8</v>
      </c>
      <c r="K29">
        <v>0.13442757</v>
      </c>
      <c r="L29">
        <f t="shared" si="2"/>
        <v>8683205853.215519</v>
      </c>
      <c r="M29" s="3">
        <f t="shared" si="3"/>
        <v>1.0844513058927006E-2</v>
      </c>
    </row>
    <row r="30" spans="1:13" x14ac:dyDescent="0.3">
      <c r="A30" t="s">
        <v>446</v>
      </c>
      <c r="B30" t="s">
        <v>446</v>
      </c>
      <c r="C30" t="s">
        <v>445</v>
      </c>
      <c r="D30" t="s">
        <v>444</v>
      </c>
      <c r="E30" t="s">
        <v>91</v>
      </c>
      <c r="F30">
        <v>1</v>
      </c>
      <c r="G30">
        <v>190000000</v>
      </c>
      <c r="H30">
        <f t="shared" si="0"/>
        <v>190000000</v>
      </c>
      <c r="I30">
        <f t="shared" si="1"/>
        <v>190000000</v>
      </c>
      <c r="J30">
        <v>328.4</v>
      </c>
      <c r="K30">
        <v>0.13442757</v>
      </c>
      <c r="L30">
        <f t="shared" si="2"/>
        <v>8387742657.7199984</v>
      </c>
      <c r="M30" s="3">
        <f t="shared" si="3"/>
        <v>1.0475507125387272E-2</v>
      </c>
    </row>
    <row r="31" spans="1:13" x14ac:dyDescent="0.3">
      <c r="A31" t="s">
        <v>443</v>
      </c>
      <c r="B31" t="s">
        <v>442</v>
      </c>
      <c r="C31" t="s">
        <v>441</v>
      </c>
      <c r="D31" t="s">
        <v>219</v>
      </c>
      <c r="E31" t="s">
        <v>10</v>
      </c>
      <c r="F31">
        <v>0.87</v>
      </c>
      <c r="G31">
        <v>390219008</v>
      </c>
      <c r="H31">
        <f t="shared" si="0"/>
        <v>339490536.95999998</v>
      </c>
      <c r="I31">
        <f t="shared" si="1"/>
        <v>339490537</v>
      </c>
      <c r="J31">
        <v>236.2</v>
      </c>
      <c r="K31">
        <v>0.10111837</v>
      </c>
      <c r="L31">
        <f t="shared" si="2"/>
        <v>8108445962.6664391</v>
      </c>
      <c r="M31" s="3">
        <f t="shared" si="3"/>
        <v>1.0126691640873351E-2</v>
      </c>
    </row>
    <row r="32" spans="1:13" x14ac:dyDescent="0.3">
      <c r="A32" t="s">
        <v>440</v>
      </c>
      <c r="B32" t="s">
        <v>439</v>
      </c>
      <c r="C32" t="s">
        <v>438</v>
      </c>
      <c r="D32" t="s">
        <v>236</v>
      </c>
      <c r="E32" t="s">
        <v>91</v>
      </c>
      <c r="F32">
        <v>0.83</v>
      </c>
      <c r="G32">
        <v>118857554</v>
      </c>
      <c r="H32">
        <f t="shared" si="0"/>
        <v>98651769.819999993</v>
      </c>
      <c r="I32">
        <f t="shared" si="1"/>
        <v>98651770</v>
      </c>
      <c r="J32">
        <v>611</v>
      </c>
      <c r="K32">
        <v>0.13442757</v>
      </c>
      <c r="L32">
        <f t="shared" si="2"/>
        <v>8102787325.2696276</v>
      </c>
      <c r="M32" s="3">
        <f t="shared" si="3"/>
        <v>1.0119624531307738E-2</v>
      </c>
    </row>
    <row r="33" spans="1:13" x14ac:dyDescent="0.3">
      <c r="A33" s="7" t="s">
        <v>437</v>
      </c>
      <c r="B33" s="7" t="s">
        <v>436</v>
      </c>
      <c r="C33" s="7" t="s">
        <v>435</v>
      </c>
      <c r="D33" s="7" t="s">
        <v>223</v>
      </c>
      <c r="E33" s="7" t="s">
        <v>10</v>
      </c>
      <c r="F33" s="7">
        <v>0.72</v>
      </c>
      <c r="G33" s="7">
        <v>344693142</v>
      </c>
      <c r="H33" s="7">
        <f t="shared" si="0"/>
        <v>248179062.23999998</v>
      </c>
      <c r="I33" s="7">
        <f t="shared" si="1"/>
        <v>248179062</v>
      </c>
      <c r="J33" s="7">
        <v>316.2</v>
      </c>
      <c r="K33" s="7">
        <v>0.10111837</v>
      </c>
      <c r="L33" s="7">
        <f t="shared" si="2"/>
        <v>7935185153.1952982</v>
      </c>
      <c r="M33" s="6">
        <f t="shared" si="3"/>
        <v>9.9103050732078785E-3</v>
      </c>
    </row>
    <row r="34" spans="1:13" x14ac:dyDescent="0.3">
      <c r="A34" t="s">
        <v>434</v>
      </c>
      <c r="B34" t="s">
        <v>433</v>
      </c>
      <c r="C34" t="s">
        <v>432</v>
      </c>
      <c r="D34" t="s">
        <v>163</v>
      </c>
      <c r="E34" t="s">
        <v>91</v>
      </c>
      <c r="F34">
        <v>0.56000000000000005</v>
      </c>
      <c r="G34">
        <v>10060484</v>
      </c>
      <c r="H34">
        <f t="shared" si="0"/>
        <v>5633871.040000001</v>
      </c>
      <c r="I34">
        <f t="shared" si="1"/>
        <v>5633871</v>
      </c>
      <c r="J34">
        <v>10400</v>
      </c>
      <c r="K34">
        <v>0.13442757</v>
      </c>
      <c r="L34">
        <f t="shared" si="2"/>
        <v>7876414917.5240879</v>
      </c>
      <c r="M34" s="3">
        <f t="shared" si="3"/>
        <v>9.8369065382673936E-3</v>
      </c>
    </row>
    <row r="35" spans="1:13" x14ac:dyDescent="0.3">
      <c r="A35" t="s">
        <v>431</v>
      </c>
      <c r="B35" t="s">
        <v>430</v>
      </c>
      <c r="C35" t="s">
        <v>429</v>
      </c>
      <c r="D35" t="s">
        <v>219</v>
      </c>
      <c r="E35" t="s">
        <v>10</v>
      </c>
      <c r="F35">
        <v>0.9</v>
      </c>
      <c r="G35">
        <v>431603051</v>
      </c>
      <c r="H35">
        <f t="shared" si="0"/>
        <v>388442745.90000004</v>
      </c>
      <c r="I35">
        <f t="shared" si="1"/>
        <v>388442746</v>
      </c>
      <c r="J35">
        <v>185.9</v>
      </c>
      <c r="K35">
        <v>0.10111837</v>
      </c>
      <c r="L35">
        <f t="shared" si="2"/>
        <v>7301909830.6436043</v>
      </c>
      <c r="M35" s="3">
        <f t="shared" si="3"/>
        <v>9.1194033461959711E-3</v>
      </c>
    </row>
    <row r="36" spans="1:13" x14ac:dyDescent="0.3">
      <c r="A36" t="s">
        <v>428</v>
      </c>
      <c r="B36" t="s">
        <v>427</v>
      </c>
      <c r="C36" t="s">
        <v>426</v>
      </c>
      <c r="D36" t="s">
        <v>358</v>
      </c>
      <c r="E36" t="s">
        <v>91</v>
      </c>
      <c r="F36">
        <v>0.84</v>
      </c>
      <c r="G36">
        <v>256256400</v>
      </c>
      <c r="H36">
        <f t="shared" ref="H36:H67" si="4">F36*G36</f>
        <v>215255376</v>
      </c>
      <c r="I36">
        <f t="shared" ref="I36:I67" si="5">ROUND(H36,0)</f>
        <v>215255376</v>
      </c>
      <c r="J36">
        <v>251.7</v>
      </c>
      <c r="K36">
        <v>0.13442757</v>
      </c>
      <c r="L36">
        <f t="shared" ref="L36:L67" si="6">I36*J36*K36</f>
        <v>7283255918.391777</v>
      </c>
      <c r="M36" s="3">
        <f t="shared" ref="M36:M67" si="7">L36/SUM($L$4:$L$159)</f>
        <v>9.0961063521554451E-3</v>
      </c>
    </row>
    <row r="37" spans="1:13" x14ac:dyDescent="0.3">
      <c r="A37" t="s">
        <v>425</v>
      </c>
      <c r="B37" t="s">
        <v>424</v>
      </c>
      <c r="C37" t="s">
        <v>423</v>
      </c>
      <c r="D37" t="s">
        <v>117</v>
      </c>
      <c r="E37" t="s">
        <v>10</v>
      </c>
      <c r="F37">
        <v>0.86</v>
      </c>
      <c r="G37">
        <v>400063602</v>
      </c>
      <c r="H37">
        <f t="shared" si="4"/>
        <v>344054697.71999997</v>
      </c>
      <c r="I37">
        <f t="shared" si="5"/>
        <v>344054698</v>
      </c>
      <c r="J37">
        <v>196.2</v>
      </c>
      <c r="K37">
        <v>0.10111837</v>
      </c>
      <c r="L37">
        <f t="shared" si="6"/>
        <v>6825847099.5605631</v>
      </c>
      <c r="M37" s="3">
        <f t="shared" si="7"/>
        <v>8.5248454615424966E-3</v>
      </c>
    </row>
    <row r="38" spans="1:13" x14ac:dyDescent="0.3">
      <c r="A38" t="s">
        <v>422</v>
      </c>
      <c r="B38" t="s">
        <v>421</v>
      </c>
      <c r="C38" t="s">
        <v>420</v>
      </c>
      <c r="D38" t="s">
        <v>419</v>
      </c>
      <c r="E38" t="s">
        <v>42</v>
      </c>
      <c r="F38">
        <v>0.49</v>
      </c>
      <c r="G38">
        <v>888367045</v>
      </c>
      <c r="H38">
        <f t="shared" si="4"/>
        <v>435299852.05000001</v>
      </c>
      <c r="I38">
        <f t="shared" si="5"/>
        <v>435299852</v>
      </c>
      <c r="J38">
        <v>15.19</v>
      </c>
      <c r="K38">
        <v>1</v>
      </c>
      <c r="L38">
        <f t="shared" si="6"/>
        <v>6612204751.8800001</v>
      </c>
      <c r="M38" s="3">
        <f t="shared" si="7"/>
        <v>8.2580261244765973E-3</v>
      </c>
    </row>
    <row r="39" spans="1:13" x14ac:dyDescent="0.3">
      <c r="A39" t="s">
        <v>418</v>
      </c>
      <c r="B39" t="s">
        <v>417</v>
      </c>
      <c r="C39" t="s">
        <v>416</v>
      </c>
      <c r="D39" t="s">
        <v>173</v>
      </c>
      <c r="E39" t="s">
        <v>10</v>
      </c>
      <c r="F39">
        <v>0.92</v>
      </c>
      <c r="G39">
        <v>127193796</v>
      </c>
      <c r="H39">
        <f t="shared" si="4"/>
        <v>117018292.32000001</v>
      </c>
      <c r="I39">
        <f t="shared" si="5"/>
        <v>117018292</v>
      </c>
      <c r="J39">
        <v>512.5</v>
      </c>
      <c r="K39">
        <v>0.10111837</v>
      </c>
      <c r="L39">
        <f t="shared" si="6"/>
        <v>6064258210.4523201</v>
      </c>
      <c r="M39" s="3">
        <f t="shared" si="7"/>
        <v>7.5736920749842817E-3</v>
      </c>
    </row>
    <row r="40" spans="1:13" x14ac:dyDescent="0.3">
      <c r="A40" t="s">
        <v>415</v>
      </c>
      <c r="B40" t="s">
        <v>414</v>
      </c>
      <c r="C40" t="s">
        <v>413</v>
      </c>
      <c r="D40" t="s">
        <v>412</v>
      </c>
      <c r="E40" t="s">
        <v>10</v>
      </c>
      <c r="F40">
        <v>1</v>
      </c>
      <c r="G40">
        <v>188750000</v>
      </c>
      <c r="H40">
        <f t="shared" si="4"/>
        <v>188750000</v>
      </c>
      <c r="I40">
        <f t="shared" si="5"/>
        <v>188750000</v>
      </c>
      <c r="J40">
        <v>314.3</v>
      </c>
      <c r="K40">
        <v>0.10111837</v>
      </c>
      <c r="L40">
        <f t="shared" si="6"/>
        <v>5998758821.6762495</v>
      </c>
      <c r="M40" s="3">
        <f t="shared" si="7"/>
        <v>7.4918894563499672E-3</v>
      </c>
    </row>
    <row r="41" spans="1:13" x14ac:dyDescent="0.3">
      <c r="A41" t="s">
        <v>411</v>
      </c>
      <c r="B41" t="s">
        <v>410</v>
      </c>
      <c r="C41" t="s">
        <v>409</v>
      </c>
      <c r="D41" t="s">
        <v>152</v>
      </c>
      <c r="E41" t="s">
        <v>5</v>
      </c>
      <c r="F41">
        <v>0.68</v>
      </c>
      <c r="G41">
        <v>1018930970</v>
      </c>
      <c r="H41">
        <f t="shared" si="4"/>
        <v>692873059.60000002</v>
      </c>
      <c r="I41">
        <f t="shared" si="5"/>
        <v>692873060</v>
      </c>
      <c r="J41">
        <v>78.05</v>
      </c>
      <c r="K41">
        <v>0.11055526</v>
      </c>
      <c r="L41">
        <f t="shared" si="6"/>
        <v>5978689419.0978212</v>
      </c>
      <c r="M41" s="3">
        <f t="shared" si="7"/>
        <v>7.4668246471048848E-3</v>
      </c>
    </row>
    <row r="42" spans="1:13" x14ac:dyDescent="0.3">
      <c r="A42" t="s">
        <v>408</v>
      </c>
      <c r="B42" t="s">
        <v>407</v>
      </c>
      <c r="C42" t="s">
        <v>406</v>
      </c>
      <c r="D42" t="s">
        <v>31</v>
      </c>
      <c r="E42" t="s">
        <v>10</v>
      </c>
      <c r="F42">
        <v>0.93</v>
      </c>
      <c r="G42">
        <v>70422595</v>
      </c>
      <c r="H42">
        <f t="shared" si="4"/>
        <v>65493013.350000001</v>
      </c>
      <c r="I42">
        <f t="shared" si="5"/>
        <v>65493013</v>
      </c>
      <c r="J42">
        <v>870.5</v>
      </c>
      <c r="K42">
        <v>0.10111837</v>
      </c>
      <c r="L42">
        <f t="shared" si="6"/>
        <v>5764926920.5859394</v>
      </c>
      <c r="M42" s="3">
        <f t="shared" si="7"/>
        <v>7.199855252873315E-3</v>
      </c>
    </row>
    <row r="43" spans="1:13" x14ac:dyDescent="0.3">
      <c r="A43" t="s">
        <v>405</v>
      </c>
      <c r="B43" t="s">
        <v>404</v>
      </c>
      <c r="C43" t="s">
        <v>403</v>
      </c>
      <c r="D43" t="s">
        <v>289</v>
      </c>
      <c r="E43" t="s">
        <v>10</v>
      </c>
      <c r="F43">
        <v>0.87</v>
      </c>
      <c r="G43">
        <v>300727769</v>
      </c>
      <c r="H43">
        <f t="shared" si="4"/>
        <v>261633159.03</v>
      </c>
      <c r="I43">
        <f t="shared" si="5"/>
        <v>261633159</v>
      </c>
      <c r="J43">
        <v>213.9</v>
      </c>
      <c r="K43">
        <v>0.10111837</v>
      </c>
      <c r="L43">
        <f t="shared" si="6"/>
        <v>5658920983.4129944</v>
      </c>
      <c r="M43" s="3">
        <f t="shared" si="7"/>
        <v>7.0674637387909802E-3</v>
      </c>
    </row>
    <row r="44" spans="1:13" x14ac:dyDescent="0.3">
      <c r="A44" t="s">
        <v>402</v>
      </c>
      <c r="B44" t="s">
        <v>401</v>
      </c>
      <c r="C44" t="s">
        <v>400</v>
      </c>
      <c r="D44" t="s">
        <v>124</v>
      </c>
      <c r="E44" t="s">
        <v>5</v>
      </c>
      <c r="F44">
        <v>0.75</v>
      </c>
      <c r="G44">
        <v>450085652</v>
      </c>
      <c r="H44">
        <f t="shared" si="4"/>
        <v>337564239</v>
      </c>
      <c r="I44">
        <f t="shared" si="5"/>
        <v>337564239</v>
      </c>
      <c r="J44">
        <v>149.9</v>
      </c>
      <c r="K44">
        <v>0.11055526</v>
      </c>
      <c r="L44">
        <f t="shared" si="6"/>
        <v>5594193381.1811361</v>
      </c>
      <c r="M44" s="3">
        <f t="shared" si="7"/>
        <v>6.9866250094619406E-3</v>
      </c>
    </row>
    <row r="45" spans="1:13" x14ac:dyDescent="0.3">
      <c r="A45" t="s">
        <v>399</v>
      </c>
      <c r="B45" t="s">
        <v>398</v>
      </c>
      <c r="C45" t="s">
        <v>397</v>
      </c>
      <c r="D45" t="s">
        <v>163</v>
      </c>
      <c r="E45" t="s">
        <v>91</v>
      </c>
      <c r="F45">
        <v>0.39</v>
      </c>
      <c r="G45">
        <v>10756378</v>
      </c>
      <c r="H45">
        <f t="shared" si="4"/>
        <v>4194987.42</v>
      </c>
      <c r="I45">
        <f t="shared" si="5"/>
        <v>4194987</v>
      </c>
      <c r="J45">
        <v>9915</v>
      </c>
      <c r="K45">
        <v>0.13442757</v>
      </c>
      <c r="L45">
        <f t="shared" si="6"/>
        <v>5591285723.6856146</v>
      </c>
      <c r="M45" s="3">
        <f t="shared" si="7"/>
        <v>6.9829936168387431E-3</v>
      </c>
    </row>
    <row r="46" spans="1:13" x14ac:dyDescent="0.3">
      <c r="A46" t="s">
        <v>396</v>
      </c>
      <c r="B46" t="s">
        <v>395</v>
      </c>
      <c r="C46" t="s">
        <v>394</v>
      </c>
      <c r="D46" t="s">
        <v>219</v>
      </c>
      <c r="E46" t="s">
        <v>42</v>
      </c>
      <c r="F46">
        <v>0.71</v>
      </c>
      <c r="G46">
        <v>197241130</v>
      </c>
      <c r="H46">
        <f t="shared" si="4"/>
        <v>140041202.29999998</v>
      </c>
      <c r="I46">
        <f t="shared" si="5"/>
        <v>140041202</v>
      </c>
      <c r="J46">
        <v>39.4</v>
      </c>
      <c r="K46">
        <v>1</v>
      </c>
      <c r="L46">
        <f t="shared" si="6"/>
        <v>5517623358.8000002</v>
      </c>
      <c r="M46" s="3">
        <f t="shared" si="7"/>
        <v>6.8909962035034744E-3</v>
      </c>
    </row>
    <row r="47" spans="1:13" x14ac:dyDescent="0.3">
      <c r="A47" t="s">
        <v>393</v>
      </c>
      <c r="B47" t="s">
        <v>392</v>
      </c>
      <c r="C47" t="s">
        <v>391</v>
      </c>
      <c r="D47" t="s">
        <v>390</v>
      </c>
      <c r="E47" t="s">
        <v>10</v>
      </c>
      <c r="F47">
        <v>0.95</v>
      </c>
      <c r="G47">
        <v>273511169</v>
      </c>
      <c r="H47">
        <f t="shared" si="4"/>
        <v>259835610.54999998</v>
      </c>
      <c r="I47">
        <f t="shared" si="5"/>
        <v>259835611</v>
      </c>
      <c r="J47">
        <v>209.3</v>
      </c>
      <c r="K47">
        <v>0.10111837</v>
      </c>
      <c r="L47">
        <f t="shared" si="6"/>
        <v>5499180317.5609627</v>
      </c>
      <c r="M47" s="3">
        <f t="shared" si="7"/>
        <v>6.8679625676615922E-3</v>
      </c>
    </row>
    <row r="48" spans="1:13" x14ac:dyDescent="0.3">
      <c r="A48" t="s">
        <v>389</v>
      </c>
      <c r="B48" t="s">
        <v>388</v>
      </c>
      <c r="C48" t="s">
        <v>387</v>
      </c>
      <c r="D48" t="s">
        <v>219</v>
      </c>
      <c r="E48" t="s">
        <v>10</v>
      </c>
      <c r="F48">
        <v>0.84</v>
      </c>
      <c r="G48">
        <v>419052535</v>
      </c>
      <c r="H48">
        <f t="shared" si="4"/>
        <v>352004129.39999998</v>
      </c>
      <c r="I48">
        <f t="shared" si="5"/>
        <v>352004129</v>
      </c>
      <c r="J48">
        <v>153.1</v>
      </c>
      <c r="K48">
        <v>0.10111837</v>
      </c>
      <c r="L48">
        <f t="shared" si="6"/>
        <v>5449454223.3114834</v>
      </c>
      <c r="M48" s="3">
        <f t="shared" si="7"/>
        <v>6.8058593205920529E-3</v>
      </c>
    </row>
    <row r="49" spans="1:13" x14ac:dyDescent="0.3">
      <c r="A49" t="s">
        <v>386</v>
      </c>
      <c r="B49" t="s">
        <v>386</v>
      </c>
      <c r="C49" t="s">
        <v>385</v>
      </c>
      <c r="D49" t="s">
        <v>148</v>
      </c>
      <c r="E49" t="s">
        <v>91</v>
      </c>
      <c r="F49">
        <v>0.79</v>
      </c>
      <c r="G49">
        <v>185668226</v>
      </c>
      <c r="H49">
        <f t="shared" si="4"/>
        <v>146677898.54000002</v>
      </c>
      <c r="I49">
        <f t="shared" si="5"/>
        <v>146677899</v>
      </c>
      <c r="J49">
        <v>266.39999999999998</v>
      </c>
      <c r="K49">
        <v>0.13442757</v>
      </c>
      <c r="L49">
        <f t="shared" si="6"/>
        <v>5252756261.7973738</v>
      </c>
      <c r="M49" s="3">
        <f t="shared" si="7"/>
        <v>6.5602019391637215E-3</v>
      </c>
    </row>
    <row r="50" spans="1:13" x14ac:dyDescent="0.3">
      <c r="A50" t="s">
        <v>384</v>
      </c>
      <c r="B50" t="s">
        <v>383</v>
      </c>
      <c r="C50" t="s">
        <v>382</v>
      </c>
      <c r="D50" t="s">
        <v>87</v>
      </c>
      <c r="E50" t="s">
        <v>5</v>
      </c>
      <c r="F50">
        <v>0.57999999999999996</v>
      </c>
      <c r="G50">
        <v>273217830</v>
      </c>
      <c r="H50">
        <f t="shared" si="4"/>
        <v>158466341.39999998</v>
      </c>
      <c r="I50">
        <f t="shared" si="5"/>
        <v>158466341</v>
      </c>
      <c r="J50">
        <v>292</v>
      </c>
      <c r="K50">
        <v>0.11055526</v>
      </c>
      <c r="L50">
        <f t="shared" si="6"/>
        <v>5115631958.9070692</v>
      </c>
      <c r="M50" s="3">
        <f t="shared" si="7"/>
        <v>6.3889464929002314E-3</v>
      </c>
    </row>
    <row r="51" spans="1:13" x14ac:dyDescent="0.3">
      <c r="A51" t="s">
        <v>381</v>
      </c>
      <c r="B51" t="s">
        <v>380</v>
      </c>
      <c r="C51" t="s">
        <v>379</v>
      </c>
      <c r="D51" t="s">
        <v>378</v>
      </c>
      <c r="E51" t="s">
        <v>5</v>
      </c>
      <c r="F51">
        <v>0.6</v>
      </c>
      <c r="G51">
        <v>2068998276</v>
      </c>
      <c r="H51">
        <f t="shared" si="4"/>
        <v>1241398965.5999999</v>
      </c>
      <c r="I51">
        <f t="shared" si="5"/>
        <v>1241398966</v>
      </c>
      <c r="J51">
        <v>36.950000000000003</v>
      </c>
      <c r="K51">
        <v>0.11055526</v>
      </c>
      <c r="L51">
        <f t="shared" si="6"/>
        <v>5071135702.3723707</v>
      </c>
      <c r="M51" s="3">
        <f t="shared" si="7"/>
        <v>6.3333748246453313E-3</v>
      </c>
    </row>
    <row r="52" spans="1:13" x14ac:dyDescent="0.3">
      <c r="A52" t="s">
        <v>377</v>
      </c>
      <c r="B52" t="s">
        <v>376</v>
      </c>
      <c r="C52" t="s">
        <v>375</v>
      </c>
      <c r="D52" t="s">
        <v>374</v>
      </c>
      <c r="E52" t="s">
        <v>42</v>
      </c>
      <c r="F52">
        <v>0.5</v>
      </c>
      <c r="G52">
        <v>256403686</v>
      </c>
      <c r="H52">
        <f t="shared" si="4"/>
        <v>128201843</v>
      </c>
      <c r="I52">
        <f t="shared" si="5"/>
        <v>128201843</v>
      </c>
      <c r="J52">
        <v>39.33</v>
      </c>
      <c r="K52">
        <v>1</v>
      </c>
      <c r="L52">
        <f t="shared" si="6"/>
        <v>5042178485.1899996</v>
      </c>
      <c r="M52" s="3">
        <f t="shared" si="7"/>
        <v>6.2972099651230707E-3</v>
      </c>
    </row>
    <row r="53" spans="1:13" x14ac:dyDescent="0.3">
      <c r="A53" t="s">
        <v>373</v>
      </c>
      <c r="B53" t="s">
        <v>372</v>
      </c>
      <c r="C53" t="s">
        <v>371</v>
      </c>
      <c r="D53" t="s">
        <v>70</v>
      </c>
      <c r="E53" t="s">
        <v>10</v>
      </c>
      <c r="F53">
        <v>0.91</v>
      </c>
      <c r="G53">
        <v>234309494</v>
      </c>
      <c r="H53">
        <f t="shared" si="4"/>
        <v>213221639.54000002</v>
      </c>
      <c r="I53">
        <f t="shared" si="5"/>
        <v>213221640</v>
      </c>
      <c r="J53">
        <v>228.4</v>
      </c>
      <c r="K53">
        <v>0.10111837</v>
      </c>
      <c r="L53">
        <f t="shared" si="6"/>
        <v>4924446678.1743212</v>
      </c>
      <c r="M53" s="3">
        <f t="shared" si="7"/>
        <v>6.1501739348578431E-3</v>
      </c>
    </row>
    <row r="54" spans="1:13" x14ac:dyDescent="0.3">
      <c r="A54" t="s">
        <v>370</v>
      </c>
      <c r="B54" t="s">
        <v>369</v>
      </c>
      <c r="C54" t="s">
        <v>368</v>
      </c>
      <c r="D54" t="s">
        <v>177</v>
      </c>
      <c r="E54" t="s">
        <v>42</v>
      </c>
      <c r="F54">
        <v>0.93</v>
      </c>
      <c r="G54">
        <v>612112897</v>
      </c>
      <c r="H54">
        <f t="shared" si="4"/>
        <v>569264994.21000004</v>
      </c>
      <c r="I54">
        <f t="shared" si="5"/>
        <v>569264994</v>
      </c>
      <c r="J54">
        <v>8.6150000000000002</v>
      </c>
      <c r="K54">
        <v>1</v>
      </c>
      <c r="L54">
        <f t="shared" si="6"/>
        <v>4904217923.3100004</v>
      </c>
      <c r="M54" s="3">
        <f t="shared" si="7"/>
        <v>6.1249101094919241E-3</v>
      </c>
    </row>
    <row r="55" spans="1:13" x14ac:dyDescent="0.3">
      <c r="A55" t="s">
        <v>367</v>
      </c>
      <c r="B55" t="s">
        <v>366</v>
      </c>
      <c r="C55" t="s">
        <v>365</v>
      </c>
      <c r="D55" t="s">
        <v>148</v>
      </c>
      <c r="E55" t="s">
        <v>10</v>
      </c>
      <c r="F55">
        <v>0.92</v>
      </c>
      <c r="G55">
        <v>347916297</v>
      </c>
      <c r="H55">
        <f t="shared" si="4"/>
        <v>320082993.24000001</v>
      </c>
      <c r="I55">
        <f t="shared" si="5"/>
        <v>320082993</v>
      </c>
      <c r="J55">
        <v>139.6</v>
      </c>
      <c r="K55">
        <v>0.10111837</v>
      </c>
      <c r="L55">
        <f t="shared" si="6"/>
        <v>4518331364.1566439</v>
      </c>
      <c r="M55" s="3">
        <f t="shared" si="7"/>
        <v>5.6429738407055164E-3</v>
      </c>
    </row>
    <row r="56" spans="1:13" x14ac:dyDescent="0.3">
      <c r="A56" t="s">
        <v>364</v>
      </c>
      <c r="B56" t="s">
        <v>363</v>
      </c>
      <c r="C56" t="s">
        <v>362</v>
      </c>
      <c r="D56" t="s">
        <v>343</v>
      </c>
      <c r="E56" t="s">
        <v>42</v>
      </c>
      <c r="F56">
        <v>0.85</v>
      </c>
      <c r="G56">
        <v>167335073</v>
      </c>
      <c r="H56">
        <f t="shared" si="4"/>
        <v>142234812.04999998</v>
      </c>
      <c r="I56">
        <f t="shared" si="5"/>
        <v>142234812</v>
      </c>
      <c r="J56">
        <v>30.7</v>
      </c>
      <c r="K56">
        <v>1</v>
      </c>
      <c r="L56">
        <f t="shared" si="6"/>
        <v>4366608728.3999996</v>
      </c>
      <c r="M56" s="3">
        <f t="shared" si="7"/>
        <v>5.4534864402440318E-3</v>
      </c>
    </row>
    <row r="57" spans="1:13" x14ac:dyDescent="0.3">
      <c r="A57" t="s">
        <v>361</v>
      </c>
      <c r="B57" t="s">
        <v>360</v>
      </c>
      <c r="C57" t="s">
        <v>359</v>
      </c>
      <c r="D57" t="s">
        <v>358</v>
      </c>
      <c r="E57" t="s">
        <v>91</v>
      </c>
      <c r="F57">
        <v>0.59</v>
      </c>
      <c r="G57">
        <v>131852496</v>
      </c>
      <c r="H57">
        <f t="shared" si="4"/>
        <v>77792972.640000001</v>
      </c>
      <c r="I57">
        <f t="shared" si="5"/>
        <v>77792973</v>
      </c>
      <c r="J57">
        <v>405.8</v>
      </c>
      <c r="K57">
        <v>0.13442757</v>
      </c>
      <c r="L57">
        <f t="shared" si="6"/>
        <v>4243661747.2623448</v>
      </c>
      <c r="M57" s="3">
        <f t="shared" si="7"/>
        <v>5.299937144621931E-3</v>
      </c>
    </row>
    <row r="58" spans="1:13" x14ac:dyDescent="0.3">
      <c r="A58" t="s">
        <v>357</v>
      </c>
      <c r="B58" t="s">
        <v>356</v>
      </c>
      <c r="C58" t="s">
        <v>355</v>
      </c>
      <c r="D58" t="s">
        <v>354</v>
      </c>
      <c r="E58" t="s">
        <v>91</v>
      </c>
      <c r="F58">
        <v>0.27</v>
      </c>
      <c r="G58">
        <v>420381080</v>
      </c>
      <c r="H58">
        <f t="shared" si="4"/>
        <v>113502891.60000001</v>
      </c>
      <c r="I58">
        <f t="shared" si="5"/>
        <v>113502892</v>
      </c>
      <c r="J58">
        <v>268.7</v>
      </c>
      <c r="K58">
        <v>0.13442757</v>
      </c>
      <c r="L58">
        <f t="shared" si="6"/>
        <v>4099802555.726366</v>
      </c>
      <c r="M58" s="3">
        <f t="shared" si="7"/>
        <v>5.1202704515098604E-3</v>
      </c>
    </row>
    <row r="59" spans="1:13" x14ac:dyDescent="0.3">
      <c r="A59" t="s">
        <v>353</v>
      </c>
      <c r="B59" t="s">
        <v>352</v>
      </c>
      <c r="C59" t="s">
        <v>351</v>
      </c>
      <c r="D59" t="s">
        <v>173</v>
      </c>
      <c r="E59" t="s">
        <v>42</v>
      </c>
      <c r="F59">
        <v>1</v>
      </c>
      <c r="G59">
        <v>102776674</v>
      </c>
      <c r="H59">
        <f t="shared" si="4"/>
        <v>102776674</v>
      </c>
      <c r="I59">
        <f t="shared" si="5"/>
        <v>102776674</v>
      </c>
      <c r="J59">
        <v>38.79</v>
      </c>
      <c r="K59">
        <v>1</v>
      </c>
      <c r="L59">
        <f t="shared" si="6"/>
        <v>3986707184.46</v>
      </c>
      <c r="M59" s="3">
        <f t="shared" si="7"/>
        <v>4.9790248964309003E-3</v>
      </c>
    </row>
    <row r="60" spans="1:13" x14ac:dyDescent="0.3">
      <c r="A60" t="s">
        <v>350</v>
      </c>
      <c r="B60" t="s">
        <v>349</v>
      </c>
      <c r="C60" t="s">
        <v>348</v>
      </c>
      <c r="D60" t="s">
        <v>347</v>
      </c>
      <c r="E60" t="s">
        <v>42</v>
      </c>
      <c r="F60">
        <v>0.9</v>
      </c>
      <c r="G60">
        <v>135911395</v>
      </c>
      <c r="H60">
        <f t="shared" si="4"/>
        <v>122320255.5</v>
      </c>
      <c r="I60">
        <f t="shared" si="5"/>
        <v>122320256</v>
      </c>
      <c r="J60">
        <v>30.57</v>
      </c>
      <c r="K60">
        <v>1</v>
      </c>
      <c r="L60">
        <f t="shared" si="6"/>
        <v>3739330225.9200001</v>
      </c>
      <c r="M60" s="3">
        <f t="shared" si="7"/>
        <v>4.6700741813708356E-3</v>
      </c>
    </row>
    <row r="61" spans="1:13" x14ac:dyDescent="0.3">
      <c r="A61" t="s">
        <v>346</v>
      </c>
      <c r="B61" t="s">
        <v>345</v>
      </c>
      <c r="C61" t="s">
        <v>344</v>
      </c>
      <c r="D61" t="s">
        <v>343</v>
      </c>
      <c r="E61" t="s">
        <v>91</v>
      </c>
      <c r="F61">
        <v>0.9</v>
      </c>
      <c r="G61">
        <v>812000000</v>
      </c>
      <c r="H61">
        <f t="shared" si="4"/>
        <v>730800000</v>
      </c>
      <c r="I61">
        <f t="shared" si="5"/>
        <v>730800000</v>
      </c>
      <c r="J61">
        <v>37.39</v>
      </c>
      <c r="K61">
        <v>0.13442757</v>
      </c>
      <c r="L61">
        <f t="shared" si="6"/>
        <v>3673181192.3528399</v>
      </c>
      <c r="M61" s="3">
        <f t="shared" si="7"/>
        <v>4.5874602170722896E-3</v>
      </c>
    </row>
    <row r="62" spans="1:13" x14ac:dyDescent="0.3">
      <c r="A62" t="s">
        <v>342</v>
      </c>
      <c r="B62" t="s">
        <v>341</v>
      </c>
      <c r="C62" t="s">
        <v>340</v>
      </c>
      <c r="D62" t="s">
        <v>339</v>
      </c>
      <c r="E62" t="s">
        <v>42</v>
      </c>
      <c r="F62">
        <v>0.89</v>
      </c>
      <c r="G62">
        <v>107760385</v>
      </c>
      <c r="H62">
        <f t="shared" si="4"/>
        <v>95906742.650000006</v>
      </c>
      <c r="I62">
        <f t="shared" si="5"/>
        <v>95906743</v>
      </c>
      <c r="J62">
        <v>36.78</v>
      </c>
      <c r="K62">
        <v>1</v>
      </c>
      <c r="L62">
        <f t="shared" si="6"/>
        <v>3527450007.54</v>
      </c>
      <c r="M62" s="3">
        <f t="shared" si="7"/>
        <v>4.405455579210283E-3</v>
      </c>
    </row>
    <row r="63" spans="1:13" x14ac:dyDescent="0.3">
      <c r="A63" t="s">
        <v>338</v>
      </c>
      <c r="B63" t="s">
        <v>337</v>
      </c>
      <c r="C63" t="s">
        <v>336</v>
      </c>
      <c r="D63" t="s">
        <v>335</v>
      </c>
      <c r="E63" t="s">
        <v>91</v>
      </c>
      <c r="F63">
        <v>1</v>
      </c>
      <c r="G63">
        <v>200411094</v>
      </c>
      <c r="H63">
        <f t="shared" si="4"/>
        <v>200411094</v>
      </c>
      <c r="I63">
        <f t="shared" si="5"/>
        <v>200411094</v>
      </c>
      <c r="J63">
        <v>129.4</v>
      </c>
      <c r="K63">
        <v>0.13442757</v>
      </c>
      <c r="L63">
        <f t="shared" si="6"/>
        <v>3486136461.9495287</v>
      </c>
      <c r="M63" s="3">
        <f t="shared" si="7"/>
        <v>4.353858819644744E-3</v>
      </c>
    </row>
    <row r="64" spans="1:13" x14ac:dyDescent="0.3">
      <c r="A64" t="s">
        <v>334</v>
      </c>
      <c r="B64" t="s">
        <v>333</v>
      </c>
      <c r="C64" t="s">
        <v>332</v>
      </c>
      <c r="D64" t="s">
        <v>219</v>
      </c>
      <c r="E64" t="s">
        <v>10</v>
      </c>
      <c r="F64">
        <v>0.62</v>
      </c>
      <c r="G64">
        <v>419456315</v>
      </c>
      <c r="H64">
        <f t="shared" si="4"/>
        <v>260062915.30000001</v>
      </c>
      <c r="I64">
        <f t="shared" si="5"/>
        <v>260062915</v>
      </c>
      <c r="J64">
        <v>129.80000000000001</v>
      </c>
      <c r="K64">
        <v>0.10111837</v>
      </c>
      <c r="L64">
        <f t="shared" si="6"/>
        <v>3413368520.4798622</v>
      </c>
      <c r="M64" s="3">
        <f t="shared" si="7"/>
        <v>4.2629784576126949E-3</v>
      </c>
    </row>
    <row r="65" spans="1:13" x14ac:dyDescent="0.3">
      <c r="A65" t="s">
        <v>331</v>
      </c>
      <c r="B65" t="s">
        <v>330</v>
      </c>
      <c r="C65" t="s">
        <v>329</v>
      </c>
      <c r="D65" t="s">
        <v>219</v>
      </c>
      <c r="E65" t="s">
        <v>10</v>
      </c>
      <c r="F65">
        <v>0.87</v>
      </c>
      <c r="G65">
        <v>242571783</v>
      </c>
      <c r="H65">
        <f t="shared" si="4"/>
        <v>211037451.21000001</v>
      </c>
      <c r="I65">
        <f t="shared" si="5"/>
        <v>211037451</v>
      </c>
      <c r="J65">
        <v>157.69999999999999</v>
      </c>
      <c r="K65">
        <v>0.10111837</v>
      </c>
      <c r="L65">
        <f t="shared" si="6"/>
        <v>3365280633.6276069</v>
      </c>
      <c r="M65" s="3">
        <f t="shared" si="7"/>
        <v>4.2029211785661116E-3</v>
      </c>
    </row>
    <row r="66" spans="1:13" x14ac:dyDescent="0.3">
      <c r="A66" t="s">
        <v>328</v>
      </c>
      <c r="B66" t="s">
        <v>327</v>
      </c>
      <c r="C66" t="s">
        <v>326</v>
      </c>
      <c r="D66" t="s">
        <v>325</v>
      </c>
      <c r="E66" t="s">
        <v>10</v>
      </c>
      <c r="F66">
        <v>0.57999999999999996</v>
      </c>
      <c r="G66">
        <v>340386445</v>
      </c>
      <c r="H66">
        <f t="shared" si="4"/>
        <v>197424138.09999999</v>
      </c>
      <c r="I66">
        <f t="shared" si="5"/>
        <v>197424138</v>
      </c>
      <c r="J66">
        <v>162.5</v>
      </c>
      <c r="K66">
        <v>0.10111837</v>
      </c>
      <c r="L66">
        <f t="shared" si="6"/>
        <v>3244021142.8974471</v>
      </c>
      <c r="M66" s="3">
        <f t="shared" si="7"/>
        <v>4.0514794008435339E-3</v>
      </c>
    </row>
    <row r="67" spans="1:13" x14ac:dyDescent="0.3">
      <c r="A67" t="s">
        <v>324</v>
      </c>
      <c r="B67" t="s">
        <v>323</v>
      </c>
      <c r="C67" t="s">
        <v>322</v>
      </c>
      <c r="D67" t="s">
        <v>166</v>
      </c>
      <c r="E67" t="s">
        <v>10</v>
      </c>
      <c r="F67">
        <v>0.66</v>
      </c>
      <c r="G67">
        <v>499409493</v>
      </c>
      <c r="H67">
        <f t="shared" si="4"/>
        <v>329610265.38</v>
      </c>
      <c r="I67">
        <f t="shared" si="5"/>
        <v>329610265</v>
      </c>
      <c r="J67">
        <v>96.8</v>
      </c>
      <c r="K67">
        <v>0.10111837</v>
      </c>
      <c r="L67">
        <f t="shared" si="6"/>
        <v>3226310384.4641871</v>
      </c>
      <c r="M67" s="3">
        <f t="shared" si="7"/>
        <v>4.0293603178274537E-3</v>
      </c>
    </row>
    <row r="68" spans="1:13" x14ac:dyDescent="0.3">
      <c r="A68" t="s">
        <v>321</v>
      </c>
      <c r="B68" t="s">
        <v>320</v>
      </c>
      <c r="C68" t="s">
        <v>319</v>
      </c>
      <c r="D68" t="s">
        <v>21</v>
      </c>
      <c r="E68" t="s">
        <v>10</v>
      </c>
      <c r="F68">
        <v>0.94</v>
      </c>
      <c r="G68">
        <v>273201166</v>
      </c>
      <c r="H68">
        <f t="shared" ref="H68:H99" si="8">F68*G68</f>
        <v>256809096.03999999</v>
      </c>
      <c r="I68">
        <f t="shared" ref="I68:I99" si="9">ROUND(H68,0)</f>
        <v>256809096</v>
      </c>
      <c r="J68">
        <v>122.4</v>
      </c>
      <c r="K68">
        <v>0.10111837</v>
      </c>
      <c r="L68">
        <f t="shared" ref="L68:L99" si="10">I68*J68*K68</f>
        <v>3178497543.8960872</v>
      </c>
      <c r="M68" s="3">
        <f t="shared" ref="M68:M99" si="11">L68/SUM($L$4:$L$159)</f>
        <v>3.9696465458991803E-3</v>
      </c>
    </row>
    <row r="69" spans="1:13" x14ac:dyDescent="0.3">
      <c r="A69" t="s">
        <v>318</v>
      </c>
      <c r="B69" t="s">
        <v>317</v>
      </c>
      <c r="C69" t="s">
        <v>316</v>
      </c>
      <c r="D69" t="s">
        <v>181</v>
      </c>
      <c r="E69" t="s">
        <v>5</v>
      </c>
      <c r="F69">
        <v>0.38</v>
      </c>
      <c r="G69">
        <v>500000000</v>
      </c>
      <c r="H69">
        <f t="shared" si="8"/>
        <v>190000000</v>
      </c>
      <c r="I69">
        <f t="shared" si="9"/>
        <v>190000000</v>
      </c>
      <c r="J69">
        <v>148.1</v>
      </c>
      <c r="K69">
        <v>0.11055526</v>
      </c>
      <c r="L69">
        <f t="shared" si="10"/>
        <v>3110914461.1399999</v>
      </c>
      <c r="M69" s="3">
        <f t="shared" si="11"/>
        <v>3.8852415881105167E-3</v>
      </c>
    </row>
    <row r="70" spans="1:13" x14ac:dyDescent="0.3">
      <c r="A70" t="s">
        <v>315</v>
      </c>
      <c r="B70" t="s">
        <v>314</v>
      </c>
      <c r="C70" t="s">
        <v>313</v>
      </c>
      <c r="D70" t="s">
        <v>80</v>
      </c>
      <c r="E70" t="s">
        <v>42</v>
      </c>
      <c r="F70">
        <v>1</v>
      </c>
      <c r="G70">
        <v>68282745</v>
      </c>
      <c r="H70">
        <f t="shared" si="8"/>
        <v>68282745</v>
      </c>
      <c r="I70">
        <f t="shared" si="9"/>
        <v>68282745</v>
      </c>
      <c r="J70">
        <v>45.28</v>
      </c>
      <c r="K70">
        <v>1</v>
      </c>
      <c r="L70">
        <f t="shared" si="10"/>
        <v>3091842693.5999999</v>
      </c>
      <c r="M70" s="3">
        <f t="shared" si="11"/>
        <v>3.8614227318446875E-3</v>
      </c>
    </row>
    <row r="71" spans="1:13" x14ac:dyDescent="0.3">
      <c r="A71" t="s">
        <v>312</v>
      </c>
      <c r="B71" t="s">
        <v>311</v>
      </c>
      <c r="C71" t="s">
        <v>310</v>
      </c>
      <c r="D71" t="s">
        <v>219</v>
      </c>
      <c r="E71" t="s">
        <v>42</v>
      </c>
      <c r="F71">
        <v>0.85</v>
      </c>
      <c r="G71">
        <v>150348256</v>
      </c>
      <c r="H71">
        <f t="shared" si="8"/>
        <v>127796017.59999999</v>
      </c>
      <c r="I71">
        <f t="shared" si="9"/>
        <v>127796018</v>
      </c>
      <c r="J71">
        <v>23.9</v>
      </c>
      <c r="K71">
        <v>1</v>
      </c>
      <c r="L71">
        <f t="shared" si="10"/>
        <v>3054324830.1999998</v>
      </c>
      <c r="M71" s="3">
        <f t="shared" si="11"/>
        <v>3.8145664248007086E-3</v>
      </c>
    </row>
    <row r="72" spans="1:13" x14ac:dyDescent="0.3">
      <c r="A72" t="s">
        <v>309</v>
      </c>
      <c r="B72" t="s">
        <v>308</v>
      </c>
      <c r="C72" t="s">
        <v>307</v>
      </c>
      <c r="D72" t="s">
        <v>306</v>
      </c>
      <c r="E72" t="s">
        <v>91</v>
      </c>
      <c r="F72">
        <v>0.75</v>
      </c>
      <c r="G72">
        <v>95039999</v>
      </c>
      <c r="H72">
        <f t="shared" si="8"/>
        <v>71279999.25</v>
      </c>
      <c r="I72">
        <f t="shared" si="9"/>
        <v>71279999</v>
      </c>
      <c r="J72">
        <v>307.5</v>
      </c>
      <c r="K72">
        <v>0.13442757</v>
      </c>
      <c r="L72">
        <f t="shared" si="10"/>
        <v>2946464094.4655223</v>
      </c>
      <c r="M72" s="3">
        <f t="shared" si="11"/>
        <v>3.679858440561816E-3</v>
      </c>
    </row>
    <row r="73" spans="1:13" x14ac:dyDescent="0.3">
      <c r="A73" t="s">
        <v>305</v>
      </c>
      <c r="B73" t="s">
        <v>304</v>
      </c>
      <c r="C73" t="s">
        <v>303</v>
      </c>
      <c r="D73" t="s">
        <v>302</v>
      </c>
      <c r="E73" t="s">
        <v>42</v>
      </c>
      <c r="F73">
        <v>1</v>
      </c>
      <c r="G73">
        <v>118517285</v>
      </c>
      <c r="H73">
        <f t="shared" si="8"/>
        <v>118517285</v>
      </c>
      <c r="I73">
        <f t="shared" si="9"/>
        <v>118517285</v>
      </c>
      <c r="J73">
        <v>24.8</v>
      </c>
      <c r="K73">
        <v>1</v>
      </c>
      <c r="L73">
        <f t="shared" si="10"/>
        <v>2939228668</v>
      </c>
      <c r="M73" s="3">
        <f t="shared" si="11"/>
        <v>3.6708220687288015E-3</v>
      </c>
    </row>
    <row r="74" spans="1:13" x14ac:dyDescent="0.3">
      <c r="A74" t="s">
        <v>301</v>
      </c>
      <c r="B74" t="s">
        <v>300</v>
      </c>
      <c r="C74" t="s">
        <v>299</v>
      </c>
      <c r="D74" t="s">
        <v>70</v>
      </c>
      <c r="E74" t="s">
        <v>10</v>
      </c>
      <c r="F74">
        <v>0.28000000000000003</v>
      </c>
      <c r="G74">
        <v>311690844</v>
      </c>
      <c r="H74">
        <f t="shared" si="8"/>
        <v>87273436.320000008</v>
      </c>
      <c r="I74">
        <f t="shared" si="9"/>
        <v>87273436</v>
      </c>
      <c r="J74">
        <v>316.3</v>
      </c>
      <c r="K74">
        <v>0.10111837</v>
      </c>
      <c r="L74">
        <f t="shared" si="10"/>
        <v>2791330923.5454907</v>
      </c>
      <c r="M74" s="3">
        <f t="shared" si="11"/>
        <v>3.4861116002410787E-3</v>
      </c>
    </row>
    <row r="75" spans="1:13" x14ac:dyDescent="0.3">
      <c r="A75" t="s">
        <v>298</v>
      </c>
      <c r="B75" t="s">
        <v>297</v>
      </c>
      <c r="C75" t="s">
        <v>296</v>
      </c>
      <c r="D75" t="s">
        <v>278</v>
      </c>
      <c r="E75" t="s">
        <v>91</v>
      </c>
      <c r="F75">
        <v>0.94</v>
      </c>
      <c r="G75">
        <v>154787929</v>
      </c>
      <c r="H75">
        <f t="shared" si="8"/>
        <v>145500653.25999999</v>
      </c>
      <c r="I75">
        <f t="shared" si="9"/>
        <v>145500653</v>
      </c>
      <c r="J75">
        <v>137.4</v>
      </c>
      <c r="K75">
        <v>0.13442757</v>
      </c>
      <c r="L75">
        <f t="shared" si="10"/>
        <v>2687447712.3063211</v>
      </c>
      <c r="M75" s="3">
        <f t="shared" si="11"/>
        <v>3.3563711725775719E-3</v>
      </c>
    </row>
    <row r="76" spans="1:13" x14ac:dyDescent="0.3">
      <c r="A76" t="s">
        <v>295</v>
      </c>
      <c r="B76" t="s">
        <v>294</v>
      </c>
      <c r="C76" t="s">
        <v>293</v>
      </c>
      <c r="D76" t="s">
        <v>70</v>
      </c>
      <c r="E76" t="s">
        <v>10</v>
      </c>
      <c r="F76">
        <v>1</v>
      </c>
      <c r="G76">
        <v>164155841</v>
      </c>
      <c r="H76">
        <f t="shared" si="8"/>
        <v>164155841</v>
      </c>
      <c r="I76">
        <f t="shared" si="9"/>
        <v>164155841</v>
      </c>
      <c r="J76">
        <v>161.19999999999999</v>
      </c>
      <c r="K76">
        <v>0.10111837</v>
      </c>
      <c r="L76">
        <f t="shared" si="10"/>
        <v>2675786376.1453457</v>
      </c>
      <c r="M76" s="3">
        <f t="shared" si="11"/>
        <v>3.3418072529354495E-3</v>
      </c>
    </row>
    <row r="77" spans="1:13" x14ac:dyDescent="0.3">
      <c r="A77" t="s">
        <v>292</v>
      </c>
      <c r="B77" t="s">
        <v>291</v>
      </c>
      <c r="C77" t="s">
        <v>290</v>
      </c>
      <c r="D77" t="s">
        <v>289</v>
      </c>
      <c r="E77" t="s">
        <v>10</v>
      </c>
      <c r="F77">
        <v>0.84</v>
      </c>
      <c r="G77">
        <v>462649847</v>
      </c>
      <c r="H77">
        <f t="shared" si="8"/>
        <v>388625871.47999996</v>
      </c>
      <c r="I77">
        <f t="shared" si="9"/>
        <v>388625871</v>
      </c>
      <c r="J77">
        <v>67.95</v>
      </c>
      <c r="K77">
        <v>0.10111837</v>
      </c>
      <c r="L77">
        <f t="shared" si="10"/>
        <v>2670245733.1130509</v>
      </c>
      <c r="M77" s="3">
        <f t="shared" si="11"/>
        <v>3.3348875073098958E-3</v>
      </c>
    </row>
    <row r="78" spans="1:13" x14ac:dyDescent="0.3">
      <c r="A78" t="s">
        <v>288</v>
      </c>
      <c r="B78" t="s">
        <v>287</v>
      </c>
      <c r="C78" t="s">
        <v>286</v>
      </c>
      <c r="D78" t="s">
        <v>285</v>
      </c>
      <c r="E78" t="s">
        <v>10</v>
      </c>
      <c r="F78">
        <v>0.73</v>
      </c>
      <c r="G78">
        <v>482538858</v>
      </c>
      <c r="H78">
        <f t="shared" si="8"/>
        <v>352253366.33999997</v>
      </c>
      <c r="I78">
        <f t="shared" si="9"/>
        <v>352253366</v>
      </c>
      <c r="J78">
        <v>74.650000000000006</v>
      </c>
      <c r="K78">
        <v>0.10111837</v>
      </c>
      <c r="L78">
        <f t="shared" si="10"/>
        <v>2658979714.6010799</v>
      </c>
      <c r="M78" s="3">
        <f t="shared" si="11"/>
        <v>3.3208173024868765E-3</v>
      </c>
    </row>
    <row r="79" spans="1:13" x14ac:dyDescent="0.3">
      <c r="A79" t="s">
        <v>284</v>
      </c>
      <c r="B79" t="s">
        <v>283</v>
      </c>
      <c r="C79" t="s">
        <v>282</v>
      </c>
      <c r="D79" t="s">
        <v>278</v>
      </c>
      <c r="E79" t="s">
        <v>10</v>
      </c>
      <c r="F79">
        <v>0.89</v>
      </c>
      <c r="G79">
        <v>368579047</v>
      </c>
      <c r="H79">
        <f t="shared" si="8"/>
        <v>328035351.82999998</v>
      </c>
      <c r="I79">
        <f t="shared" si="9"/>
        <v>328035352</v>
      </c>
      <c r="J79">
        <v>78.349999999999994</v>
      </c>
      <c r="K79">
        <v>0.10111837</v>
      </c>
      <c r="L79">
        <f t="shared" si="10"/>
        <v>2598900847.5698819</v>
      </c>
      <c r="M79" s="3">
        <f t="shared" si="11"/>
        <v>3.2457844092100116E-3</v>
      </c>
    </row>
    <row r="80" spans="1:13" x14ac:dyDescent="0.3">
      <c r="A80" t="s">
        <v>281</v>
      </c>
      <c r="B80" t="s">
        <v>280</v>
      </c>
      <c r="C80" t="s">
        <v>279</v>
      </c>
      <c r="D80" t="s">
        <v>278</v>
      </c>
      <c r="E80" t="s">
        <v>10</v>
      </c>
      <c r="F80">
        <v>0.76</v>
      </c>
      <c r="G80">
        <v>222383327</v>
      </c>
      <c r="H80">
        <f t="shared" si="8"/>
        <v>169011328.52000001</v>
      </c>
      <c r="I80">
        <f t="shared" si="9"/>
        <v>169011329</v>
      </c>
      <c r="J80">
        <v>148</v>
      </c>
      <c r="K80">
        <v>0.10111837</v>
      </c>
      <c r="L80">
        <f t="shared" si="10"/>
        <v>2529342214.802032</v>
      </c>
      <c r="M80" s="3">
        <f t="shared" si="11"/>
        <v>3.1589121739821991E-3</v>
      </c>
    </row>
    <row r="81" spans="1:13" x14ac:dyDescent="0.3">
      <c r="A81" t="s">
        <v>277</v>
      </c>
      <c r="B81" t="s">
        <v>276</v>
      </c>
      <c r="C81" t="s">
        <v>275</v>
      </c>
      <c r="D81" t="s">
        <v>274</v>
      </c>
      <c r="E81" t="s">
        <v>10</v>
      </c>
      <c r="F81">
        <v>0.9</v>
      </c>
      <c r="G81">
        <v>316695675</v>
      </c>
      <c r="H81">
        <f t="shared" si="8"/>
        <v>285026107.5</v>
      </c>
      <c r="I81">
        <f t="shared" si="9"/>
        <v>285026108</v>
      </c>
      <c r="J81">
        <v>87.5</v>
      </c>
      <c r="K81">
        <v>0.10111837</v>
      </c>
      <c r="L81">
        <f t="shared" si="10"/>
        <v>2521870351.7353463</v>
      </c>
      <c r="M81" s="3">
        <f t="shared" si="11"/>
        <v>3.1495805149186081E-3</v>
      </c>
    </row>
    <row r="82" spans="1:13" x14ac:dyDescent="0.3">
      <c r="A82" t="s">
        <v>273</v>
      </c>
      <c r="B82" t="s">
        <v>272</v>
      </c>
      <c r="C82" t="s">
        <v>271</v>
      </c>
      <c r="D82" t="s">
        <v>177</v>
      </c>
      <c r="E82" t="s">
        <v>10</v>
      </c>
      <c r="F82">
        <v>0.78</v>
      </c>
      <c r="G82">
        <v>208219834</v>
      </c>
      <c r="H82">
        <f t="shared" si="8"/>
        <v>162411470.52000001</v>
      </c>
      <c r="I82">
        <f t="shared" si="9"/>
        <v>162411471</v>
      </c>
      <c r="J82">
        <v>148.4</v>
      </c>
      <c r="K82">
        <v>0.10111837</v>
      </c>
      <c r="L82">
        <f t="shared" si="10"/>
        <v>2437141029.3764248</v>
      </c>
      <c r="M82" s="3">
        <f t="shared" si="11"/>
        <v>3.0437615054043862E-3</v>
      </c>
    </row>
    <row r="83" spans="1:13" x14ac:dyDescent="0.3">
      <c r="A83" t="s">
        <v>270</v>
      </c>
      <c r="B83" t="s">
        <v>269</v>
      </c>
      <c r="C83" t="s">
        <v>268</v>
      </c>
      <c r="D83" t="s">
        <v>92</v>
      </c>
      <c r="E83" t="s">
        <v>10</v>
      </c>
      <c r="F83">
        <v>1</v>
      </c>
      <c r="G83">
        <v>436302187</v>
      </c>
      <c r="H83">
        <f t="shared" si="8"/>
        <v>436302187</v>
      </c>
      <c r="I83">
        <f t="shared" si="9"/>
        <v>436302187</v>
      </c>
      <c r="J83">
        <v>53.5</v>
      </c>
      <c r="K83">
        <v>0.10111837</v>
      </c>
      <c r="L83">
        <f t="shared" si="10"/>
        <v>2360321879.7628226</v>
      </c>
      <c r="M83" s="3">
        <f t="shared" si="11"/>
        <v>2.94782156280221E-3</v>
      </c>
    </row>
    <row r="84" spans="1:13" x14ac:dyDescent="0.3">
      <c r="A84" t="s">
        <v>267</v>
      </c>
      <c r="B84" t="s">
        <v>266</v>
      </c>
      <c r="C84" t="s">
        <v>265</v>
      </c>
      <c r="D84" t="s">
        <v>92</v>
      </c>
      <c r="E84" t="s">
        <v>10</v>
      </c>
      <c r="F84">
        <v>0.78</v>
      </c>
      <c r="G84">
        <v>444885144</v>
      </c>
      <c r="H84">
        <f t="shared" si="8"/>
        <v>347010412.31999999</v>
      </c>
      <c r="I84">
        <f t="shared" si="9"/>
        <v>347010412</v>
      </c>
      <c r="J84">
        <v>67.2</v>
      </c>
      <c r="K84">
        <v>0.10111837</v>
      </c>
      <c r="L84">
        <f t="shared" si="10"/>
        <v>2357989350.1562791</v>
      </c>
      <c r="M84" s="3">
        <f t="shared" si="11"/>
        <v>2.9449084511927312E-3</v>
      </c>
    </row>
    <row r="85" spans="1:13" x14ac:dyDescent="0.3">
      <c r="A85" t="s">
        <v>264</v>
      </c>
      <c r="B85" t="s">
        <v>263</v>
      </c>
      <c r="C85" t="s">
        <v>262</v>
      </c>
      <c r="D85" t="s">
        <v>6</v>
      </c>
      <c r="E85" t="s">
        <v>5</v>
      </c>
      <c r="F85">
        <v>0.7</v>
      </c>
      <c r="G85">
        <v>327367111</v>
      </c>
      <c r="H85">
        <f t="shared" si="8"/>
        <v>229156977.69999999</v>
      </c>
      <c r="I85">
        <f t="shared" si="9"/>
        <v>229156978</v>
      </c>
      <c r="J85">
        <v>92.7</v>
      </c>
      <c r="K85">
        <v>0.11055526</v>
      </c>
      <c r="L85">
        <f t="shared" si="10"/>
        <v>2348509010.590117</v>
      </c>
      <c r="M85" s="3">
        <f t="shared" si="11"/>
        <v>2.9330683925823235E-3</v>
      </c>
    </row>
    <row r="86" spans="1:13" x14ac:dyDescent="0.3">
      <c r="A86" t="s">
        <v>261</v>
      </c>
      <c r="B86" t="s">
        <v>260</v>
      </c>
      <c r="C86" t="s">
        <v>259</v>
      </c>
      <c r="D86" t="s">
        <v>80</v>
      </c>
      <c r="E86" t="s">
        <v>10</v>
      </c>
      <c r="F86">
        <v>0.39</v>
      </c>
      <c r="G86">
        <v>201146795</v>
      </c>
      <c r="H86">
        <f t="shared" si="8"/>
        <v>78447250.049999997</v>
      </c>
      <c r="I86">
        <f t="shared" si="9"/>
        <v>78447250</v>
      </c>
      <c r="J86">
        <v>280.5</v>
      </c>
      <c r="K86">
        <v>0.10111837</v>
      </c>
      <c r="L86">
        <f t="shared" si="10"/>
        <v>2225054483.300591</v>
      </c>
      <c r="M86" s="3">
        <f t="shared" si="11"/>
        <v>2.7788852192237022E-3</v>
      </c>
    </row>
    <row r="87" spans="1:13" x14ac:dyDescent="0.3">
      <c r="A87" t="s">
        <v>258</v>
      </c>
      <c r="B87" t="s">
        <v>257</v>
      </c>
      <c r="C87" t="s">
        <v>256</v>
      </c>
      <c r="D87" t="s">
        <v>21</v>
      </c>
      <c r="E87" t="s">
        <v>10</v>
      </c>
      <c r="F87">
        <v>0.85</v>
      </c>
      <c r="G87">
        <v>165391572</v>
      </c>
      <c r="H87">
        <f t="shared" si="8"/>
        <v>140582836.19999999</v>
      </c>
      <c r="I87">
        <f t="shared" si="9"/>
        <v>140582836</v>
      </c>
      <c r="J87">
        <v>152.6</v>
      </c>
      <c r="K87">
        <v>0.10111837</v>
      </c>
      <c r="L87">
        <f t="shared" si="10"/>
        <v>2169286402.7329707</v>
      </c>
      <c r="M87" s="3">
        <f t="shared" si="11"/>
        <v>2.7092360955923772E-3</v>
      </c>
    </row>
    <row r="88" spans="1:13" x14ac:dyDescent="0.3">
      <c r="A88" t="s">
        <v>255</v>
      </c>
      <c r="B88" t="s">
        <v>254</v>
      </c>
      <c r="C88" t="s">
        <v>253</v>
      </c>
      <c r="D88" t="s">
        <v>21</v>
      </c>
      <c r="E88" t="s">
        <v>10</v>
      </c>
      <c r="F88">
        <v>0.48</v>
      </c>
      <c r="G88">
        <v>76000000</v>
      </c>
      <c r="H88">
        <f t="shared" si="8"/>
        <v>36480000</v>
      </c>
      <c r="I88">
        <f t="shared" si="9"/>
        <v>36480000</v>
      </c>
      <c r="J88">
        <v>585</v>
      </c>
      <c r="K88">
        <v>0.10111837</v>
      </c>
      <c r="L88">
        <f t="shared" si="10"/>
        <v>2157946910.4959998</v>
      </c>
      <c r="M88" s="3">
        <f t="shared" si="11"/>
        <v>2.6950741289496201E-3</v>
      </c>
    </row>
    <row r="89" spans="1:13" x14ac:dyDescent="0.3">
      <c r="A89" t="s">
        <v>252</v>
      </c>
      <c r="B89" t="s">
        <v>251</v>
      </c>
      <c r="C89" t="s">
        <v>250</v>
      </c>
      <c r="D89" t="s">
        <v>53</v>
      </c>
      <c r="E89" t="s">
        <v>5</v>
      </c>
      <c r="F89">
        <v>0.87</v>
      </c>
      <c r="G89">
        <v>108003615</v>
      </c>
      <c r="H89">
        <f t="shared" si="8"/>
        <v>93963145.049999997</v>
      </c>
      <c r="I89">
        <f t="shared" si="9"/>
        <v>93963145</v>
      </c>
      <c r="J89">
        <v>198.1</v>
      </c>
      <c r="K89">
        <v>0.11055526</v>
      </c>
      <c r="L89">
        <f t="shared" si="10"/>
        <v>2057886557.3193438</v>
      </c>
      <c r="M89" s="3">
        <f t="shared" si="11"/>
        <v>2.5701080939335018E-3</v>
      </c>
    </row>
    <row r="90" spans="1:13" x14ac:dyDescent="0.3">
      <c r="A90" t="s">
        <v>249</v>
      </c>
      <c r="B90" t="s">
        <v>248</v>
      </c>
      <c r="C90" t="s">
        <v>247</v>
      </c>
      <c r="D90" t="s">
        <v>246</v>
      </c>
      <c r="E90" t="s">
        <v>10</v>
      </c>
      <c r="F90">
        <v>0.56999999999999995</v>
      </c>
      <c r="G90">
        <v>107243221</v>
      </c>
      <c r="H90">
        <f t="shared" si="8"/>
        <v>61128635.969999991</v>
      </c>
      <c r="I90">
        <f t="shared" si="9"/>
        <v>61128636</v>
      </c>
      <c r="J90">
        <v>320</v>
      </c>
      <c r="K90">
        <v>0.10111837</v>
      </c>
      <c r="L90">
        <f t="shared" si="10"/>
        <v>1977992970.4458623</v>
      </c>
      <c r="M90" s="3">
        <f t="shared" si="11"/>
        <v>2.4703284663604498E-3</v>
      </c>
    </row>
    <row r="91" spans="1:13" x14ac:dyDescent="0.3">
      <c r="A91" t="s">
        <v>245</v>
      </c>
      <c r="B91" t="s">
        <v>244</v>
      </c>
      <c r="C91" t="s">
        <v>243</v>
      </c>
      <c r="D91" t="s">
        <v>38</v>
      </c>
      <c r="E91" t="s">
        <v>42</v>
      </c>
      <c r="F91">
        <v>0.74</v>
      </c>
      <c r="G91">
        <v>415464632</v>
      </c>
      <c r="H91">
        <f t="shared" si="8"/>
        <v>307443827.68000001</v>
      </c>
      <c r="I91">
        <f t="shared" si="9"/>
        <v>307443828</v>
      </c>
      <c r="J91">
        <v>6.35</v>
      </c>
      <c r="K91">
        <v>1</v>
      </c>
      <c r="L91">
        <f t="shared" si="10"/>
        <v>1952268307.8</v>
      </c>
      <c r="M91" s="3">
        <f t="shared" si="11"/>
        <v>2.4382007655186877E-3</v>
      </c>
    </row>
    <row r="92" spans="1:13" x14ac:dyDescent="0.3">
      <c r="A92" t="s">
        <v>242</v>
      </c>
      <c r="B92" t="s">
        <v>241</v>
      </c>
      <c r="C92" t="s">
        <v>240</v>
      </c>
      <c r="D92" t="s">
        <v>21</v>
      </c>
      <c r="E92" t="s">
        <v>10</v>
      </c>
      <c r="F92">
        <v>0.56999999999999995</v>
      </c>
      <c r="G92">
        <v>164168053</v>
      </c>
      <c r="H92">
        <f t="shared" si="8"/>
        <v>93575790.209999993</v>
      </c>
      <c r="I92">
        <f t="shared" si="9"/>
        <v>93575790</v>
      </c>
      <c r="J92">
        <v>205.2</v>
      </c>
      <c r="K92">
        <v>0.10111837</v>
      </c>
      <c r="L92">
        <f t="shared" si="10"/>
        <v>1941649874.3050239</v>
      </c>
      <c r="M92" s="3">
        <f t="shared" si="11"/>
        <v>2.4249393338944478E-3</v>
      </c>
    </row>
    <row r="93" spans="1:13" x14ac:dyDescent="0.3">
      <c r="A93" t="s">
        <v>239</v>
      </c>
      <c r="B93" t="s">
        <v>238</v>
      </c>
      <c r="C93" t="s">
        <v>237</v>
      </c>
      <c r="D93" t="s">
        <v>236</v>
      </c>
      <c r="E93" t="s">
        <v>91</v>
      </c>
      <c r="F93">
        <v>0.83</v>
      </c>
      <c r="G93">
        <v>54100000</v>
      </c>
      <c r="H93">
        <f t="shared" si="8"/>
        <v>44903000</v>
      </c>
      <c r="I93">
        <f t="shared" si="9"/>
        <v>44903000</v>
      </c>
      <c r="J93">
        <v>317</v>
      </c>
      <c r="K93">
        <v>0.13442757</v>
      </c>
      <c r="L93">
        <f t="shared" si="10"/>
        <v>1913475772.7000699</v>
      </c>
      <c r="M93" s="3">
        <f t="shared" si="11"/>
        <v>2.3897525125817507E-3</v>
      </c>
    </row>
    <row r="94" spans="1:13" x14ac:dyDescent="0.3">
      <c r="A94" t="s">
        <v>235</v>
      </c>
      <c r="B94" t="s">
        <v>234</v>
      </c>
      <c r="C94" t="s">
        <v>233</v>
      </c>
      <c r="D94" t="s">
        <v>181</v>
      </c>
      <c r="E94" t="s">
        <v>5</v>
      </c>
      <c r="F94">
        <v>0.89</v>
      </c>
      <c r="G94">
        <v>449909891</v>
      </c>
      <c r="H94">
        <f t="shared" si="8"/>
        <v>400419802.99000001</v>
      </c>
      <c r="I94">
        <f t="shared" si="9"/>
        <v>400419803</v>
      </c>
      <c r="J94">
        <v>42.52</v>
      </c>
      <c r="K94">
        <v>0.11055526</v>
      </c>
      <c r="L94">
        <f t="shared" si="10"/>
        <v>1882297276.0756822</v>
      </c>
      <c r="M94" s="3">
        <f t="shared" si="11"/>
        <v>2.3508134825142241E-3</v>
      </c>
    </row>
    <row r="95" spans="1:13" x14ac:dyDescent="0.3">
      <c r="A95" t="s">
        <v>232</v>
      </c>
      <c r="B95" t="s">
        <v>231</v>
      </c>
      <c r="C95" t="s">
        <v>230</v>
      </c>
      <c r="D95" t="s">
        <v>70</v>
      </c>
      <c r="E95" t="s">
        <v>10</v>
      </c>
      <c r="F95">
        <v>0.92</v>
      </c>
      <c r="G95">
        <v>72347726</v>
      </c>
      <c r="H95">
        <f t="shared" si="8"/>
        <v>66559907.920000002</v>
      </c>
      <c r="I95">
        <f t="shared" si="9"/>
        <v>66559908</v>
      </c>
      <c r="J95">
        <v>278.5</v>
      </c>
      <c r="K95">
        <v>0.10111837</v>
      </c>
      <c r="L95">
        <f t="shared" si="10"/>
        <v>1874424589.1003239</v>
      </c>
      <c r="M95" s="3">
        <f t="shared" si="11"/>
        <v>2.3409812318275144E-3</v>
      </c>
    </row>
    <row r="96" spans="1:13" x14ac:dyDescent="0.3">
      <c r="A96" t="s">
        <v>229</v>
      </c>
      <c r="B96" t="s">
        <v>228</v>
      </c>
      <c r="C96" t="s">
        <v>227</v>
      </c>
      <c r="D96" t="s">
        <v>70</v>
      </c>
      <c r="E96" t="s">
        <v>10</v>
      </c>
      <c r="F96">
        <v>0.4</v>
      </c>
      <c r="G96">
        <v>268185430</v>
      </c>
      <c r="H96">
        <f t="shared" si="8"/>
        <v>107274172</v>
      </c>
      <c r="I96">
        <f t="shared" si="9"/>
        <v>107274172</v>
      </c>
      <c r="J96">
        <v>171.5</v>
      </c>
      <c r="K96">
        <v>0.10111837</v>
      </c>
      <c r="L96">
        <f t="shared" si="10"/>
        <v>1860327284.7993484</v>
      </c>
      <c r="M96" s="3">
        <f t="shared" si="11"/>
        <v>2.3233750155092657E-3</v>
      </c>
    </row>
    <row r="97" spans="1:40" x14ac:dyDescent="0.3">
      <c r="A97" t="s">
        <v>226</v>
      </c>
      <c r="B97" t="s">
        <v>225</v>
      </c>
      <c r="C97" t="s">
        <v>224</v>
      </c>
      <c r="D97" t="s">
        <v>223</v>
      </c>
      <c r="E97" t="s">
        <v>91</v>
      </c>
      <c r="F97">
        <v>0.89</v>
      </c>
      <c r="G97">
        <v>41500000</v>
      </c>
      <c r="H97">
        <f t="shared" si="8"/>
        <v>36935000</v>
      </c>
      <c r="I97">
        <f t="shared" si="9"/>
        <v>36935000</v>
      </c>
      <c r="J97">
        <v>374.5</v>
      </c>
      <c r="K97">
        <v>0.13442757</v>
      </c>
      <c r="L97">
        <f t="shared" si="10"/>
        <v>1859423320.5822749</v>
      </c>
      <c r="M97" s="3">
        <f t="shared" si="11"/>
        <v>2.3222460486365957E-3</v>
      </c>
    </row>
    <row r="98" spans="1:40" x14ac:dyDescent="0.3">
      <c r="A98" t="s">
        <v>222</v>
      </c>
      <c r="B98" t="s">
        <v>221</v>
      </c>
      <c r="C98" t="s">
        <v>220</v>
      </c>
      <c r="D98" t="s">
        <v>219</v>
      </c>
      <c r="E98" t="s">
        <v>42</v>
      </c>
      <c r="F98">
        <v>0.89</v>
      </c>
      <c r="G98">
        <v>149864619</v>
      </c>
      <c r="H98">
        <f t="shared" si="8"/>
        <v>133379510.91</v>
      </c>
      <c r="I98">
        <f t="shared" si="9"/>
        <v>133379511</v>
      </c>
      <c r="J98">
        <v>13.53</v>
      </c>
      <c r="K98">
        <v>1</v>
      </c>
      <c r="L98">
        <f t="shared" si="10"/>
        <v>1804624783.8299999</v>
      </c>
      <c r="M98" s="3">
        <f t="shared" si="11"/>
        <v>2.2538077946707433E-3</v>
      </c>
    </row>
    <row r="99" spans="1:40" x14ac:dyDescent="0.3">
      <c r="A99" t="s">
        <v>218</v>
      </c>
      <c r="B99" t="s">
        <v>217</v>
      </c>
      <c r="C99" t="s">
        <v>216</v>
      </c>
      <c r="D99" t="s">
        <v>173</v>
      </c>
      <c r="E99" t="s">
        <v>91</v>
      </c>
      <c r="F99">
        <v>0.3</v>
      </c>
      <c r="G99">
        <v>197612674</v>
      </c>
      <c r="H99">
        <f t="shared" si="8"/>
        <v>59283802.199999996</v>
      </c>
      <c r="I99">
        <f t="shared" si="9"/>
        <v>59283802</v>
      </c>
      <c r="J99">
        <v>218.5</v>
      </c>
      <c r="K99">
        <v>0.13442757</v>
      </c>
      <c r="L99">
        <f t="shared" si="10"/>
        <v>1741308971.3438191</v>
      </c>
      <c r="M99" s="3">
        <f t="shared" si="11"/>
        <v>2.1747322588663385E-3</v>
      </c>
    </row>
    <row r="100" spans="1:40" x14ac:dyDescent="0.3">
      <c r="A100" t="s">
        <v>215</v>
      </c>
      <c r="B100" t="s">
        <v>214</v>
      </c>
      <c r="C100" t="s">
        <v>213</v>
      </c>
      <c r="D100" t="s">
        <v>87</v>
      </c>
      <c r="E100" t="s">
        <v>10</v>
      </c>
      <c r="F100">
        <v>0.7</v>
      </c>
      <c r="G100">
        <v>329435660</v>
      </c>
      <c r="H100">
        <f t="shared" ref="H100:H131" si="12">F100*G100</f>
        <v>230604962</v>
      </c>
      <c r="I100">
        <f t="shared" ref="I100:I131" si="13">ROUND(H100,0)</f>
        <v>230604962</v>
      </c>
      <c r="J100">
        <v>74.25</v>
      </c>
      <c r="K100">
        <v>0.10111837</v>
      </c>
      <c r="L100">
        <f t="shared" ref="L100:L131" si="14">I100*J100*K100</f>
        <v>1731391041.9478815</v>
      </c>
      <c r="M100" s="3">
        <f t="shared" ref="M100:M131" si="15">L100/SUM($L$4:$L$159)</f>
        <v>2.1623456914314628E-3</v>
      </c>
    </row>
    <row r="101" spans="1:40" x14ac:dyDescent="0.3">
      <c r="A101" t="s">
        <v>212</v>
      </c>
      <c r="B101" t="s">
        <v>211</v>
      </c>
      <c r="C101" t="s">
        <v>210</v>
      </c>
      <c r="D101" t="s">
        <v>117</v>
      </c>
      <c r="E101" t="s">
        <v>10</v>
      </c>
      <c r="F101">
        <v>0.77</v>
      </c>
      <c r="G101">
        <v>93913232</v>
      </c>
      <c r="H101">
        <f t="shared" si="12"/>
        <v>72313188.640000001</v>
      </c>
      <c r="I101">
        <f t="shared" si="13"/>
        <v>72313189</v>
      </c>
      <c r="J101">
        <v>229.6</v>
      </c>
      <c r="K101">
        <v>0.10111837</v>
      </c>
      <c r="L101">
        <f t="shared" si="14"/>
        <v>1678879237.5513711</v>
      </c>
      <c r="M101" s="3">
        <f t="shared" si="15"/>
        <v>2.0967633525865422E-3</v>
      </c>
    </row>
    <row r="102" spans="1:40" s="5" customFormat="1" x14ac:dyDescent="0.3">
      <c r="A102" t="s">
        <v>209</v>
      </c>
      <c r="B102" t="s">
        <v>208</v>
      </c>
      <c r="C102" t="s">
        <v>207</v>
      </c>
      <c r="D102" t="s">
        <v>21</v>
      </c>
      <c r="E102" t="s">
        <v>10</v>
      </c>
      <c r="F102">
        <v>0.87</v>
      </c>
      <c r="G102">
        <v>73043942</v>
      </c>
      <c r="H102">
        <f t="shared" si="12"/>
        <v>63548229.539999999</v>
      </c>
      <c r="I102">
        <f t="shared" si="13"/>
        <v>63548230</v>
      </c>
      <c r="J102">
        <v>260.10000000000002</v>
      </c>
      <c r="K102">
        <v>0.10111837</v>
      </c>
      <c r="L102">
        <f t="shared" si="14"/>
        <v>1671374882.1795247</v>
      </c>
      <c r="M102" s="3">
        <f t="shared" si="15"/>
        <v>2.0873911136687373E-3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5" customFormat="1" x14ac:dyDescent="0.3">
      <c r="A103" t="s">
        <v>206</v>
      </c>
      <c r="B103" t="s">
        <v>205</v>
      </c>
      <c r="C103" t="s">
        <v>204</v>
      </c>
      <c r="D103" t="s">
        <v>203</v>
      </c>
      <c r="E103" t="s">
        <v>42</v>
      </c>
      <c r="F103">
        <v>0.9</v>
      </c>
      <c r="G103">
        <v>74109252</v>
      </c>
      <c r="H103">
        <f t="shared" si="12"/>
        <v>66698326.800000004</v>
      </c>
      <c r="I103">
        <f t="shared" si="13"/>
        <v>66698327</v>
      </c>
      <c r="J103">
        <v>24.99</v>
      </c>
      <c r="K103">
        <v>1</v>
      </c>
      <c r="L103">
        <f t="shared" si="14"/>
        <v>1666791191.7299998</v>
      </c>
      <c r="M103" s="3">
        <f t="shared" si="15"/>
        <v>2.081666512435249E-3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x14ac:dyDescent="0.3">
      <c r="A104" t="s">
        <v>202</v>
      </c>
      <c r="B104" t="s">
        <v>201</v>
      </c>
      <c r="C104" t="s">
        <v>200</v>
      </c>
      <c r="D104" t="s">
        <v>6</v>
      </c>
      <c r="E104" t="s">
        <v>5</v>
      </c>
      <c r="F104">
        <v>0.88</v>
      </c>
      <c r="G104">
        <v>102135990</v>
      </c>
      <c r="H104">
        <f t="shared" si="12"/>
        <v>89879671.200000003</v>
      </c>
      <c r="I104">
        <f t="shared" si="13"/>
        <v>89879671</v>
      </c>
      <c r="J104">
        <v>167.5</v>
      </c>
      <c r="K104">
        <v>0.11055526</v>
      </c>
      <c r="L104">
        <f t="shared" si="14"/>
        <v>1664392291.3500097</v>
      </c>
      <c r="M104" s="3">
        <f t="shared" si="15"/>
        <v>2.0786705099290737E-3</v>
      </c>
    </row>
    <row r="105" spans="1:40" x14ac:dyDescent="0.3">
      <c r="A105" t="s">
        <v>199</v>
      </c>
      <c r="B105" t="s">
        <v>198</v>
      </c>
      <c r="C105" t="s">
        <v>197</v>
      </c>
      <c r="D105" t="s">
        <v>21</v>
      </c>
      <c r="E105" t="s">
        <v>10</v>
      </c>
      <c r="F105">
        <v>0.57999999999999996</v>
      </c>
      <c r="G105">
        <v>202996869</v>
      </c>
      <c r="H105">
        <f t="shared" si="12"/>
        <v>117738184.02</v>
      </c>
      <c r="I105">
        <f t="shared" si="13"/>
        <v>117738184</v>
      </c>
      <c r="J105">
        <v>139.80000000000001</v>
      </c>
      <c r="K105">
        <v>0.10111837</v>
      </c>
      <c r="L105">
        <f t="shared" si="14"/>
        <v>1664387956.7470431</v>
      </c>
      <c r="M105" s="3">
        <f t="shared" si="15"/>
        <v>2.0786650964148409E-3</v>
      </c>
    </row>
    <row r="106" spans="1:40" x14ac:dyDescent="0.3">
      <c r="A106" t="s">
        <v>196</v>
      </c>
      <c r="B106" t="s">
        <v>195</v>
      </c>
      <c r="C106" t="s">
        <v>194</v>
      </c>
      <c r="D106" t="s">
        <v>53</v>
      </c>
      <c r="E106" t="s">
        <v>5</v>
      </c>
      <c r="F106">
        <v>0.68</v>
      </c>
      <c r="G106">
        <v>118803976</v>
      </c>
      <c r="H106">
        <f t="shared" si="12"/>
        <v>80786703.680000007</v>
      </c>
      <c r="I106">
        <f t="shared" si="13"/>
        <v>80786704</v>
      </c>
      <c r="J106">
        <v>186</v>
      </c>
      <c r="K106">
        <v>0.11055526</v>
      </c>
      <c r="L106">
        <f t="shared" si="14"/>
        <v>1661239482.1389256</v>
      </c>
      <c r="M106" s="3">
        <f t="shared" si="15"/>
        <v>2.0747329457114472E-3</v>
      </c>
    </row>
    <row r="107" spans="1:40" x14ac:dyDescent="0.3">
      <c r="A107" t="s">
        <v>193</v>
      </c>
      <c r="B107" t="s">
        <v>192</v>
      </c>
      <c r="C107" t="s">
        <v>191</v>
      </c>
      <c r="D107" t="s">
        <v>96</v>
      </c>
      <c r="E107" t="s">
        <v>10</v>
      </c>
      <c r="F107">
        <v>0.89</v>
      </c>
      <c r="G107">
        <v>230126136</v>
      </c>
      <c r="H107">
        <f t="shared" si="12"/>
        <v>204812261.03999999</v>
      </c>
      <c r="I107">
        <f t="shared" si="13"/>
        <v>204812261</v>
      </c>
      <c r="J107">
        <v>79.7</v>
      </c>
      <c r="K107">
        <v>0.10111837</v>
      </c>
      <c r="L107">
        <f t="shared" si="14"/>
        <v>1650609474.4702654</v>
      </c>
      <c r="M107" s="3">
        <f t="shared" si="15"/>
        <v>2.0614570590253576E-3</v>
      </c>
    </row>
    <row r="108" spans="1:40" x14ac:dyDescent="0.3">
      <c r="A108" t="s">
        <v>190</v>
      </c>
      <c r="B108" t="s">
        <v>189</v>
      </c>
      <c r="C108" t="s">
        <v>188</v>
      </c>
      <c r="D108" t="s">
        <v>166</v>
      </c>
      <c r="E108" t="s">
        <v>42</v>
      </c>
      <c r="F108">
        <v>0.84</v>
      </c>
      <c r="G108">
        <v>63272342</v>
      </c>
      <c r="H108">
        <f t="shared" si="12"/>
        <v>53148767.280000001</v>
      </c>
      <c r="I108">
        <f t="shared" si="13"/>
        <v>53148767</v>
      </c>
      <c r="J108">
        <v>31.05</v>
      </c>
      <c r="K108">
        <v>1</v>
      </c>
      <c r="L108">
        <f t="shared" si="14"/>
        <v>1650269215.3500001</v>
      </c>
      <c r="M108" s="3">
        <f t="shared" si="15"/>
        <v>2.061032107165928E-3</v>
      </c>
    </row>
    <row r="109" spans="1:40" x14ac:dyDescent="0.3">
      <c r="A109" t="s">
        <v>187</v>
      </c>
      <c r="B109" t="s">
        <v>186</v>
      </c>
      <c r="C109" t="s">
        <v>185</v>
      </c>
      <c r="D109" t="s">
        <v>117</v>
      </c>
      <c r="E109" t="s">
        <v>10</v>
      </c>
      <c r="F109">
        <v>0.8</v>
      </c>
      <c r="G109">
        <v>261729773</v>
      </c>
      <c r="H109">
        <f t="shared" si="12"/>
        <v>209383818.40000001</v>
      </c>
      <c r="I109">
        <f t="shared" si="13"/>
        <v>209383818</v>
      </c>
      <c r="J109">
        <v>76.650000000000006</v>
      </c>
      <c r="K109">
        <v>0.10111837</v>
      </c>
      <c r="L109">
        <f t="shared" si="14"/>
        <v>1622875986.6681352</v>
      </c>
      <c r="M109" s="3">
        <f t="shared" si="15"/>
        <v>2.0268205231970125E-3</v>
      </c>
    </row>
    <row r="110" spans="1:40" x14ac:dyDescent="0.3">
      <c r="A110" t="s">
        <v>184</v>
      </c>
      <c r="B110" t="s">
        <v>183</v>
      </c>
      <c r="C110" t="s">
        <v>182</v>
      </c>
      <c r="D110" t="s">
        <v>181</v>
      </c>
      <c r="E110" t="s">
        <v>91</v>
      </c>
      <c r="F110">
        <v>0.32</v>
      </c>
      <c r="G110">
        <v>282541204</v>
      </c>
      <c r="H110">
        <f t="shared" si="12"/>
        <v>90413185.280000001</v>
      </c>
      <c r="I110">
        <f t="shared" si="13"/>
        <v>90413185</v>
      </c>
      <c r="J110">
        <v>132.4</v>
      </c>
      <c r="K110">
        <v>0.13442757</v>
      </c>
      <c r="L110">
        <f t="shared" si="14"/>
        <v>1609192877.6295836</v>
      </c>
      <c r="M110" s="3">
        <f t="shared" si="15"/>
        <v>2.0097315980737709E-3</v>
      </c>
    </row>
    <row r="111" spans="1:40" x14ac:dyDescent="0.3">
      <c r="A111" t="s">
        <v>180</v>
      </c>
      <c r="B111" t="s">
        <v>179</v>
      </c>
      <c r="C111" t="s">
        <v>178</v>
      </c>
      <c r="D111" t="s">
        <v>177</v>
      </c>
      <c r="E111" t="s">
        <v>10</v>
      </c>
      <c r="F111">
        <v>0.82</v>
      </c>
      <c r="G111">
        <v>62132928</v>
      </c>
      <c r="H111">
        <f t="shared" si="12"/>
        <v>50949000.959999993</v>
      </c>
      <c r="I111">
        <f t="shared" si="13"/>
        <v>50949001</v>
      </c>
      <c r="J111">
        <v>309.2</v>
      </c>
      <c r="K111">
        <v>0.10111837</v>
      </c>
      <c r="L111">
        <f t="shared" si="14"/>
        <v>1592961275.669596</v>
      </c>
      <c r="M111" s="3">
        <f t="shared" si="15"/>
        <v>1.989459843332726E-3</v>
      </c>
    </row>
    <row r="112" spans="1:40" x14ac:dyDescent="0.3">
      <c r="A112" t="s">
        <v>176</v>
      </c>
      <c r="B112" t="s">
        <v>175</v>
      </c>
      <c r="C112" t="s">
        <v>174</v>
      </c>
      <c r="D112" t="s">
        <v>173</v>
      </c>
      <c r="E112" t="s">
        <v>10</v>
      </c>
      <c r="F112">
        <v>0.6</v>
      </c>
      <c r="G112">
        <v>270389770</v>
      </c>
      <c r="H112">
        <f t="shared" si="12"/>
        <v>162233862</v>
      </c>
      <c r="I112">
        <f t="shared" si="13"/>
        <v>162233862</v>
      </c>
      <c r="J112">
        <v>92.55</v>
      </c>
      <c r="K112">
        <v>0.10111837</v>
      </c>
      <c r="L112">
        <f t="shared" si="14"/>
        <v>1518266431.9768691</v>
      </c>
      <c r="M112" s="3">
        <f t="shared" si="15"/>
        <v>1.8961729604056879E-3</v>
      </c>
    </row>
    <row r="113" spans="1:13" x14ac:dyDescent="0.3">
      <c r="A113" t="s">
        <v>172</v>
      </c>
      <c r="B113" t="s">
        <v>171</v>
      </c>
      <c r="C113" t="s">
        <v>170</v>
      </c>
      <c r="D113" t="s">
        <v>124</v>
      </c>
      <c r="E113" t="s">
        <v>5</v>
      </c>
      <c r="F113">
        <v>0.81</v>
      </c>
      <c r="G113">
        <v>48858065</v>
      </c>
      <c r="H113">
        <f t="shared" si="12"/>
        <v>39575032.650000006</v>
      </c>
      <c r="I113">
        <f t="shared" si="13"/>
        <v>39575033</v>
      </c>
      <c r="J113">
        <v>346.6</v>
      </c>
      <c r="K113">
        <v>0.11055526</v>
      </c>
      <c r="L113">
        <f t="shared" si="14"/>
        <v>1516454046.5746529</v>
      </c>
      <c r="M113" s="3">
        <f t="shared" si="15"/>
        <v>1.8939094603235306E-3</v>
      </c>
    </row>
    <row r="114" spans="1:13" x14ac:dyDescent="0.3">
      <c r="A114" t="s">
        <v>169</v>
      </c>
      <c r="B114" t="s">
        <v>168</v>
      </c>
      <c r="C114" t="s">
        <v>167</v>
      </c>
      <c r="D114" t="s">
        <v>166</v>
      </c>
      <c r="E114" t="s">
        <v>42</v>
      </c>
      <c r="F114">
        <v>0.73</v>
      </c>
      <c r="G114">
        <v>55182079</v>
      </c>
      <c r="H114">
        <f t="shared" si="12"/>
        <v>40282917.670000002</v>
      </c>
      <c r="I114">
        <f t="shared" si="13"/>
        <v>40282918</v>
      </c>
      <c r="J114">
        <v>37.380000000000003</v>
      </c>
      <c r="K114">
        <v>1</v>
      </c>
      <c r="L114">
        <f t="shared" si="14"/>
        <v>1505775474.8400002</v>
      </c>
      <c r="M114" s="3">
        <f t="shared" si="15"/>
        <v>1.8805729216551255E-3</v>
      </c>
    </row>
    <row r="115" spans="1:13" x14ac:dyDescent="0.3">
      <c r="A115" t="s">
        <v>165</v>
      </c>
      <c r="B115" t="s">
        <v>165</v>
      </c>
      <c r="C115" t="s">
        <v>164</v>
      </c>
      <c r="D115" t="s">
        <v>163</v>
      </c>
      <c r="E115" t="s">
        <v>91</v>
      </c>
      <c r="F115">
        <v>0.56999999999999995</v>
      </c>
      <c r="G115">
        <v>60000000</v>
      </c>
      <c r="H115">
        <f t="shared" si="12"/>
        <v>34200000</v>
      </c>
      <c r="I115">
        <f t="shared" si="13"/>
        <v>34200000</v>
      </c>
      <c r="J115">
        <v>327.5</v>
      </c>
      <c r="K115">
        <v>0.13442757</v>
      </c>
      <c r="L115">
        <f t="shared" si="14"/>
        <v>1505655997.7849998</v>
      </c>
      <c r="M115" s="3">
        <f t="shared" si="15"/>
        <v>1.8804237059731417E-3</v>
      </c>
    </row>
    <row r="116" spans="1:13" x14ac:dyDescent="0.3">
      <c r="A116" t="s">
        <v>162</v>
      </c>
      <c r="B116" t="s">
        <v>161</v>
      </c>
      <c r="C116" t="s">
        <v>160</v>
      </c>
      <c r="D116" t="s">
        <v>80</v>
      </c>
      <c r="E116" t="s">
        <v>10</v>
      </c>
      <c r="F116">
        <v>0.5</v>
      </c>
      <c r="G116">
        <v>209870712</v>
      </c>
      <c r="H116">
        <f t="shared" si="12"/>
        <v>104935356</v>
      </c>
      <c r="I116">
        <f t="shared" si="13"/>
        <v>104935356</v>
      </c>
      <c r="J116">
        <v>141.19999999999999</v>
      </c>
      <c r="K116">
        <v>0.10111837</v>
      </c>
      <c r="L116">
        <f t="shared" si="14"/>
        <v>1498257972.1574683</v>
      </c>
      <c r="M116" s="3">
        <f t="shared" si="15"/>
        <v>1.8711842629742944E-3</v>
      </c>
    </row>
    <row r="117" spans="1:13" x14ac:dyDescent="0.3">
      <c r="A117" t="s">
        <v>159</v>
      </c>
      <c r="B117" t="s">
        <v>158</v>
      </c>
      <c r="C117" t="s">
        <v>157</v>
      </c>
      <c r="D117" t="s">
        <v>156</v>
      </c>
      <c r="E117" t="s">
        <v>91</v>
      </c>
      <c r="F117">
        <v>0.9</v>
      </c>
      <c r="G117">
        <v>26835227</v>
      </c>
      <c r="H117">
        <f t="shared" si="12"/>
        <v>24151704.300000001</v>
      </c>
      <c r="I117">
        <f t="shared" si="13"/>
        <v>24151704</v>
      </c>
      <c r="J117">
        <v>456.4</v>
      </c>
      <c r="K117">
        <v>0.13442757</v>
      </c>
      <c r="L117">
        <f t="shared" si="14"/>
        <v>1481773287.2681835</v>
      </c>
      <c r="M117" s="3">
        <f t="shared" si="15"/>
        <v>1.8505964312936778E-3</v>
      </c>
    </row>
    <row r="118" spans="1:13" x14ac:dyDescent="0.3">
      <c r="A118" t="s">
        <v>155</v>
      </c>
      <c r="B118" t="s">
        <v>154</v>
      </c>
      <c r="C118" t="s">
        <v>153</v>
      </c>
      <c r="D118" t="s">
        <v>152</v>
      </c>
      <c r="E118" t="s">
        <v>10</v>
      </c>
      <c r="F118">
        <v>0.57999999999999996</v>
      </c>
      <c r="G118">
        <v>42288489</v>
      </c>
      <c r="H118">
        <f t="shared" si="12"/>
        <v>24527323.619999997</v>
      </c>
      <c r="I118">
        <f t="shared" si="13"/>
        <v>24527324</v>
      </c>
      <c r="J118">
        <v>596.5</v>
      </c>
      <c r="K118">
        <v>0.10111837</v>
      </c>
      <c r="L118">
        <f t="shared" si="14"/>
        <v>1479417243.4234314</v>
      </c>
      <c r="M118" s="3">
        <f t="shared" si="15"/>
        <v>1.8476539525970157E-3</v>
      </c>
    </row>
    <row r="119" spans="1:13" x14ac:dyDescent="0.3">
      <c r="A119" t="s">
        <v>151</v>
      </c>
      <c r="B119" t="s">
        <v>150</v>
      </c>
      <c r="C119" t="s">
        <v>149</v>
      </c>
      <c r="D119" t="s">
        <v>148</v>
      </c>
      <c r="E119" t="s">
        <v>10</v>
      </c>
      <c r="F119">
        <v>0.77</v>
      </c>
      <c r="G119">
        <v>71851309</v>
      </c>
      <c r="H119">
        <f t="shared" si="12"/>
        <v>55325507.93</v>
      </c>
      <c r="I119">
        <f t="shared" si="13"/>
        <v>55325508</v>
      </c>
      <c r="J119">
        <v>257</v>
      </c>
      <c r="K119">
        <v>0.10111837</v>
      </c>
      <c r="L119">
        <f t="shared" si="14"/>
        <v>1437767273.4141636</v>
      </c>
      <c r="M119" s="3">
        <f t="shared" si="15"/>
        <v>1.7956370303560023E-3</v>
      </c>
    </row>
    <row r="120" spans="1:13" x14ac:dyDescent="0.3">
      <c r="A120" t="s">
        <v>147</v>
      </c>
      <c r="B120" t="s">
        <v>146</v>
      </c>
      <c r="C120" t="s">
        <v>145</v>
      </c>
      <c r="D120" t="s">
        <v>144</v>
      </c>
      <c r="E120" t="s">
        <v>10</v>
      </c>
      <c r="F120">
        <v>0.73</v>
      </c>
      <c r="G120">
        <v>295833333</v>
      </c>
      <c r="H120">
        <f t="shared" si="12"/>
        <v>215958333.09</v>
      </c>
      <c r="I120">
        <f t="shared" si="13"/>
        <v>215958333</v>
      </c>
      <c r="J120">
        <v>63.9</v>
      </c>
      <c r="K120">
        <v>0.10111837</v>
      </c>
      <c r="L120">
        <f t="shared" si="14"/>
        <v>1395406960.2740536</v>
      </c>
      <c r="M120" s="3">
        <f t="shared" si="15"/>
        <v>1.7427329558939134E-3</v>
      </c>
    </row>
    <row r="121" spans="1:13" x14ac:dyDescent="0.3">
      <c r="A121" t="s">
        <v>143</v>
      </c>
      <c r="B121" t="s">
        <v>142</v>
      </c>
      <c r="C121" t="s">
        <v>141</v>
      </c>
      <c r="D121" t="s">
        <v>140</v>
      </c>
      <c r="E121" t="s">
        <v>10</v>
      </c>
      <c r="F121">
        <v>0.63</v>
      </c>
      <c r="G121">
        <v>305500000</v>
      </c>
      <c r="H121">
        <f t="shared" si="12"/>
        <v>192465000</v>
      </c>
      <c r="I121">
        <f t="shared" si="13"/>
        <v>192465000</v>
      </c>
      <c r="J121">
        <v>69.55</v>
      </c>
      <c r="K121">
        <v>0.10111837</v>
      </c>
      <c r="L121">
        <f t="shared" si="14"/>
        <v>1353564509.5565774</v>
      </c>
      <c r="M121" s="3">
        <f t="shared" si="15"/>
        <v>1.6904756432269397E-3</v>
      </c>
    </row>
    <row r="122" spans="1:13" x14ac:dyDescent="0.3">
      <c r="A122" t="s">
        <v>139</v>
      </c>
      <c r="B122" t="s">
        <v>138</v>
      </c>
      <c r="C122" t="s">
        <v>137</v>
      </c>
      <c r="D122" t="s">
        <v>124</v>
      </c>
      <c r="E122" t="s">
        <v>5</v>
      </c>
      <c r="F122">
        <v>0.47</v>
      </c>
      <c r="G122">
        <v>59577368</v>
      </c>
      <c r="H122">
        <f t="shared" si="12"/>
        <v>28001362.959999997</v>
      </c>
      <c r="I122">
        <f t="shared" si="13"/>
        <v>28001363</v>
      </c>
      <c r="J122">
        <v>436.9</v>
      </c>
      <c r="K122">
        <v>0.11055526</v>
      </c>
      <c r="L122">
        <f t="shared" si="14"/>
        <v>1352510441.703387</v>
      </c>
      <c r="M122" s="3">
        <f t="shared" si="15"/>
        <v>1.6891592109331359E-3</v>
      </c>
    </row>
    <row r="123" spans="1:13" x14ac:dyDescent="0.3">
      <c r="A123" t="s">
        <v>136</v>
      </c>
      <c r="B123" t="s">
        <v>135</v>
      </c>
      <c r="C123" t="s">
        <v>134</v>
      </c>
      <c r="D123" t="s">
        <v>92</v>
      </c>
      <c r="E123" t="s">
        <v>91</v>
      </c>
      <c r="F123">
        <v>0.75</v>
      </c>
      <c r="G123">
        <v>51250000</v>
      </c>
      <c r="H123">
        <f t="shared" si="12"/>
        <v>38437500</v>
      </c>
      <c r="I123">
        <f t="shared" si="13"/>
        <v>38437500</v>
      </c>
      <c r="J123">
        <v>246.2</v>
      </c>
      <c r="K123">
        <v>0.13442757</v>
      </c>
      <c r="L123">
        <f t="shared" si="14"/>
        <v>1272130103.525625</v>
      </c>
      <c r="M123" s="3">
        <f t="shared" si="15"/>
        <v>1.5887716764458693E-3</v>
      </c>
    </row>
    <row r="124" spans="1:13" x14ac:dyDescent="0.3">
      <c r="A124" t="s">
        <v>133</v>
      </c>
      <c r="B124" t="s">
        <v>132</v>
      </c>
      <c r="C124" t="s">
        <v>131</v>
      </c>
      <c r="D124" t="s">
        <v>21</v>
      </c>
      <c r="E124" t="s">
        <v>10</v>
      </c>
      <c r="F124">
        <v>0.92</v>
      </c>
      <c r="G124">
        <v>157728249</v>
      </c>
      <c r="H124">
        <f t="shared" si="12"/>
        <v>145109989.08000001</v>
      </c>
      <c r="I124">
        <f t="shared" si="13"/>
        <v>145109989</v>
      </c>
      <c r="J124">
        <v>85</v>
      </c>
      <c r="K124">
        <v>0.10111837</v>
      </c>
      <c r="L124">
        <f t="shared" si="14"/>
        <v>1247229272.463824</v>
      </c>
      <c r="M124" s="3">
        <f t="shared" si="15"/>
        <v>1.557672864302905E-3</v>
      </c>
    </row>
    <row r="125" spans="1:13" x14ac:dyDescent="0.3">
      <c r="A125" t="s">
        <v>130</v>
      </c>
      <c r="B125" t="s">
        <v>129</v>
      </c>
      <c r="C125" t="s">
        <v>128</v>
      </c>
      <c r="D125" t="s">
        <v>21</v>
      </c>
      <c r="E125" t="s">
        <v>10</v>
      </c>
      <c r="F125">
        <v>0.9</v>
      </c>
      <c r="G125">
        <v>76856728</v>
      </c>
      <c r="H125">
        <f t="shared" si="12"/>
        <v>69171055.200000003</v>
      </c>
      <c r="I125">
        <f t="shared" si="13"/>
        <v>69171055</v>
      </c>
      <c r="J125">
        <v>175</v>
      </c>
      <c r="K125">
        <v>0.10111837</v>
      </c>
      <c r="L125">
        <f t="shared" si="14"/>
        <v>1224031258.2365613</v>
      </c>
      <c r="M125" s="3">
        <f t="shared" si="15"/>
        <v>1.5287007113352815E-3</v>
      </c>
    </row>
    <row r="126" spans="1:13" x14ac:dyDescent="0.3">
      <c r="A126" t="s">
        <v>127</v>
      </c>
      <c r="B126" t="s">
        <v>126</v>
      </c>
      <c r="C126" t="s">
        <v>125</v>
      </c>
      <c r="D126" t="s">
        <v>124</v>
      </c>
      <c r="E126" t="s">
        <v>5</v>
      </c>
      <c r="F126">
        <v>0.35</v>
      </c>
      <c r="G126">
        <v>113299999</v>
      </c>
      <c r="H126">
        <f t="shared" si="12"/>
        <v>39654999.649999999</v>
      </c>
      <c r="I126">
        <f t="shared" si="13"/>
        <v>39655000</v>
      </c>
      <c r="J126">
        <v>268.2</v>
      </c>
      <c r="K126">
        <v>0.11055526</v>
      </c>
      <c r="L126">
        <f t="shared" si="14"/>
        <v>1175807261.62746</v>
      </c>
      <c r="M126" s="3">
        <f t="shared" si="15"/>
        <v>1.468473443915681E-3</v>
      </c>
    </row>
    <row r="127" spans="1:13" x14ac:dyDescent="0.3">
      <c r="A127" t="s">
        <v>123</v>
      </c>
      <c r="B127" t="s">
        <v>122</v>
      </c>
      <c r="C127" t="s">
        <v>121</v>
      </c>
      <c r="D127" t="s">
        <v>117</v>
      </c>
      <c r="E127" t="s">
        <v>10</v>
      </c>
      <c r="F127">
        <v>0.56999999999999995</v>
      </c>
      <c r="G127">
        <v>110550088</v>
      </c>
      <c r="H127">
        <f t="shared" si="12"/>
        <v>63013550.159999996</v>
      </c>
      <c r="I127">
        <f t="shared" si="13"/>
        <v>63013550</v>
      </c>
      <c r="J127">
        <v>181.1</v>
      </c>
      <c r="K127">
        <v>0.10111837</v>
      </c>
      <c r="L127">
        <f t="shared" si="14"/>
        <v>1153937953.7147348</v>
      </c>
      <c r="M127" s="3">
        <f t="shared" si="15"/>
        <v>1.4411607210275763E-3</v>
      </c>
    </row>
    <row r="128" spans="1:13" x14ac:dyDescent="0.3">
      <c r="A128" t="s">
        <v>120</v>
      </c>
      <c r="B128" t="s">
        <v>119</v>
      </c>
      <c r="C128" t="s">
        <v>118</v>
      </c>
      <c r="D128" t="s">
        <v>117</v>
      </c>
      <c r="E128" t="s">
        <v>5</v>
      </c>
      <c r="F128">
        <v>0.63</v>
      </c>
      <c r="G128">
        <v>133704942</v>
      </c>
      <c r="H128">
        <f t="shared" si="12"/>
        <v>84234113.459999993</v>
      </c>
      <c r="I128">
        <f t="shared" si="13"/>
        <v>84234113</v>
      </c>
      <c r="J128">
        <v>123.5</v>
      </c>
      <c r="K128">
        <v>0.11055526</v>
      </c>
      <c r="L128">
        <f t="shared" si="14"/>
        <v>1150096746.552671</v>
      </c>
      <c r="M128" s="3">
        <f t="shared" si="15"/>
        <v>1.4363634120687406E-3</v>
      </c>
    </row>
    <row r="129" spans="1:13" x14ac:dyDescent="0.3">
      <c r="A129" t="s">
        <v>116</v>
      </c>
      <c r="B129" t="s">
        <v>115</v>
      </c>
      <c r="C129" t="s">
        <v>114</v>
      </c>
      <c r="D129" t="s">
        <v>70</v>
      </c>
      <c r="E129" t="s">
        <v>10</v>
      </c>
      <c r="F129">
        <v>0.23</v>
      </c>
      <c r="G129">
        <v>148028722</v>
      </c>
      <c r="H129">
        <f t="shared" si="12"/>
        <v>34046606.060000002</v>
      </c>
      <c r="I129">
        <f t="shared" si="13"/>
        <v>34046606</v>
      </c>
      <c r="J129">
        <v>333.4</v>
      </c>
      <c r="K129">
        <v>0.10111837</v>
      </c>
      <c r="L129">
        <f t="shared" si="14"/>
        <v>1147808616.7375901</v>
      </c>
      <c r="M129" s="3">
        <f t="shared" si="15"/>
        <v>1.4335057516516522E-3</v>
      </c>
    </row>
    <row r="130" spans="1:13" x14ac:dyDescent="0.3">
      <c r="A130" t="s">
        <v>113</v>
      </c>
      <c r="B130" t="s">
        <v>112</v>
      </c>
      <c r="C130" t="s">
        <v>111</v>
      </c>
      <c r="D130" t="s">
        <v>110</v>
      </c>
      <c r="E130" t="s">
        <v>5</v>
      </c>
      <c r="F130">
        <v>0.7</v>
      </c>
      <c r="G130">
        <v>138512123</v>
      </c>
      <c r="H130">
        <f t="shared" si="12"/>
        <v>96958486.099999994</v>
      </c>
      <c r="I130">
        <f t="shared" si="13"/>
        <v>96958486</v>
      </c>
      <c r="J130">
        <v>103.5</v>
      </c>
      <c r="K130">
        <v>0.11055526</v>
      </c>
      <c r="L130">
        <f t="shared" si="14"/>
        <v>1109444510.0949132</v>
      </c>
      <c r="M130" s="3">
        <f t="shared" si="15"/>
        <v>1.3855925658406178E-3</v>
      </c>
    </row>
    <row r="131" spans="1:13" x14ac:dyDescent="0.3">
      <c r="A131" t="s">
        <v>109</v>
      </c>
      <c r="B131" t="s">
        <v>108</v>
      </c>
      <c r="C131" t="s">
        <v>107</v>
      </c>
      <c r="D131" t="s">
        <v>106</v>
      </c>
      <c r="E131" t="s">
        <v>10</v>
      </c>
      <c r="F131">
        <v>0.72</v>
      </c>
      <c r="G131">
        <v>61774331</v>
      </c>
      <c r="H131">
        <f t="shared" si="12"/>
        <v>44477518.32</v>
      </c>
      <c r="I131">
        <f t="shared" si="13"/>
        <v>44477518</v>
      </c>
      <c r="J131">
        <v>243.2</v>
      </c>
      <c r="K131">
        <v>0.10111837</v>
      </c>
      <c r="L131">
        <f t="shared" si="14"/>
        <v>1093790570.4231365</v>
      </c>
      <c r="M131" s="3">
        <f t="shared" si="15"/>
        <v>1.3660422573412085E-3</v>
      </c>
    </row>
    <row r="132" spans="1:13" x14ac:dyDescent="0.3">
      <c r="A132" t="s">
        <v>105</v>
      </c>
      <c r="B132" t="s">
        <v>104</v>
      </c>
      <c r="C132" t="s">
        <v>103</v>
      </c>
      <c r="D132" t="s">
        <v>96</v>
      </c>
      <c r="E132" t="s">
        <v>10</v>
      </c>
      <c r="F132">
        <v>0.73</v>
      </c>
      <c r="G132">
        <v>206470860</v>
      </c>
      <c r="H132">
        <f t="shared" ref="H132:H163" si="16">F132*G132</f>
        <v>150723727.79999998</v>
      </c>
      <c r="I132">
        <f t="shared" ref="I132:I163" si="17">ROUND(H132,0)</f>
        <v>150723728</v>
      </c>
      <c r="J132">
        <v>71.150000000000006</v>
      </c>
      <c r="K132">
        <v>0.10111837</v>
      </c>
      <c r="L132">
        <f t="shared" ref="L132:L163" si="18">I132*J132*K132</f>
        <v>1084392717.0478711</v>
      </c>
      <c r="M132" s="3">
        <f t="shared" ref="M132:M163" si="19">L132/SUM($L$4:$L$159)</f>
        <v>1.3543052162786377E-3</v>
      </c>
    </row>
    <row r="133" spans="1:13" x14ac:dyDescent="0.3">
      <c r="A133" t="s">
        <v>102</v>
      </c>
      <c r="B133" t="s">
        <v>101</v>
      </c>
      <c r="C133" t="s">
        <v>100</v>
      </c>
      <c r="D133" t="s">
        <v>92</v>
      </c>
      <c r="E133" t="s">
        <v>91</v>
      </c>
      <c r="F133">
        <v>0.65</v>
      </c>
      <c r="G133">
        <v>11231627</v>
      </c>
      <c r="H133">
        <f t="shared" si="16"/>
        <v>7300557.5499999998</v>
      </c>
      <c r="I133">
        <f t="shared" si="17"/>
        <v>7300558</v>
      </c>
      <c r="J133">
        <v>1104</v>
      </c>
      <c r="K133">
        <v>0.13442757</v>
      </c>
      <c r="L133">
        <f t="shared" si="18"/>
        <v>1083461483.8288021</v>
      </c>
      <c r="M133" s="3">
        <f t="shared" si="19"/>
        <v>1.3531421929695265E-3</v>
      </c>
    </row>
    <row r="134" spans="1:13" x14ac:dyDescent="0.3">
      <c r="A134" t="s">
        <v>99</v>
      </c>
      <c r="B134" t="s">
        <v>98</v>
      </c>
      <c r="C134" t="s">
        <v>97</v>
      </c>
      <c r="D134" t="s">
        <v>96</v>
      </c>
      <c r="E134" t="s">
        <v>10</v>
      </c>
      <c r="F134">
        <v>1</v>
      </c>
      <c r="G134">
        <v>122155730</v>
      </c>
      <c r="H134">
        <f t="shared" si="16"/>
        <v>122155730</v>
      </c>
      <c r="I134">
        <f t="shared" si="17"/>
        <v>122155730</v>
      </c>
      <c r="J134">
        <v>87.2</v>
      </c>
      <c r="K134">
        <v>0.10111837</v>
      </c>
      <c r="L134">
        <f t="shared" si="18"/>
        <v>1077110820.0878806</v>
      </c>
      <c r="M134" s="3">
        <f t="shared" si="19"/>
        <v>1.3452108071385924E-3</v>
      </c>
    </row>
    <row r="135" spans="1:13" x14ac:dyDescent="0.3">
      <c r="A135" t="s">
        <v>95</v>
      </c>
      <c r="B135" t="s">
        <v>94</v>
      </c>
      <c r="C135" t="s">
        <v>93</v>
      </c>
      <c r="D135" t="s">
        <v>92</v>
      </c>
      <c r="E135" t="s">
        <v>91</v>
      </c>
      <c r="F135">
        <v>0.65</v>
      </c>
      <c r="G135">
        <v>10743296</v>
      </c>
      <c r="H135">
        <f t="shared" si="16"/>
        <v>6983142.4000000004</v>
      </c>
      <c r="I135">
        <f t="shared" si="17"/>
        <v>6983142</v>
      </c>
      <c r="J135">
        <v>1134</v>
      </c>
      <c r="K135">
        <v>0.13442757</v>
      </c>
      <c r="L135">
        <f t="shared" si="18"/>
        <v>1064516202.5682819</v>
      </c>
      <c r="M135" s="3">
        <f t="shared" si="19"/>
        <v>1.3294813062523616E-3</v>
      </c>
    </row>
    <row r="136" spans="1:13" x14ac:dyDescent="0.3">
      <c r="A136" t="s">
        <v>90</v>
      </c>
      <c r="B136" t="s">
        <v>89</v>
      </c>
      <c r="C136" t="s">
        <v>88</v>
      </c>
      <c r="D136" t="s">
        <v>87</v>
      </c>
      <c r="E136" t="s">
        <v>42</v>
      </c>
      <c r="F136">
        <v>0.6</v>
      </c>
      <c r="G136">
        <v>155342557</v>
      </c>
      <c r="H136">
        <f t="shared" si="16"/>
        <v>93205534.200000003</v>
      </c>
      <c r="I136">
        <f t="shared" si="17"/>
        <v>93205534</v>
      </c>
      <c r="J136">
        <v>10.86</v>
      </c>
      <c r="K136">
        <v>1</v>
      </c>
      <c r="L136">
        <f t="shared" si="18"/>
        <v>1012212099.2399999</v>
      </c>
      <c r="M136" s="3">
        <f t="shared" si="19"/>
        <v>1.2641583666414141E-3</v>
      </c>
    </row>
    <row r="137" spans="1:13" x14ac:dyDescent="0.3">
      <c r="A137" t="s">
        <v>86</v>
      </c>
      <c r="B137" t="s">
        <v>85</v>
      </c>
      <c r="C137" t="s">
        <v>84</v>
      </c>
      <c r="D137" t="s">
        <v>70</v>
      </c>
      <c r="E137" t="s">
        <v>10</v>
      </c>
      <c r="F137">
        <v>0.15</v>
      </c>
      <c r="G137">
        <v>119097595</v>
      </c>
      <c r="H137">
        <f t="shared" si="16"/>
        <v>17864639.25</v>
      </c>
      <c r="I137">
        <f t="shared" si="17"/>
        <v>17864639</v>
      </c>
      <c r="J137">
        <v>522</v>
      </c>
      <c r="K137">
        <v>0.10111837</v>
      </c>
      <c r="L137">
        <f t="shared" si="18"/>
        <v>942963338.03822041</v>
      </c>
      <c r="M137" s="3">
        <f t="shared" si="19"/>
        <v>1.1776731320561808E-3</v>
      </c>
    </row>
    <row r="138" spans="1:13" x14ac:dyDescent="0.3">
      <c r="A138" t="s">
        <v>83</v>
      </c>
      <c r="B138" t="s">
        <v>82</v>
      </c>
      <c r="C138" t="s">
        <v>81</v>
      </c>
      <c r="D138" t="s">
        <v>80</v>
      </c>
      <c r="E138" t="s">
        <v>42</v>
      </c>
      <c r="F138">
        <v>0.68</v>
      </c>
      <c r="G138">
        <v>31737007</v>
      </c>
      <c r="H138">
        <f t="shared" si="16"/>
        <v>21581164.760000002</v>
      </c>
      <c r="I138">
        <f t="shared" si="17"/>
        <v>21581165</v>
      </c>
      <c r="J138">
        <v>42.57</v>
      </c>
      <c r="K138">
        <v>1</v>
      </c>
      <c r="L138">
        <f t="shared" si="18"/>
        <v>918710194.04999995</v>
      </c>
      <c r="M138" s="3">
        <f t="shared" si="19"/>
        <v>1.1473832205711391E-3</v>
      </c>
    </row>
    <row r="139" spans="1:13" x14ac:dyDescent="0.3">
      <c r="A139" t="s">
        <v>79</v>
      </c>
      <c r="B139" t="s">
        <v>78</v>
      </c>
      <c r="C139" t="s">
        <v>77</v>
      </c>
      <c r="D139" t="s">
        <v>21</v>
      </c>
      <c r="E139" t="s">
        <v>5</v>
      </c>
      <c r="F139">
        <v>0.51</v>
      </c>
      <c r="G139">
        <v>183732461</v>
      </c>
      <c r="H139">
        <f t="shared" si="16"/>
        <v>93703555.109999999</v>
      </c>
      <c r="I139">
        <f t="shared" si="17"/>
        <v>93703555</v>
      </c>
      <c r="J139">
        <v>88.5</v>
      </c>
      <c r="K139">
        <v>0.11055526</v>
      </c>
      <c r="L139">
        <f t="shared" si="18"/>
        <v>916808748.40651309</v>
      </c>
      <c r="M139" s="3">
        <f t="shared" si="19"/>
        <v>1.1450084925662748E-3</v>
      </c>
    </row>
    <row r="140" spans="1:13" x14ac:dyDescent="0.3">
      <c r="A140" t="s">
        <v>76</v>
      </c>
      <c r="B140" t="s">
        <v>75</v>
      </c>
      <c r="C140" t="s">
        <v>74</v>
      </c>
      <c r="D140" t="s">
        <v>21</v>
      </c>
      <c r="E140" t="s">
        <v>10</v>
      </c>
      <c r="F140">
        <v>0.86</v>
      </c>
      <c r="G140">
        <v>182002752</v>
      </c>
      <c r="H140">
        <f t="shared" si="16"/>
        <v>156522366.72</v>
      </c>
      <c r="I140">
        <f t="shared" si="17"/>
        <v>156522367</v>
      </c>
      <c r="J140">
        <v>57</v>
      </c>
      <c r="K140">
        <v>0.10111837</v>
      </c>
      <c r="L140">
        <f t="shared" si="18"/>
        <v>902155337.31616199</v>
      </c>
      <c r="M140" s="3">
        <f t="shared" si="19"/>
        <v>1.1267077508110518E-3</v>
      </c>
    </row>
    <row r="141" spans="1:13" x14ac:dyDescent="0.3">
      <c r="A141" t="s">
        <v>73</v>
      </c>
      <c r="B141" t="s">
        <v>72</v>
      </c>
      <c r="C141" t="s">
        <v>71</v>
      </c>
      <c r="D141" t="s">
        <v>70</v>
      </c>
      <c r="E141" t="s">
        <v>5</v>
      </c>
      <c r="F141">
        <v>0.33</v>
      </c>
      <c r="G141">
        <v>74321862</v>
      </c>
      <c r="H141">
        <f t="shared" si="16"/>
        <v>24526214.460000001</v>
      </c>
      <c r="I141">
        <f t="shared" si="17"/>
        <v>24526214</v>
      </c>
      <c r="J141">
        <v>305</v>
      </c>
      <c r="K141">
        <v>0.11055526</v>
      </c>
      <c r="L141">
        <f t="shared" si="18"/>
        <v>827008099.50362027</v>
      </c>
      <c r="M141" s="3">
        <f t="shared" si="19"/>
        <v>1.0328558698840759E-3</v>
      </c>
    </row>
    <row r="142" spans="1:13" x14ac:dyDescent="0.3">
      <c r="A142" t="s">
        <v>69</v>
      </c>
      <c r="B142" t="s">
        <v>68</v>
      </c>
      <c r="C142" t="s">
        <v>67</v>
      </c>
      <c r="D142" t="s">
        <v>21</v>
      </c>
      <c r="E142" t="s">
        <v>10</v>
      </c>
      <c r="F142">
        <v>0.75</v>
      </c>
      <c r="G142">
        <v>94034257</v>
      </c>
      <c r="H142">
        <f t="shared" si="16"/>
        <v>70525692.75</v>
      </c>
      <c r="I142">
        <f t="shared" si="17"/>
        <v>70525693</v>
      </c>
      <c r="J142">
        <v>111.6</v>
      </c>
      <c r="K142">
        <v>0.10111837</v>
      </c>
      <c r="L142">
        <f t="shared" si="18"/>
        <v>795869052.11169362</v>
      </c>
      <c r="M142" s="3">
        <f t="shared" si="19"/>
        <v>9.9396610822315157E-4</v>
      </c>
    </row>
    <row r="143" spans="1:13" x14ac:dyDescent="0.3">
      <c r="A143" t="s">
        <v>66</v>
      </c>
      <c r="B143" t="s">
        <v>65</v>
      </c>
      <c r="C143" t="s">
        <v>64</v>
      </c>
      <c r="D143" t="s">
        <v>21</v>
      </c>
      <c r="E143" t="s">
        <v>42</v>
      </c>
      <c r="F143">
        <v>0.53</v>
      </c>
      <c r="G143">
        <v>339690554</v>
      </c>
      <c r="H143">
        <f t="shared" si="16"/>
        <v>180035993.62</v>
      </c>
      <c r="I143">
        <f t="shared" si="17"/>
        <v>180035994</v>
      </c>
      <c r="J143">
        <v>4.3120000000000003</v>
      </c>
      <c r="K143">
        <v>1</v>
      </c>
      <c r="L143">
        <f t="shared" si="18"/>
        <v>776315206.12800002</v>
      </c>
      <c r="M143" s="3">
        <f t="shared" si="19"/>
        <v>9.6954518100951341E-4</v>
      </c>
    </row>
    <row r="144" spans="1:13" x14ac:dyDescent="0.3">
      <c r="A144" t="s">
        <v>63</v>
      </c>
      <c r="B144" t="s">
        <v>62</v>
      </c>
      <c r="C144" t="s">
        <v>61</v>
      </c>
      <c r="D144" t="s">
        <v>60</v>
      </c>
      <c r="E144" t="s">
        <v>10</v>
      </c>
      <c r="F144">
        <v>0.74</v>
      </c>
      <c r="G144">
        <v>29838922</v>
      </c>
      <c r="H144">
        <f t="shared" si="16"/>
        <v>22080802.280000001</v>
      </c>
      <c r="I144">
        <f t="shared" si="17"/>
        <v>22080802</v>
      </c>
      <c r="J144">
        <v>341.5</v>
      </c>
      <c r="K144">
        <v>0.10111837</v>
      </c>
      <c r="L144">
        <f t="shared" si="18"/>
        <v>762492562.28093076</v>
      </c>
      <c r="M144" s="3">
        <f t="shared" si="19"/>
        <v>9.5228198994363198E-4</v>
      </c>
    </row>
    <row r="145" spans="1:13" x14ac:dyDescent="0.3">
      <c r="A145" t="s">
        <v>59</v>
      </c>
      <c r="B145" t="s">
        <v>58</v>
      </c>
      <c r="C145" t="s">
        <v>57</v>
      </c>
      <c r="D145" t="s">
        <v>21</v>
      </c>
      <c r="E145" t="s">
        <v>10</v>
      </c>
      <c r="F145">
        <v>1</v>
      </c>
      <c r="G145">
        <v>71938910</v>
      </c>
      <c r="H145">
        <f t="shared" si="16"/>
        <v>71938910</v>
      </c>
      <c r="I145">
        <f t="shared" si="17"/>
        <v>71938910</v>
      </c>
      <c r="J145">
        <v>101.5</v>
      </c>
      <c r="K145">
        <v>0.10111837</v>
      </c>
      <c r="L145">
        <f t="shared" si="18"/>
        <v>738346049.85583508</v>
      </c>
      <c r="M145" s="3">
        <f t="shared" si="19"/>
        <v>9.2212525132105011E-4</v>
      </c>
    </row>
    <row r="146" spans="1:13" x14ac:dyDescent="0.3">
      <c r="A146" t="s">
        <v>56</v>
      </c>
      <c r="B146" t="s">
        <v>55</v>
      </c>
      <c r="C146" t="s">
        <v>54</v>
      </c>
      <c r="D146" t="s">
        <v>53</v>
      </c>
      <c r="E146" t="s">
        <v>42</v>
      </c>
      <c r="F146">
        <v>0.5</v>
      </c>
      <c r="G146">
        <v>162812093</v>
      </c>
      <c r="H146">
        <f t="shared" si="16"/>
        <v>81406046.5</v>
      </c>
      <c r="I146">
        <f t="shared" si="17"/>
        <v>81406047</v>
      </c>
      <c r="J146">
        <v>8.5350000000000001</v>
      </c>
      <c r="K146">
        <v>1</v>
      </c>
      <c r="L146">
        <f t="shared" si="18"/>
        <v>694800611.14499998</v>
      </c>
      <c r="M146" s="3">
        <f t="shared" si="19"/>
        <v>8.6774106571735593E-4</v>
      </c>
    </row>
    <row r="147" spans="1:13" x14ac:dyDescent="0.3">
      <c r="A147" t="s">
        <v>52</v>
      </c>
      <c r="B147" t="s">
        <v>51</v>
      </c>
      <c r="C147" t="s">
        <v>50</v>
      </c>
      <c r="D147" t="s">
        <v>49</v>
      </c>
      <c r="E147" t="s">
        <v>5</v>
      </c>
      <c r="F147">
        <v>0.62</v>
      </c>
      <c r="G147">
        <v>35759539</v>
      </c>
      <c r="H147">
        <f t="shared" si="16"/>
        <v>22170914.18</v>
      </c>
      <c r="I147">
        <f t="shared" si="17"/>
        <v>22170914</v>
      </c>
      <c r="J147">
        <v>278.60000000000002</v>
      </c>
      <c r="K147">
        <v>0.11055526</v>
      </c>
      <c r="L147">
        <f t="shared" si="18"/>
        <v>682879569.65174854</v>
      </c>
      <c r="M147" s="3">
        <f t="shared" si="19"/>
        <v>8.5285279837290465E-4</v>
      </c>
    </row>
    <row r="148" spans="1:13" x14ac:dyDescent="0.3">
      <c r="A148" t="s">
        <v>48</v>
      </c>
      <c r="B148" t="s">
        <v>47</v>
      </c>
      <c r="C148" t="s">
        <v>46</v>
      </c>
      <c r="D148" t="s">
        <v>21</v>
      </c>
      <c r="E148" t="s">
        <v>10</v>
      </c>
      <c r="F148">
        <v>0.62</v>
      </c>
      <c r="G148">
        <v>75000000</v>
      </c>
      <c r="H148">
        <f t="shared" si="16"/>
        <v>46500000</v>
      </c>
      <c r="I148">
        <f t="shared" si="17"/>
        <v>46500000</v>
      </c>
      <c r="J148">
        <v>143.19999999999999</v>
      </c>
      <c r="K148">
        <v>0.10111837</v>
      </c>
      <c r="L148">
        <f t="shared" si="18"/>
        <v>673327002.1559999</v>
      </c>
      <c r="M148" s="3">
        <f t="shared" si="19"/>
        <v>8.4092253382486736E-4</v>
      </c>
    </row>
    <row r="149" spans="1:13" x14ac:dyDescent="0.3">
      <c r="A149" t="s">
        <v>45</v>
      </c>
      <c r="B149" t="s">
        <v>44</v>
      </c>
      <c r="C149" t="s">
        <v>43</v>
      </c>
      <c r="D149" t="s">
        <v>21</v>
      </c>
      <c r="E149" t="s">
        <v>42</v>
      </c>
      <c r="F149">
        <v>0.35</v>
      </c>
      <c r="G149">
        <v>889992629</v>
      </c>
      <c r="H149">
        <f t="shared" si="16"/>
        <v>311497420.14999998</v>
      </c>
      <c r="I149">
        <f t="shared" si="17"/>
        <v>311497420</v>
      </c>
      <c r="J149">
        <v>2.1360000000000001</v>
      </c>
      <c r="K149">
        <v>1</v>
      </c>
      <c r="L149">
        <f t="shared" si="18"/>
        <v>665358489.12</v>
      </c>
      <c r="M149" s="3">
        <f t="shared" si="19"/>
        <v>8.3097060533901545E-4</v>
      </c>
    </row>
    <row r="150" spans="1:13" x14ac:dyDescent="0.3">
      <c r="A150" t="s">
        <v>41</v>
      </c>
      <c r="B150" t="s">
        <v>40</v>
      </c>
      <c r="C150" t="s">
        <v>39</v>
      </c>
      <c r="D150" t="s">
        <v>38</v>
      </c>
      <c r="E150" t="s">
        <v>10</v>
      </c>
      <c r="F150">
        <v>0.72</v>
      </c>
      <c r="G150">
        <v>304183270</v>
      </c>
      <c r="H150">
        <f t="shared" si="16"/>
        <v>219011954.40000001</v>
      </c>
      <c r="I150">
        <f t="shared" si="17"/>
        <v>219011954</v>
      </c>
      <c r="J150">
        <v>28.63</v>
      </c>
      <c r="K150">
        <v>0.10111837</v>
      </c>
      <c r="L150">
        <f t="shared" si="18"/>
        <v>634043753.40522623</v>
      </c>
      <c r="M150" s="3">
        <f t="shared" si="19"/>
        <v>7.9186142537295999E-4</v>
      </c>
    </row>
    <row r="151" spans="1:13" x14ac:dyDescent="0.3">
      <c r="A151" t="s">
        <v>37</v>
      </c>
      <c r="B151" t="s">
        <v>36</v>
      </c>
      <c r="C151" t="s">
        <v>35</v>
      </c>
      <c r="D151" t="s">
        <v>21</v>
      </c>
      <c r="E151" t="s">
        <v>10</v>
      </c>
      <c r="F151">
        <v>0.31</v>
      </c>
      <c r="G151">
        <v>129220736</v>
      </c>
      <c r="H151">
        <f t="shared" si="16"/>
        <v>40058428.159999996</v>
      </c>
      <c r="I151">
        <f t="shared" si="17"/>
        <v>40058428</v>
      </c>
      <c r="J151">
        <v>140.5</v>
      </c>
      <c r="K151">
        <v>0.10111837</v>
      </c>
      <c r="L151">
        <f t="shared" si="18"/>
        <v>569115333.64919162</v>
      </c>
      <c r="M151" s="3">
        <f t="shared" si="19"/>
        <v>7.1077189371351347E-4</v>
      </c>
    </row>
    <row r="152" spans="1:13" x14ac:dyDescent="0.3">
      <c r="A152" t="s">
        <v>34</v>
      </c>
      <c r="B152" t="s">
        <v>33</v>
      </c>
      <c r="C152" t="s">
        <v>32</v>
      </c>
      <c r="D152" t="s">
        <v>31</v>
      </c>
      <c r="E152" t="s">
        <v>10</v>
      </c>
      <c r="F152">
        <v>0.84</v>
      </c>
      <c r="G152">
        <v>74639386</v>
      </c>
      <c r="H152">
        <f t="shared" si="16"/>
        <v>62697084.239999995</v>
      </c>
      <c r="I152">
        <f t="shared" si="17"/>
        <v>62697084</v>
      </c>
      <c r="J152">
        <v>87.75</v>
      </c>
      <c r="K152">
        <v>0.10111837</v>
      </c>
      <c r="L152">
        <f t="shared" si="18"/>
        <v>556319813.79485273</v>
      </c>
      <c r="M152" s="3">
        <f t="shared" si="19"/>
        <v>6.9479148457640282E-4</v>
      </c>
    </row>
    <row r="153" spans="1:13" x14ac:dyDescent="0.3">
      <c r="A153" t="s">
        <v>30</v>
      </c>
      <c r="B153" t="s">
        <v>29</v>
      </c>
      <c r="C153" t="s">
        <v>28</v>
      </c>
      <c r="D153" t="s">
        <v>21</v>
      </c>
      <c r="E153" t="s">
        <v>10</v>
      </c>
      <c r="F153">
        <v>0.68</v>
      </c>
      <c r="G153">
        <v>837633500</v>
      </c>
      <c r="H153">
        <f t="shared" si="16"/>
        <v>569590780</v>
      </c>
      <c r="I153">
        <f t="shared" si="17"/>
        <v>569590780</v>
      </c>
      <c r="J153">
        <v>9.5250000000000004</v>
      </c>
      <c r="K153">
        <v>0.10111837</v>
      </c>
      <c r="L153">
        <f t="shared" si="18"/>
        <v>548602769.0669874</v>
      </c>
      <c r="M153" s="3">
        <f t="shared" si="19"/>
        <v>6.8515361651910354E-4</v>
      </c>
    </row>
    <row r="154" spans="1:13" x14ac:dyDescent="0.3">
      <c r="A154" t="s">
        <v>27</v>
      </c>
      <c r="B154" t="s">
        <v>26</v>
      </c>
      <c r="C154" t="s">
        <v>25</v>
      </c>
      <c r="D154" t="s">
        <v>21</v>
      </c>
      <c r="E154" t="s">
        <v>10</v>
      </c>
      <c r="F154">
        <v>0.43</v>
      </c>
      <c r="G154">
        <v>145858130</v>
      </c>
      <c r="H154">
        <f t="shared" si="16"/>
        <v>62718995.899999999</v>
      </c>
      <c r="I154">
        <f t="shared" si="17"/>
        <v>62718996</v>
      </c>
      <c r="J154">
        <v>79.75</v>
      </c>
      <c r="K154">
        <v>0.10111837</v>
      </c>
      <c r="L154">
        <f t="shared" si="18"/>
        <v>505777900.82363248</v>
      </c>
      <c r="M154" s="3">
        <f t="shared" si="19"/>
        <v>6.3166935612466509E-4</v>
      </c>
    </row>
    <row r="155" spans="1:13" x14ac:dyDescent="0.3">
      <c r="A155" t="s">
        <v>24</v>
      </c>
      <c r="B155" t="s">
        <v>23</v>
      </c>
      <c r="C155" t="s">
        <v>22</v>
      </c>
      <c r="D155" t="s">
        <v>21</v>
      </c>
      <c r="E155" t="s">
        <v>5</v>
      </c>
      <c r="F155">
        <v>0.23</v>
      </c>
      <c r="G155">
        <v>106445320</v>
      </c>
      <c r="H155">
        <f t="shared" si="16"/>
        <v>24482423.600000001</v>
      </c>
      <c r="I155">
        <f t="shared" si="17"/>
        <v>24482424</v>
      </c>
      <c r="J155">
        <v>162.5</v>
      </c>
      <c r="K155">
        <v>0.11055526</v>
      </c>
      <c r="L155">
        <f t="shared" si="18"/>
        <v>439832371.99691403</v>
      </c>
      <c r="M155" s="3">
        <f t="shared" si="19"/>
        <v>5.4930955023864371E-4</v>
      </c>
    </row>
    <row r="156" spans="1:13" x14ac:dyDescent="0.3">
      <c r="A156" t="s">
        <v>20</v>
      </c>
      <c r="B156" t="s">
        <v>19</v>
      </c>
      <c r="C156" t="s">
        <v>18</v>
      </c>
      <c r="D156" t="s">
        <v>11</v>
      </c>
      <c r="E156" t="s">
        <v>10</v>
      </c>
      <c r="F156">
        <v>0.47</v>
      </c>
      <c r="G156">
        <v>102985075</v>
      </c>
      <c r="H156">
        <f t="shared" si="16"/>
        <v>48402985.25</v>
      </c>
      <c r="I156">
        <f t="shared" si="17"/>
        <v>48402985</v>
      </c>
      <c r="J156">
        <v>78.75</v>
      </c>
      <c r="K156">
        <v>0.10111837</v>
      </c>
      <c r="L156">
        <f t="shared" si="18"/>
        <v>385436437.02383792</v>
      </c>
      <c r="M156" s="3">
        <f t="shared" si="19"/>
        <v>4.8137410829013566E-4</v>
      </c>
    </row>
    <row r="157" spans="1:13" x14ac:dyDescent="0.3">
      <c r="A157" t="s">
        <v>17</v>
      </c>
      <c r="B157" t="s">
        <v>16</v>
      </c>
      <c r="C157" t="s">
        <v>15</v>
      </c>
      <c r="D157" t="s">
        <v>11</v>
      </c>
      <c r="E157" t="s">
        <v>10</v>
      </c>
      <c r="F157">
        <v>0.5</v>
      </c>
      <c r="G157">
        <v>174388857</v>
      </c>
      <c r="H157">
        <f t="shared" si="16"/>
        <v>87194428.5</v>
      </c>
      <c r="I157">
        <f t="shared" si="17"/>
        <v>87194429</v>
      </c>
      <c r="J157">
        <v>36.9</v>
      </c>
      <c r="K157">
        <v>0.10111837</v>
      </c>
      <c r="L157">
        <f t="shared" si="18"/>
        <v>325345769.8883909</v>
      </c>
      <c r="M157" s="3">
        <f t="shared" si="19"/>
        <v>4.0632647778524852E-4</v>
      </c>
    </row>
    <row r="158" spans="1:13" x14ac:dyDescent="0.3">
      <c r="A158" t="s">
        <v>14</v>
      </c>
      <c r="B158" t="s">
        <v>13</v>
      </c>
      <c r="C158" t="s">
        <v>12</v>
      </c>
      <c r="D158" t="s">
        <v>11</v>
      </c>
      <c r="E158" t="s">
        <v>10</v>
      </c>
      <c r="F158">
        <v>0.57999999999999996</v>
      </c>
      <c r="G158">
        <v>37364028</v>
      </c>
      <c r="H158">
        <f t="shared" si="16"/>
        <v>21671136.239999998</v>
      </c>
      <c r="I158">
        <f t="shared" si="17"/>
        <v>21671136</v>
      </c>
      <c r="J158">
        <v>139</v>
      </c>
      <c r="K158">
        <v>0.10111837</v>
      </c>
      <c r="L158">
        <f t="shared" si="18"/>
        <v>304597642.82319647</v>
      </c>
      <c r="M158" s="3">
        <f t="shared" si="19"/>
        <v>3.8041400505221346E-4</v>
      </c>
    </row>
    <row r="159" spans="1:13" x14ac:dyDescent="0.3">
      <c r="A159" t="s">
        <v>9</v>
      </c>
      <c r="B159" t="s">
        <v>8</v>
      </c>
      <c r="C159" t="s">
        <v>7</v>
      </c>
      <c r="D159" t="s">
        <v>6</v>
      </c>
      <c r="E159" t="s">
        <v>5</v>
      </c>
      <c r="F159">
        <v>0.7</v>
      </c>
      <c r="G159">
        <v>189560262</v>
      </c>
      <c r="H159">
        <f t="shared" si="16"/>
        <v>132692183.39999999</v>
      </c>
      <c r="I159">
        <f t="shared" si="17"/>
        <v>132692183</v>
      </c>
      <c r="J159">
        <v>17.73</v>
      </c>
      <c r="K159">
        <v>0.11055526</v>
      </c>
      <c r="L159">
        <f t="shared" si="18"/>
        <v>260095887.17387268</v>
      </c>
      <c r="M159" s="3">
        <f t="shared" si="19"/>
        <v>3.2483546891678869E-4</v>
      </c>
    </row>
    <row r="160" spans="1:13" x14ac:dyDescent="0.3">
      <c r="L160" s="4">
        <f>SUM(L4:L159)</f>
        <v>800700391620.41138</v>
      </c>
      <c r="M160" s="3">
        <f>SUM(M4:M159)</f>
        <v>1</v>
      </c>
    </row>
    <row r="161" spans="1:1" x14ac:dyDescent="0.3">
      <c r="A161" s="2" t="s">
        <v>4</v>
      </c>
    </row>
    <row r="162" spans="1:1" x14ac:dyDescent="0.3">
      <c r="A162" s="2" t="s">
        <v>3</v>
      </c>
    </row>
    <row r="163" spans="1:1" x14ac:dyDescent="0.3">
      <c r="A163" s="1" t="s">
        <v>2</v>
      </c>
    </row>
    <row r="164" spans="1:1" x14ac:dyDescent="0.3">
      <c r="A164" s="1" t="s">
        <v>1</v>
      </c>
    </row>
    <row r="165" spans="1:1" x14ac:dyDescent="0.3">
      <c r="A165" s="1" t="s"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 -Effective 2016-12-01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Shivamurthy GK</dc:creator>
  <cp:lastModifiedBy>Shivamurthy GK</cp:lastModifiedBy>
  <dcterms:created xsi:type="dcterms:W3CDTF">2016-11-24T14:30:21Z</dcterms:created>
  <dcterms:modified xsi:type="dcterms:W3CDTF">2016-11-24T15:40:10Z</dcterms:modified>
</cp:coreProperties>
</file>