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<sst xmlns="http://schemas.openxmlformats.org/spreadsheetml/2006/main" count="3202" uniqueCount="2097">
  <si>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</si>
  <si>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</si>
  <si>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</si>
  <si>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</si>
  <si>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</si>
  <si>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</si>
  <si>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</si>
  <si>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</si>
  <si>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</si>
  <si>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</si>
  <si>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</si>
  <si>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</si>
  <si>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</si>
  <si>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</si>
  <si>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</si>
  <si>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</si>
  <si>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</si>
  <si>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</si>
  <si>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</si>
  <si>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</si>
  <si>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</si>
  <si>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</si>
  <si>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</si>
  <si>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</si>
  <si>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</si>
  <si>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</si>
  <si>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</si>
  <si>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</si>
  <si>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</si>
  <si>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</si>
  <si>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</si>
  <si>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</si>
  <si>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</si>
  <si>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</si>
  <si>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</si>
  <si>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</si>
  <si>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</si>
  <si>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</si>
  <si>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</si>
  <si>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</si>
  <si>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</si>
  <si>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</si>
  <si>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</si>
  <si>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</si>
  <si>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</si>
  <si>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</si>
  <si>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</si>
  <si>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</si>
  <si>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</si>
  <si>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</si>
  <si>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</si>
  <si>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</si>
  <si>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</si>
  <si>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</si>
  <si>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</si>
  <si>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</si>
  <si>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</si>
  <si>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</si>
  <si>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</si>
  <si>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</si>
  <si>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</si>
  <si>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</si>
  <si>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</si>
  <si>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</si>
  <si>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</si>
  <si>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</si>
  <si>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</si>
  <si>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</si>
  <si>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</si>
  <si>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</si>
  <si>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</si>
  <si>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</si>
  <si>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</si>
  <si>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</si>
  <si>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</si>
  <si>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</si>
  <si>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</si>
  <si>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</si>
  <si>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</si>
  <si>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</si>
  <si>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</si>
  <si>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</si>
  <si>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</si>
  <si>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</si>
  <si>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</si>
  <si>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</si>
  <si>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</si>
  <si>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</si>
  <si>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</si>
  <si>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</si>
  <si>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</si>
  <si>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</si>
  <si>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</si>
  <si>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</si>
  <si>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</si>
  <si>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</si>
  <si>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</si>
  <si>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</si>
  <si>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</si>
  <si>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</si>
  <si>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</si>
  <si>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</si>
  <si>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</si>
  <si>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</si>
  <si>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</si>
  <si>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</si>
  <si>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</si>
  <si>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</si>
  <si>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</si>
  <si>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</si>
  <si>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</si>
  <si>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</si>
  <si>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</si>
  <si>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</si>
  <si>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</si>
  <si>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</si>
  <si>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</si>
  <si>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</si>
  <si>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</si>
  <si>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</si>
  <si>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</si>
  <si>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</si>
  <si>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</si>
  <si>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</si>
  <si>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</si>
  <si>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</si>
  <si>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</si>
  <si>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</si>
  <si>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</si>
  <si>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</si>
  <si>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</si>
  <si>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</si>
  <si>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</si>
  <si>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</si>
  <si>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</si>
  <si>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</si>
  <si>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</si>
  <si>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</si>
  <si>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</si>
  <si>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</si>
  <si>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</si>
  <si>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</si>
  <si>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</si>
  <si>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</si>
  <si>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</si>
  <si>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</si>
  <si>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</si>
  <si>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</si>
  <si>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</si>
  <si>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</si>
  <si>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</si>
  <si>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</si>
  <si>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</si>
  <si>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</si>
  <si>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</si>
  <si>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</si>
  <si>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</si>
  <si>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</si>
  <si>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</si>
  <si>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</si>
  <si>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</si>
  <si>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</si>
  <si>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</si>
  <si>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</si>
  <si>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</si>
  <si>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</si>
  <si>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</si>
  <si>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</si>
  <si>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</si>
  <si>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</si>
  <si>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</si>
  <si>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</si>
  <si>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</si>
  <si>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</si>
  <si>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</si>
  <si>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</si>
  <si>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</si>
  <si>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</si>
  <si>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</si>
  <si>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</si>
  <si>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</si>
  <si>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</si>
  <si>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</si>
  <si>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</si>
  <si>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</si>
  <si>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</si>
  <si>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</si>
  <si>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</si>
  <si>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</si>
  <si>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</si>
  <si>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</si>
  <si>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</si>
  <si>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</si>
  <si>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</si>
  <si>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</si>
  <si>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</si>
  <si>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</si>
  <si>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</si>
  <si>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</si>
  <si>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</si>
  <si>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</si>
  <si>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</si>
  <si>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</si>
  <si>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</si>
  <si>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</si>
  <si>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</si>
  <si>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</si>
  <si>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</si>
  <si>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</si>
  <si>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</si>
  <si>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</si>
  <si>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</si>
  <si>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</si>
  <si>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</si>
  <si>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</si>
  <si>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</si>
  <si>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</si>
  <si>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</si>
  <si>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</si>
  <si>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</si>
  <si>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</si>
  <si>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</si>
  <si>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</si>
  <si>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</si>
  <si>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</si>
  <si>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</si>
  <si>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</si>
  <si>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</si>
  <si>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</si>
  <si>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</si>
  <si>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</si>
  <si>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</si>
  <si>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</si>
  <si>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</si>
  <si>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</si>
  <si>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</si>
  <si>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</si>
  <si>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</si>
  <si>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</si>
  <si>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</si>
  <si>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</si>
  <si>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</si>
  <si>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</si>
  <si>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</si>
  <si>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</si>
  <si>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</si>
  <si>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</si>
  <si>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</si>
  <si>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</si>
  <si>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</si>
  <si>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</si>
  <si>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</si>
  <si>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</si>
  <si>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</si>
  <si>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</si>
  <si>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</si>
  <si>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</si>
  <si>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</si>
  <si>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</si>
  <si>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</si>
  <si>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</si>
  <si>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</si>
  <si>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</si>
  <si>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</si>
  <si>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</si>
  <si>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</si>
  <si>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</si>
  <si>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</si>
  <si>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</si>
  <si>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</si>
  <si>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</si>
  <si>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</si>
  <si>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</si>
  <si>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</si>
  <si>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</si>
  <si>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</si>
  <si>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</si>
  <si>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</si>
  <si>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</si>
  <si>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</si>
  <si>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</si>
  <si>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</si>
  <si>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</si>
  <si>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</si>
  <si>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</si>
  <si>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</si>
  <si>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</si>
  <si>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</si>
  <si>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</si>
  <si>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</si>
  <si>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</si>
  <si>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</si>
  <si>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</si>
  <si>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</si>
  <si>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</si>
  <si>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</si>
  <si>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</si>
  <si>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</si>
  <si>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</si>
  <si>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</si>
  <si>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</si>
  <si>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</si>
  <si>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</si>
  <si>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</si>
  <si>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</si>
  <si>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</si>
  <si>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</si>
  <si>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</si>
  <si>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</si>
  <si>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</si>
  <si>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</si>
  <si>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</si>
  <si>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</si>
  <si>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</si>
  <si>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</si>
  <si>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</si>
  <si>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</si>
  <si>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</si>
  <si>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</si>
  <si>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</si>
  <si>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</si>
  <si>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</si>
  <si>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</si>
  <si>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</si>
  <si>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</si>
  <si>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</si>
  <si>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</si>
  <si>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</si>
  <si>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</si>
  <si>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</si>
  <si>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</si>
  <si>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</si>
  <si>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</si>
  <si>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</si>
  <si>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</si>
  <si>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</si>
  <si>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</si>
  <si>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</si>
  <si>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</si>
  <si>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</si>
  <si>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</si>
  <si>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</si>
  <si>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</si>
  <si>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</si>
  <si>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</si>
  <si>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</si>
  <si>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</si>
  <si>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</si>
  <si>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</si>
  <si>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</si>
  <si>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</si>
  <si>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</si>
  <si>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</si>
  <si>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</si>
  <si>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</si>
  <si>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</si>
  <si>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</si>
  <si>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</si>
  <si>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</si>
  <si>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</si>
  <si>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</si>
  <si>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</si>
  <si>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</si>
  <si>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</si>
  <si>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</si>
  <si>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</si>
  <si>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</si>
  <si>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</si>
  <si>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</si>
  <si>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</si>
  <si>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</si>
  <si>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</si>
  <si>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</si>
  <si>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</si>
  <si>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</si>
  <si>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</si>
  <si>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</si>
  <si>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</si>
  <si>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</si>
  <si>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</si>
  <si>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</si>
  <si>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</si>
  <si>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</si>
  <si>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</si>
  <si>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</si>
  <si>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</si>
  <si>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</si>
  <si>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</si>
  <si>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</si>
  <si>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</si>
  <si>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</si>
  <si>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</si>
  <si>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</si>
  <si>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</si>
  <si>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</si>
  <si>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</si>
  <si>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</si>
  <si>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</si>
  <si>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</si>
  <si>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</si>
  <si>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</si>
  <si>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</si>
  <si>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</si>
  <si>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</si>
  <si>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</si>
  <si>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</si>
  <si>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</si>
  <si>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</si>
  <si>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</si>
  <si>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</si>
  <si>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</si>
  <si>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</si>
  <si>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</si>
  <si>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</si>
  <si>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</si>
  <si>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</si>
  <si>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</si>
  <si>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</si>
  <si>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</si>
  <si>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</si>
  <si>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</si>
  <si>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</si>
  <si>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</si>
  <si>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</si>
  <si>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</si>
  <si>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</si>
  <si>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</si>
  <si>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</si>
  <si>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</si>
  <si>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</si>
  <si>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</si>
  <si>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</si>
  <si>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</si>
  <si>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</si>
  <si>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</si>
  <si>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</si>
  <si>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</si>
  <si>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</si>
  <si>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</si>
  <si>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</si>
  <si>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</si>
  <si>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</si>
  <si>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</si>
  <si>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</si>
  <si>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</si>
  <si>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</si>
  <si>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</si>
  <si>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</si>
  <si>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</si>
  <si>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</si>
  <si>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</si>
  <si>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</si>
  <si>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</si>
  <si>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</si>
  <si>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</si>
  <si>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</si>
  <si>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</si>
  <si>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</si>
  <si>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</si>
  <si>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</si>
  <si>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</si>
  <si>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</si>
  <si>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</si>
  <si>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</si>
  <si>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</si>
  <si>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</si>
  <si>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</si>
  <si>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</si>
  <si>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</si>
  <si>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</si>
  <si>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</si>
  <si>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</si>
  <si>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</si>
  <si>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</si>
  <si>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</si>
  <si>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</si>
  <si>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</si>
  <si>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</si>
  <si>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</si>
  <si>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</si>
  <si>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</si>
  <si>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</si>
  <si>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</si>
  <si>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</si>
  <si>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</si>
  <si>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</si>
  <si>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</si>
  <si>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</si>
  <si>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</si>
  <si>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</si>
  <si>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</si>
  <si>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</si>
  <si>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</si>
  <si>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</si>
  <si>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</si>
  <si>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</si>
  <si>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</si>
  <si>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</si>
  <si>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</si>
  <si>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</si>
  <si>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</si>
  <si>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</si>
  <si>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</si>
  <si>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</si>
  <si>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</si>
  <si>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</si>
  <si>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</si>
  <si>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</si>
  <si>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</si>
  <si>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</si>
  <si>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</si>
  <si>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</si>
  <si>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</si>
  <si>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</si>
  <si>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</si>
  <si>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</si>
  <si>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</si>
  <si>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</si>
  <si>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</si>
  <si>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</si>
  <si>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</si>
  <si>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</si>
  <si>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</si>
  <si>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</si>
  <si>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</si>
  <si>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</si>
  <si>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</si>
  <si>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</si>
  <si>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</si>
  <si>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</si>
  <si>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</si>
  <si>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</si>
  <si>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</si>
  <si>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</si>
  <si>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</si>
  <si>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</si>
  <si>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</si>
  <si>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</si>
  <si>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</si>
  <si>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</si>
  <si>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</si>
  <si>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</si>
  <si>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</si>
  <si>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</si>
  <si>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</si>
  <si>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</si>
  <si>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</si>
  <si>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</si>
  <si>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</si>
  <si>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</si>
  <si>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</si>
  <si>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</si>
  <si>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</si>
  <si>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</si>
  <si>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</si>
  <si>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</si>
  <si>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</si>
  <si>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</si>
  <si>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</si>
  <si>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</si>
  <si>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</si>
  <si>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</si>
  <si>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</si>
  <si>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</si>
  <si>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</si>
  <si>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</si>
  <si>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</si>
  <si>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</si>
  <si>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</si>
  <si>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</si>
  <si>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</si>
  <si>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</si>
  <si>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</si>
  <si>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</si>
  <si>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</si>
  <si>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</si>
  <si>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</si>
  <si>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</si>
  <si>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</si>
  <si>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</si>
  <si>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</si>
  <si>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</si>
  <si>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</si>
  <si>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</si>
  <si>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</si>
  <si>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</si>
  <si>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</si>
  <si>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</si>
  <si>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</si>
  <si>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</si>
  <si>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</si>
  <si>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</si>
  <si>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</si>
  <si>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</si>
  <si>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</si>
  <si>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</si>
  <si>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</si>
  <si>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</si>
  <si>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</si>
  <si>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</si>
  <si>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</si>
  <si>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</si>
  <si>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</si>
  <si>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</si>
  <si>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</si>
  <si>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</si>
  <si>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</si>
  <si>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</si>
  <si>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</si>
  <si>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</si>
  <si>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</si>
  <si>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</si>
  <si>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</si>
  <si>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</si>
  <si>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</si>
  <si>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</si>
  <si>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</si>
  <si>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</si>
  <si>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</si>
  <si>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</si>
  <si>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</si>
  <si>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</si>
  <si>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</si>
  <si>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</si>
  <si>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</si>
  <si>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</si>
  <si>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</si>
  <si>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</si>
  <si>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</si>
  <si>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</si>
  <si>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</si>
  <si>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</si>
  <si>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</si>
  <si>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</si>
  <si>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</si>
  <si>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</si>
  <si>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</si>
  <si>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</si>
  <si>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</si>
  <si>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</si>
  <si>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</si>
  <si>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</si>
  <si>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</si>
  <si>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</si>
  <si>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</si>
  <si>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</si>
  <si>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</si>
  <si>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</si>
  <si>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</si>
  <si>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</si>
  <si>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</si>
  <si>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</si>
  <si>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</si>
  <si>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</si>
  <si>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</si>
  <si>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</si>
  <si>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</si>
  <si>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</si>
  <si>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</si>
  <si>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</si>
  <si>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</si>
  <si>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</si>
  <si>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</si>
  <si>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</si>
  <si>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</si>
  <si>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</si>
  <si>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</si>
  <si>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</si>
  <si>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</si>
  <si>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</si>
  <si>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</si>
  <si>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</si>
  <si>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</si>
  <si>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</si>
  <si>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</si>
  <si>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</si>
  <si>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</si>
  <si>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</si>
  <si>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</si>
  <si>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</si>
  <si>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</si>
  <si>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</si>
  <si>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</si>
  <si>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</si>
  <si>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</si>
  <si>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</si>
  <si>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</si>
  <si>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</si>
  <si>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</si>
  <si>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</si>
  <si>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</si>
  <si>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</si>
  <si>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</si>
  <si>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</si>
  <si>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</si>
  <si>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</si>
  <si>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</si>
  <si>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</si>
  <si>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</si>
  <si>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</si>
  <si>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</si>
  <si>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</si>
  <si>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</si>
  <si>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</si>
  <si>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</si>
  <si>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</si>
  <si>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</si>
  <si>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</si>
  <si>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</si>
  <si>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</si>
  <si>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</si>
  <si>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</si>
  <si>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</si>
  <si>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</si>
  <si>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</si>
  <si>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</si>
  <si>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</si>
  <si>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</si>
  <si>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</si>
  <si>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</si>
  <si>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</si>
  <si>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</si>
  <si>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</si>
  <si>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</si>
  <si>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</si>
  <si>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</si>
  <si>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</si>
  <si>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</si>
  <si>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</si>
  <si>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</si>
  <si>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</si>
  <si>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</si>
  <si>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</si>
  <si>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</si>
  <si>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</si>
  <si>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</si>
  <si>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</si>
  <si>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</si>
  <si>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</si>
  <si>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</si>
  <si>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</si>
  <si>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</si>
  <si>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</si>
  <si>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</si>
  <si>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</si>
  <si>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</si>
  <si>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</si>
  <si>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</si>
  <si>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</si>
  <si>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</si>
  <si>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</si>
  <si>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</si>
  <si>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</si>
  <si>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</si>
  <si>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</si>
  <si>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</si>
  <si>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</si>
  <si>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</si>
  <si>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</si>
  <si>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</si>
  <si>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</si>
  <si>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</si>
  <si>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</si>
  <si>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</si>
  <si>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</si>
  <si>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</si>
  <si>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</si>
  <si>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</si>
  <si>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</si>
  <si>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</si>
  <si>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</si>
  <si>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</si>
  <si>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</si>
  <si>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</si>
  <si>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</si>
  <si>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</si>
  <si>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</si>
  <si>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</si>
  <si>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</si>
  <si>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</si>
  <si>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</si>
  <si>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</si>
  <si>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</si>
  <si>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</si>
  <si>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</si>
  <si>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</si>
  <si>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</si>
  <si>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</si>
  <si>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</si>
  <si>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</si>
  <si>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</si>
  <si>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</si>
  <si>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</si>
  <si>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</si>
  <si>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</si>
  <si>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</si>
  <si>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</si>
  <si>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</si>
  <si>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</si>
  <si>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</si>
  <si>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</si>
  <si>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</si>
  <si>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</si>
  <si>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</si>
  <si>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</si>
  <si>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</si>
  <si>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</si>
  <si>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</si>
  <si>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</si>
  <si>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</si>
  <si>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</si>
  <si>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</si>
  <si>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</si>
  <si>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</si>
  <si>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</si>
  <si>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</si>
  <si>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</si>
  <si>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</si>
  <si>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</si>
  <si>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</si>
  <si>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</si>
  <si>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</si>
  <si>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</si>
  <si>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</si>
  <si>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</si>
  <si>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</si>
  <si>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</si>
  <si>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</si>
  <si>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</si>
  <si>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</si>
  <si>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</si>
  <si>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</si>
  <si>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</si>
  <si>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</si>
  <si>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</si>
  <si>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</si>
  <si>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</si>
  <si>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</si>
  <si>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</si>
  <si>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</si>
  <si>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</si>
  <si>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</si>
  <si>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</si>
  <si>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</si>
  <si>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</si>
  <si>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</si>
  <si>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</si>
  <si>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</si>
  <si>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</si>
  <si>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</si>
  <si>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</si>
  <si>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</si>
  <si>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</si>
  <si>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</si>
  <si>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</si>
  <si>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</si>
  <si>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</si>
  <si>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</si>
  <si>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</si>
  <si>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</si>
  <si>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</si>
  <si>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</si>
  <si>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</si>
  <si>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</si>
  <si>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</si>
  <si>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</si>
  <si>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</si>
  <si>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</si>
  <si>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</si>
  <si>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</si>
  <si>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</si>
  <si>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</si>
  <si>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</si>
  <si>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</si>
  <si>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</si>
  <si>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</si>
  <si>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</si>
  <si>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</si>
  <si>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</si>
  <si>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</si>
  <si>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</si>
  <si>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</si>
  <si>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</si>
  <si>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</si>
  <si>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</si>
  <si>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</si>
  <si>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</si>
  <si>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</si>
  <si>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</si>
  <si>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</si>
  <si>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</si>
  <si>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</si>
  <si>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</si>
  <si>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</si>
  <si>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</si>
  <si>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</si>
  <si>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</si>
  <si>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</si>
  <si>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</si>
  <si>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</si>
  <si>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</si>
  <si>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</si>
  <si>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</si>
  <si>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</si>
  <si>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</si>
  <si>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</si>
  <si>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</si>
  <si>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</si>
  <si>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</si>
  <si>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</si>
  <si>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</si>
  <si>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</si>
  <si>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</si>
  <si>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</si>
  <si>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</si>
  <si>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</si>
  <si>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</si>
  <si>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</si>
  <si>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</si>
  <si>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</si>
  <si>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</si>
  <si>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</si>
  <si>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</si>
  <si>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</si>
  <si>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</si>
  <si>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</si>
  <si>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</si>
  <si>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</si>
  <si>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</si>
  <si>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</si>
  <si>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</si>
  <si>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</si>
  <si>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</si>
  <si>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</si>
  <si>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</si>
  <si>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</si>
  <si>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</si>
  <si>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</si>
  <si>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</si>
  <si>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</si>
  <si>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</si>
  <si>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</si>
  <si>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</si>
  <si>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</si>
  <si>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</si>
  <si>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</si>
  <si>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</si>
  <si>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</si>
  <si>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</si>
  <si>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</si>
  <si>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</si>
  <si>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</si>
  <si>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</si>
  <si>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</si>
  <si>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</si>
  <si>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</si>
  <si>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</si>
  <si>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</si>
  <si>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</si>
  <si>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</si>
  <si>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</si>
  <si>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</si>
  <si>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</si>
  <si>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</si>
  <si>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</si>
  <si>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</si>
  <si>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</si>
  <si>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</si>
  <si>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</si>
  <si>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</si>
  <si>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</si>
  <si>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</si>
  <si>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</si>
  <si>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</si>
  <si>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</si>
  <si>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</si>
  <si>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</si>
  <si>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</si>
  <si>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</si>
  <si>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</si>
  <si>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</si>
  <si>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</si>
  <si>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</si>
  <si>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</si>
  <si>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</si>
  <si>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</si>
  <si>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</si>
  <si>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</si>
  <si>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</si>
  <si>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</si>
  <si>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</si>
  <si>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</si>
  <si>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</si>
  <si>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</si>
  <si>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</si>
  <si>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</si>
  <si>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</si>
  <si>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</si>
  <si>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</si>
  <si>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</si>
  <si>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</si>
  <si>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</si>
  <si>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</si>
  <si>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</si>
  <si>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</si>
  <si>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</si>
  <si>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</si>
  <si>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</si>
  <si>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</si>
  <si>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</si>
  <si>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</si>
  <si>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</si>
  <si>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</si>
  <si>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</si>
  <si>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</si>
  <si>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</si>
  <si>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</si>
  <si>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</si>
  <si>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</si>
  <si>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</si>
  <si>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</si>
  <si>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</si>
  <si>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</si>
  <si>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</si>
  <si>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</si>
  <si>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</si>
  <si>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</si>
  <si>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</si>
  <si>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</si>
  <si>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</si>
  <si>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</si>
  <si>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</si>
  <si>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</si>
  <si>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</si>
  <si>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</si>
  <si>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</si>
  <si>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</si>
  <si>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</si>
  <si>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</si>
  <si>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</si>
  <si>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</si>
  <si>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</si>
  <si>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</si>
  <si>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</si>
  <si>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</si>
  <si>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</si>
  <si>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</si>
  <si>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</si>
  <si>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</si>
  <si>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</si>
  <si>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</si>
  <si>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</si>
  <si>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</si>
  <si>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</si>
  <si>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</si>
  <si>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</si>
  <si>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</si>
  <si>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</si>
  <si>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</si>
  <si>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</si>
  <si>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</si>
  <si>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</si>
  <si>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</si>
  <si>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</si>
  <si>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</si>
  <si>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</si>
  <si>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</si>
  <si>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</si>
  <si>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</si>
  <si>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</si>
  <si>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</si>
  <si>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</si>
  <si>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</si>
  <si>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</si>
  <si>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</si>
  <si>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</si>
  <si>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</si>
  <si>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</si>
  <si>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</si>
  <si>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</si>
  <si>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</si>
  <si>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</si>
  <si>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</si>
  <si>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</si>
  <si>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</si>
  <si>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</si>
  <si>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</si>
  <si>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</si>
  <si>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</si>
  <si>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</si>
  <si>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</si>
  <si>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</si>
  <si>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</si>
  <si>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</si>
  <si>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</si>
  <si>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</si>
  <si>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</si>
  <si>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</si>
  <si>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</si>
  <si>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</si>
  <si>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</si>
  <si>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</si>
  <si>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</si>
  <si>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</si>
  <si>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</si>
  <si>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</si>
  <si>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</si>
  <si>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</si>
  <si>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</si>
  <si>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</si>
  <si>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</si>
  <si>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</si>
  <si>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</si>
  <si>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</si>
  <si>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</si>
  <si>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</si>
  <si>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</si>
  <si>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</si>
  <si>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</si>
  <si>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</si>
  <si>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</si>
  <si>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</si>
  <si>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</si>
  <si>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</si>
  <si>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</si>
  <si>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</si>
  <si>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</si>
  <si>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</si>
  <si>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</si>
  <si>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</si>
  <si>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</si>
  <si>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</si>
  <si>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</si>
  <si>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</si>
  <si>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</si>
  <si>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</si>
  <si>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</si>
  <si>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</si>
  <si>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</si>
  <si>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</si>
  <si>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</si>
  <si>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</si>
  <si>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</si>
  <si>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</si>
  <si>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</si>
  <si>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</si>
  <si>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</si>
  <si>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</si>
  <si>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</si>
  <si>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</si>
  <si>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</si>
  <si>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</si>
  <si>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</si>
  <si>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</si>
  <si>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</si>
  <si>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</si>
  <si>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</si>
  <si>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</si>
  <si>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</si>
  <si>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</si>
  <si>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</si>
  <si>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</si>
  <si>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</si>
  <si>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</si>
  <si>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</si>
  <si>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</si>
  <si>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</si>
  <si>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</si>
  <si>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</si>
  <si>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</si>
  <si>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</si>
  <si>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</si>
  <si>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</si>
  <si>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</si>
  <si>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</si>
  <si>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</si>
  <si>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</si>
  <si>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</si>
  <si>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</si>
  <si>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</si>
  <si>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</si>
  <si>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</si>
  <si>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</si>
  <si>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</si>
  <si>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</si>
  <si>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</si>
  <si>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</si>
  <si>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</si>
  <si>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</si>
  <si>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</si>
  <si>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</si>
  <si>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</si>
  <si>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</si>
  <si>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</si>
  <si>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</si>
  <si>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</si>
  <si>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</si>
  <si>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</si>
  <si>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</si>
  <si>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</si>
  <si>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</si>
  <si>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</si>
  <si>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</si>
  <si>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</si>
  <si>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</si>
  <si>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</si>
  <si>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</si>
  <si>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</si>
  <si>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</si>
  <si>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</si>
  <si>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</si>
  <si>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</si>
  <si>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</si>
  <si>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</si>
  <si>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</si>
  <si>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</si>
  <si>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</si>
  <si>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</si>
  <si>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</si>
  <si>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</si>
  <si>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</si>
  <si>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</si>
  <si>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</si>
  <si>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</si>
  <si>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</si>
  <si>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</si>
  <si>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</si>
  <si>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</si>
  <si>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</si>
  <si>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</si>
  <si>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</si>
  <si>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</si>
  <si>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</si>
  <si>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</si>
  <si>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</si>
  <si>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</si>
  <si>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</si>
  <si>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</si>
  <si>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</si>
  <si>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</si>
  <si>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</si>
  <si>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</si>
  <si>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</si>
  <si>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</si>
  <si>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</si>
  <si>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</si>
  <si>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</si>
  <si>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</si>
  <si>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</si>
  <si>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</si>
  <si>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</si>
  <si>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</si>
  <si>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</si>
  <si>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</si>
  <si>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</si>
  <si>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</si>
  <si>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</si>
  <si>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</si>
  <si>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</si>
  <si>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</si>
  <si>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</si>
  <si>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</si>
  <si>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</si>
  <si>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</si>
  <si>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</si>
  <si>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</si>
  <si>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</si>
  <si>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</si>
  <si>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</si>
  <si>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</si>
  <si>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</si>
  <si>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</si>
  <si>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</si>
  <si>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</si>
  <si>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</si>
  <si>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</si>
  <si>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</si>
  <si>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</si>
  <si>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</si>
  <si>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</si>
  <si>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</si>
  <si>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</si>
  <si>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</si>
  <si>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</si>
  <si>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</si>
  <si>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</si>
  <si>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</si>
  <si>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</si>
  <si>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</si>
  <si>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</si>
  <si>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</si>
  <si>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</si>
  <si>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</si>
  <si>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</si>
  <si>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</si>
  <si>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</si>
  <si>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</si>
  <si>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</si>
  <si>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</si>
  <si>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</si>
  <si>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</si>
  <si>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</si>
  <si>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</si>
  <si>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</si>
  <si>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</si>
  <si>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</si>
  <si>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</si>
  <si>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</si>
  <si>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</si>
  <si>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</si>
  <si>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</si>
  <si>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</si>
  <si>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</si>
  <si>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</si>
  <si>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</si>
  <si>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</si>
  <si>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</si>
  <si>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</si>
  <si>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</si>
  <si>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</si>
  <si>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</si>
  <si>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</si>
  <si>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</si>
  <si>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</si>
  <si>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</si>
  <si>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</si>
  <si>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</si>
  <si>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</si>
  <si>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</si>
  <si>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</si>
  <si>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</si>
  <si>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</si>
  <si>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</si>
  <si>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</si>
  <si>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</si>
  <si>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</si>
  <si>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</si>
  <si>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</si>
  <si>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</si>
  <si>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</si>
  <si>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</si>
  <si>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</si>
  <si>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</si>
  <si>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</si>
  <si>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</si>
  <si>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</si>
  <si>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</si>
  <si>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</si>
  <si>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</si>
  <si>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</si>
  <si>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</si>
  <si>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</si>
  <si>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</si>
  <si>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</si>
  <si>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</si>
  <si>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</si>
  <si>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</si>
  <si>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</si>
  <si>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</si>
  <si>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</si>
  <si>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</si>
  <si>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</si>
  <si>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</si>
  <si>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</si>
  <si>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</si>
  <si>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</si>
  <si>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</si>
  <si>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</si>
  <si>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</si>
  <si>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</si>
  <si>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</si>
  <si>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</si>
  <si>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</si>
  <si>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</si>
  <si>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</si>
  <si>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</si>
  <si>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</si>
  <si>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</si>
  <si>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</si>
  <si>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</si>
  <si>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</si>
  <si>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</si>
  <si>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</si>
  <si>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</si>
  <si>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</si>
  <si>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</si>
  <si>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</si>
  <si>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</si>
  <si>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</si>
  <si>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</si>
  <si>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</si>
  <si>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</si>
  <si>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</si>
  <si>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</si>
  <si>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</si>
  <si>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</si>
  <si>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</si>
  <si>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</si>
  <si>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</si>
  <si>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</si>
  <si>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</si>
  <si>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</si>
  <si>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</si>
  <si>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</si>
  <si>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</si>
  <si>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</si>
  <si>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</si>
  <si>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</si>
  <si>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</si>
  <si>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</si>
  <si>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</si>
  <si>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</si>
  <si>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</si>
  <si>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</si>
  <si>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</si>
  <si>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</si>
  <si>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</si>
  <si>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</si>
  <si>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</si>
  <si>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</si>
  <si>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</si>
  <si>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</si>
  <si>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</si>
  <si>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</si>
  <si>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</si>
  <si>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</si>
  <si>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</si>
  <si>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</si>
  <si>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</si>
  <si>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</si>
  <si>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</si>
  <si>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</si>
  <si>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</si>
  <si>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</si>
  <si>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</si>
  <si>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</si>
  <si>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</si>
  <si>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</si>
  <si>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</si>
  <si>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</si>
  <si>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</si>
  <si>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</si>
  <si>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</si>
  <si>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</si>
  <si>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</si>
  <si>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</si>
  <si>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</si>
  <si>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</si>
  <si>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</si>
  <si>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</si>
  <si>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</si>
  <si>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</si>
  <si>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</si>
  <si>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</si>
  <si>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</si>
  <si>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</si>
  <si>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</si>
  <si>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</si>
  <si>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</si>
  <si>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</si>
  <si>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</si>
  <si>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</si>
  <si>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</si>
  <si>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</si>
  <si>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</si>
  <si>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</si>
  <si>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</si>
  <si>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</si>
  <si>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</si>
  <si>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</si>
  <si>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</si>
  <si>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</si>
  <si>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</si>
  <si>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</si>
  <si>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</si>
  <si>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</si>
  <si>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</si>
  <si>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</si>
  <si>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</si>
  <si>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</si>
  <si>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</si>
  <si>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</si>
  <si>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</si>
  <si>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</si>
  <si>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</si>
  <si>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</si>
  <si>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</si>
  <si>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</si>
  <si>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</si>
  <si>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</si>
  <si>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</si>
  <si>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</si>
  <si>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</si>
  <si>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</si>
  <si>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</si>
  <si>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</si>
  <si>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</si>
  <si>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</si>
  <si>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</si>
  <si>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</si>
  <si>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</si>
  <si>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</si>
  <si>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</si>
  <si>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</si>
  <si>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</si>
  <si>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</si>
  <si>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</si>
  <si>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</si>
  <si>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</si>
  <si>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</si>
  <si>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</si>
  <si>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</si>
  <si>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</si>
  <si>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</si>
  <si>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</si>
  <si>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</si>
  <si>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</si>
  <si>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</si>
  <si>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</si>
  <si>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</si>
  <si>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</si>
  <si>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</si>
  <si>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</si>
  <si>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</si>
  <si>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</si>
  <si>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</si>
  <si>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</si>
  <si>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</si>
  <si>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</si>
  <si>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</si>
  <si>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</si>
  <si>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</si>
  <si>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</si>
  <si>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</si>
  <si>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</si>
  <si>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</si>
  <si>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</si>
  <si>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</si>
  <si>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</si>
  <si>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</si>
  <si>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</si>
  <si>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</si>
  <si>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</si>
  <si>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</si>
  <si>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</si>
  <si>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</si>
  <si>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</si>
  <si>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</si>
  <si>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</si>
  <si>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</si>
  <si>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</si>
  <si>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</si>
  <si>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</si>
  <si>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</si>
  <si>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</si>
  <si>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</si>
  <si>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</si>
  <si>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</si>
  <si>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</si>
  <si>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</si>
  <si>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</si>
  <si>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</si>
  <si>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</si>
  <si>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</si>
  <si>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</si>
  <si>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</si>
  <si>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</si>
  <si>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</si>
  <si>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</si>
  <si>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</si>
  <si>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</si>
  <si>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</si>
  <si>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</si>
  <si>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</si>
  <si>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</si>
  <si>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</si>
  <si>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</si>
  <si>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</si>
  <si>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</si>
  <si>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</si>
  <si>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</si>
  <si>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</si>
  <si>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</si>
  <si>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</si>
  <si>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</si>
  <si>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</si>
  <si>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</si>
  <si>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</si>
  <si>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</si>
  <si>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</si>
  <si>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</si>
  <si>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</si>
  <si>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</si>
  <si>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</si>
  <si>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</si>
  <si>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</si>
  <si>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</si>
  <si>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</si>
  <si>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</si>
  <si>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</si>
  <si>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</si>
  <si>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</si>
  <si>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</si>
  <si>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</si>
  <si>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</si>
  <si>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</si>
  <si>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</si>
  <si>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</si>
  <si>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</si>
  <si>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</si>
  <si>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</si>
  <si>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</si>
  <si>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</si>
  <si>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</si>
  <si>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</si>
  <si>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</si>
  <si>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</si>
  <si>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</si>
  <si>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</si>
  <si>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</si>
  <si>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</si>
  <si>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</si>
  <si>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</si>
  <si>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</si>
  <si>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</si>
  <si>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</si>
  <si>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</si>
  <si>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</si>
  <si>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</si>
  <si>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</si>
  <si>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</si>
  <si>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</si>
  <si>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</si>
  <si>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</si>
  <si>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</si>
  <si>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</si>
  <si>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</si>
  <si>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</si>
  <si>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</si>
  <si>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</si>
  <si>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</si>
  <si>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</si>
  <si>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</si>
  <si>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</si>
  <si>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</si>
  <si>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</si>
  <si>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</si>
  <si>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</si>
  <si>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</si>
  <si>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</si>
  <si>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</si>
  <si>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</si>
  <si>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</si>
  <si>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</si>
  <si>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</si>
  <si>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</si>
  <si>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</si>
  <si>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</si>
  <si>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</si>
  <si>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</si>
  <si>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</si>
  <si>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</si>
  <si>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</si>
  <si>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</si>
  <si>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</si>
  <si>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</si>
  <si>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</si>
  <si>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</si>
  <si>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</si>
  <si>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</si>
  <si>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</si>
  <si>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</si>
  <si>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</si>
  <si>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</si>
  <si>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</si>
  <si>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</si>
  <si>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</si>
  <si>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</si>
  <si>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</si>
  <si>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</si>
  <si>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</si>
  <si>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</si>
  <si>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</si>
  <si>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</si>
  <si>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</si>
  <si>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</si>
  <si>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</si>
  <si>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</si>
  <si>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</si>
  <si>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</si>
  <si>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</si>
  <si>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</si>
  <si>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</si>
  <si>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</si>
  <si>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</si>
  <si>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</si>
  <si>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</si>
  <si>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</si>
  <si>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</si>
  <si>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</si>
  <si>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</si>
  <si>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</si>
  <si>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</si>
  <si>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</si>
  <si>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</si>
  <si>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</si>
  <si>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</si>
  <si>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</si>
  <si>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</si>
  <si>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</si>
  <si>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</si>
  <si>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</si>
  <si>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</si>
  <si>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</si>
  <si>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</si>
  <si>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</si>
  <si>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</si>
  <si>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</si>
  <si>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</si>
  <si>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</si>
  <si>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</si>
  <si>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</si>
  <si>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</si>
  <si>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</si>
  <si>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</si>
  <si>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</si>
  <si>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</si>
  <si>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</si>
  <si>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</si>
  <si>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</si>
  <si>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</si>
  <si>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</si>
  <si>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</si>
  <si>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</si>
  <si>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</si>
  <si>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</si>
  <si>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</si>
  <si>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</si>
  <si>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</si>
  <si>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</si>
  <si>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</si>
  <si>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</si>
  <si>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</si>
  <si>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</si>
  <si>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</si>
  <si>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</si>
  <si>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</si>
  <si>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</si>
  <si>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</si>
  <si>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</si>
  <si>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</si>
  <si>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</si>
  <si>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</si>
  <si>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</si>
  <si>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</si>
  <si>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</si>
  <si>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</si>
  <si>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</si>
  <si>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</si>
  <si>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</si>
  <si>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</si>
  <si>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</si>
  <si>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</si>
  <si>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</si>
  <si>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</si>
  <si>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</si>
  <si>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</si>
  <si>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</si>
  <si>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</si>
  <si>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</si>
  <si>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</si>
  <si>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</si>
  <si>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</si>
  <si>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</si>
  <si>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</si>
  <si>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</si>
  <si>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</si>
  <si>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</si>
  <si>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</si>
  <si>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</si>
  <si>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</si>
  <si>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</si>
  <si>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</si>
  <si>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</si>
  <si>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</si>
  <si>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</si>
  <si>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</si>
  <si>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</si>
  <si>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</si>
  <si>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</si>
  <si>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</si>
  <si>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</si>
  <si>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</si>
  <si>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</si>
  <si>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</si>
  <si>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</si>
  <si>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</si>
  <si>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</si>
  <si>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</si>
  <si>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</si>
  <si>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</si>
  <si>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</si>
  <si>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</si>
  <si>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</si>
  <si>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</si>
  <si>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</si>
  <si>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</si>
  <si>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</si>
  <si>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</si>
  <si>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</si>
  <si>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</si>
  <si>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</si>
  <si>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</si>
  <si>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</si>
  <si>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</si>
  <si>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</si>
  <si>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</si>
  <si>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</si>
  <si>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</si>
  <si>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</si>
  <si>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</si>
  <si>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</si>
  <si>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</si>
  <si>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</si>
  <si>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</si>
  <si>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</si>
  <si>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</si>
  <si>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</si>
  <si>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</si>
  <si>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</si>
  <si>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</si>
  <si>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</si>
  <si>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</si>
  <si>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</si>
  <si>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</si>
  <si>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</si>
  <si>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</si>
  <si>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</si>
  <si>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</si>
  <si>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</si>
  <si>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</si>
  <si>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</si>
  <si>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</si>
  <si>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</si>
  <si>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</si>
  <si>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</si>
  <si>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</si>
  <si>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</si>
  <si>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</si>
  <si>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</si>
  <si>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</si>
  <si>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</si>
  <si>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</si>
  <si>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</si>
  <si>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</si>
  <si>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</si>
  <si>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</si>
  <si>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</si>
  <si>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</si>
  <si>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</si>
  <si>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</si>
  <si>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</si>
  <si>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</si>
  <si>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</si>
  <si>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</si>
  <si>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</si>
  <si>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</si>
  <si>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</si>
  <si>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</si>
  <si>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</si>
  <si>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</si>
  <si>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</si>
  <si>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</si>
  <si>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</si>
  <si>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</si>
  <si>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</si>
  <si>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</si>
  <si>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</si>
  <si>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</si>
  <si>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</si>
  <si>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</si>
  <si>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</si>
  <si>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</si>
  <si>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</si>
  <si>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</si>
  <si>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</si>
  <si>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</si>
  <si>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</si>
  <si>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</si>
  <si>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</si>
  <si>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</si>
  <si>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</si>
  <si>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</si>
  <si>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</si>
  <si>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</si>
  <si>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</si>
  <si>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</si>
  <si>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</si>
  <si>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</si>
  <si>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</si>
  <si>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</si>
  <si>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</si>
  <si>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</si>
  <si>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</si>
  <si>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</si>
  <si>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</si>
  <si>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</si>
  <si>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</si>
  <si>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</si>
  <si>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</si>
  <si>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</si>
  <si>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</si>
  <si>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</si>
  <si>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</si>
  <si>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</si>
  <si>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</si>
  <si>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</si>
  <si>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</si>
  <si>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</si>
  <si>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</si>
  <si>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</si>
  <si>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</si>
  <si>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</si>
  <si>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</si>
  <si>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</si>
  <si>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</si>
  <si>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</si>
  <si>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</si>
  <si>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</si>
  <si>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</si>
  <si>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</si>
  <si>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</si>
  <si>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</si>
  <si>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</si>
  <si>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</si>
  <si>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</si>
  <si>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</si>
  <si>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</si>
  <si>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</si>
  <si>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</si>
  <si>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</si>
  <si>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</si>
  <si>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</si>
  <si>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</si>
  <si>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</si>
  <si>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</si>
  <si>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</si>
  <si>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</si>
  <si>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</si>
  <si>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</si>
  <si>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</si>
  <si>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</si>
  <si>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</si>
  <si>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</si>
  <si>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</si>
  <si>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</si>
  <si>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</si>
  <si>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</si>
  <si>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</si>
  <si>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</si>
  <si>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</si>
  <si>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</si>
  <si>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</si>
  <si>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</si>
  <si>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</si>
  <si>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</si>
  <si>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</si>
  <si>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</si>
  <si>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</si>
  <si>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</si>
  <si>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</si>
  <si>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</si>
  <si>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</si>
  <si>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</si>
  <si>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</si>
  <si>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</si>
  <si>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</si>
  <si>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</si>
  <si>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</si>
  <si>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</si>
  <si>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</si>
  <si>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</si>
  <si>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</si>
  <si>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</si>
  <si>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</si>
  <si>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</si>
  <si>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</si>
  <si>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</si>
  <si>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</si>
  <si>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</si>
  <si>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</si>
  <si>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</si>
  <si>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</si>
  <si>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</si>
  <si>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</si>
  <si>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</si>
  <si>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</si>
  <si>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</si>
  <si>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</si>
  <si>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</si>
  <si>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</si>
  <si>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</si>
  <si>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</si>
  <si>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</si>
  <si>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</si>
  <si>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</si>
  <si>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</si>
  <si>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</si>
  <si>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</si>
  <si>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</si>
  <si>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</si>
  <si>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</si>
  <si>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</si>
  <si>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</si>
  <si>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</si>
  <si>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</si>
  <si>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</si>
  <si>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</si>
  <si>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</si>
  <si>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</si>
  <si>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</si>
  <si>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</si>
  <si>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</si>
  <si>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</si>
  <si>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</si>
  <si>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</si>
  <si>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</si>
  <si>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</si>
  <si>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</si>
  <si>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</si>
  <si>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</si>
  <si>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</si>
  <si>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</si>
  <si>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</si>
  <si>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</si>
  <si>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</si>
  <si>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</si>
  <si>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</si>
  <si>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</si>
  <si>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</si>
  <si>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</si>
  <si>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</si>
  <si>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</si>
  <si>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</si>
  <si>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</si>
  <si>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</si>
  <si>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</si>
  <si>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</si>
  <si>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</si>
  <si>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</si>
  <si>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</si>
  <si>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</si>
  <si>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</si>
  <si>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</si>
  <si>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</si>
  <si>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</si>
  <si>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</si>
  <si>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</si>
  <si>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</si>
  <si>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</si>
  <si>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</si>
  <si>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</si>
  <si>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</si>
  <si>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</si>
  <si>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</si>
  <si>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</si>
  <si>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</si>
  <si>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</si>
  <si>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</si>
  <si>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</si>
  <si>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</si>
  <si>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</si>
  <si>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</si>
  <si>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</si>
  <si>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</si>
  <si>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</si>
  <si>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</si>
  <si>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</si>
  <si>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</si>
  <si>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</si>
  <si>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</si>
  <si>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</si>
  <si>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</si>
  <si>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</si>
  <si>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</si>
  <si>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</si>
  <si>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</si>
  <si>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</si>
  <si>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</si>
  <si>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</si>
  <si>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</si>
  <si>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</si>
  <si>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</si>
  <si>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DDBOG3005</t>
  </si>
  <si>
    <t>GTM 3008</t>
  </si>
  <si>
    <t>SE0009696552</t>
  </si>
  <si>
    <t>CDS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</si>
</sst>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M7" activePane="bottomRight" state="frozen"/>
      <selection pane="topRight" activeCell="E1" sqref="E1"/>
      <selection pane="bottomLeft" activeCell="A7" sqref="A7"/>
      <selection pane="bottomRight" activeCell="D11" sqref="D1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281</v>
      </c>
      <c r="C2" s="64" t="s">
        <v>454</v>
      </c>
      <c r="D2" s="64" t="s">
        <v>468</v>
      </c>
      <c r="E2" s="65">
        <v>1000000</v>
      </c>
      <c r="F2" s="65" t="s">
        <v>35</v>
      </c>
      <c r="G2" s="64" t="s">
        <v>277</v>
      </c>
      <c r="H2" s="3">
        <v>42816</v>
      </c>
      <c r="I2" s="222" t="str">
        <f>IF(C2="-","",VLOOKUP(C2,BondIssuerTable,2,0))</f>
        <v>DANSKE</v>
      </c>
      <c r="J2" s="222"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2093</v>
      </c>
      <c r="B7" s="64" t="s">
        <v>1900</v>
      </c>
      <c r="C7" s="64" t="s">
        <v>2094</v>
      </c>
      <c r="D7" s="64" t="s">
        <v>2095</v>
      </c>
      <c r="E7" s="69">
        <v>100</v>
      </c>
      <c r="F7" s="69" t="s">
        <v>1444</v>
      </c>
      <c r="G7" s="65">
        <v>12000000</v>
      </c>
      <c r="H7" s="3">
        <v>42811</v>
      </c>
      <c r="I7" s="70">
        <v>45117</v>
      </c>
      <c r="J7" s="70">
        <v>45105</v>
      </c>
      <c r="K7" s="248"/>
      <c r="L7" s="248"/>
      <c r="M7" s="249" t="e">
        <f t="shared" ref="M7:M38" si="0">IF(K7="-","",VLOOKUP(K7,EUSIPA_Table,2,0))</f>
        <v>#N/A</v>
      </c>
      <c r="N7" s="72" t="s">
        <v>2093</v>
      </c>
      <c r="O7" s="104" t="s">
        <v>2096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2017-03-22T14:09:55Z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