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48" windowWidth="141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<sst xmlns="http://schemas.openxmlformats.org/spreadsheetml/2006/main" count="3201" uniqueCount="2097">
  <si>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</si>
  <si>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</si>
  <si>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</si>
  <si>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</si>
  <si>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</si>
  <si>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</si>
  <si>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</si>
  <si>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</si>
  <si>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</si>
  <si>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</si>
  <si>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</si>
  <si>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</si>
  <si>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</si>
  <si>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</si>
  <si>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</si>
  <si>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</si>
  <si>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</si>
  <si>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</si>
  <si>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</si>
  <si>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</si>
  <si>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</si>
  <si>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</si>
  <si>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</si>
  <si>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</si>
  <si>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</si>
  <si>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</si>
  <si>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</si>
  <si>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</si>
  <si>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</si>
  <si>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</si>
  <si>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</si>
  <si>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</si>
  <si>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</si>
  <si>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</si>
  <si>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</si>
  <si>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</si>
  <si>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</si>
  <si>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</si>
  <si>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</si>
  <si>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</si>
  <si>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</si>
  <si>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</si>
  <si>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</si>
  <si>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</si>
  <si>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</si>
  <si>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</si>
  <si>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</si>
  <si>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</si>
  <si>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</si>
  <si>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</si>
  <si>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</si>
  <si>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</si>
  <si>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</si>
  <si>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</si>
  <si>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</si>
  <si>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</si>
  <si>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</si>
  <si>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</si>
  <si>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</si>
  <si>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</si>
  <si>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</si>
  <si>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</si>
  <si>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</si>
  <si>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</si>
  <si>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</si>
  <si>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</si>
  <si>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</si>
  <si>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</si>
  <si>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</si>
  <si>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</si>
  <si>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</si>
  <si>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</si>
  <si>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</si>
  <si>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</si>
  <si>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</si>
  <si>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</si>
  <si>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</si>
  <si>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</si>
  <si>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</si>
  <si>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</si>
  <si>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</si>
  <si>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</si>
  <si>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</si>
  <si>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</si>
  <si>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</si>
  <si>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</si>
  <si>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</si>
  <si>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</si>
  <si>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</si>
  <si>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</si>
  <si>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</si>
  <si>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</si>
  <si>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</si>
  <si>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</si>
  <si>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</si>
  <si>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</si>
  <si>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</si>
  <si>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</si>
  <si>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</si>
  <si>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</si>
  <si>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</si>
  <si>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</si>
  <si>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</si>
  <si>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</si>
  <si>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</si>
  <si>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</si>
  <si>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</si>
  <si>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</si>
  <si>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</si>
  <si>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</si>
  <si>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</si>
  <si>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</si>
  <si>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</si>
  <si>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</si>
  <si>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</si>
  <si>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</si>
  <si>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</si>
  <si>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</si>
  <si>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</si>
  <si>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</si>
  <si>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</si>
  <si>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</si>
  <si>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</si>
  <si>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</si>
  <si>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</si>
  <si>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</si>
  <si>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</si>
  <si>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</si>
  <si>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</si>
  <si>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</si>
  <si>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</si>
  <si>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</si>
  <si>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</si>
  <si>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</si>
  <si>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</si>
  <si>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</si>
  <si>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</si>
  <si>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</si>
  <si>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</si>
  <si>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</si>
  <si>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</si>
  <si>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</si>
  <si>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</si>
  <si>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</si>
  <si>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</si>
  <si>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</si>
  <si>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</si>
  <si>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</si>
  <si>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</si>
  <si>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</si>
  <si>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</si>
  <si>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</si>
  <si>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</si>
  <si>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</si>
  <si>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</si>
  <si>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</si>
  <si>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</si>
  <si>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</si>
  <si>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</si>
  <si>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</si>
  <si>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</si>
  <si>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</si>
  <si>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</si>
  <si>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</si>
  <si>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</si>
  <si>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</si>
  <si>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</si>
  <si>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</si>
  <si>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</si>
  <si>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</si>
  <si>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</si>
  <si>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</si>
  <si>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</si>
  <si>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</si>
  <si>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</si>
  <si>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</si>
  <si>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</si>
  <si>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</si>
  <si>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</si>
  <si>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</si>
  <si>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</si>
  <si>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</si>
  <si>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</si>
  <si>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</si>
  <si>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</si>
  <si>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</si>
  <si>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</si>
  <si>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</si>
  <si>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</si>
  <si>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</si>
  <si>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</si>
  <si>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</si>
  <si>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</si>
  <si>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</si>
  <si>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</si>
  <si>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</si>
  <si>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</si>
  <si>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</si>
  <si>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</si>
  <si>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</si>
  <si>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</si>
  <si>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</si>
  <si>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</si>
  <si>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</si>
  <si>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</si>
  <si>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</si>
  <si>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</si>
  <si>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</si>
  <si>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</si>
  <si>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</si>
  <si>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</si>
  <si>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</si>
  <si>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</si>
  <si>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</si>
  <si>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</si>
  <si>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</si>
  <si>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</si>
  <si>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</si>
  <si>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</si>
  <si>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</si>
  <si>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</si>
  <si>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</si>
  <si>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</si>
  <si>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</si>
  <si>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</si>
  <si>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</si>
  <si>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</si>
  <si>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</si>
  <si>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</si>
  <si>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</si>
  <si>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</si>
  <si>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</si>
  <si>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</si>
  <si>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</si>
  <si>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</si>
  <si>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</si>
  <si>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</si>
  <si>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</si>
  <si>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</si>
  <si>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</si>
  <si>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</si>
  <si>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</si>
  <si>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</si>
  <si>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</si>
  <si>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</si>
  <si>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</si>
  <si>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</si>
  <si>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</si>
  <si>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</si>
  <si>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</si>
  <si>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</si>
  <si>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</si>
  <si>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</si>
  <si>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</si>
  <si>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</si>
  <si>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</si>
  <si>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</si>
  <si>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</si>
  <si>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</si>
  <si>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</si>
  <si>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</si>
  <si>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</si>
  <si>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</si>
  <si>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</si>
  <si>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</si>
  <si>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</si>
  <si>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</si>
  <si>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</si>
  <si>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</si>
  <si>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</si>
  <si>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</si>
  <si>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</si>
  <si>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</si>
  <si>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</si>
  <si>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</si>
  <si>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</si>
  <si>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</si>
  <si>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</si>
  <si>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</si>
  <si>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</si>
  <si>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</si>
  <si>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</si>
  <si>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</si>
  <si>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</si>
  <si>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</si>
  <si>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</si>
  <si>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</si>
  <si>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</si>
  <si>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</si>
  <si>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</si>
  <si>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</si>
  <si>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</si>
  <si>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</si>
  <si>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</si>
  <si>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</si>
  <si>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</si>
  <si>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</si>
  <si>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</si>
  <si>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</si>
  <si>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</si>
  <si>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</si>
  <si>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</si>
  <si>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</si>
  <si>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</si>
  <si>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</si>
  <si>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</si>
  <si>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</si>
  <si>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</si>
  <si>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</si>
  <si>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</si>
  <si>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</si>
  <si>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</si>
  <si>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</si>
  <si>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</si>
  <si>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</si>
  <si>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</si>
  <si>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</si>
  <si>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</si>
  <si>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</si>
  <si>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</si>
  <si>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</si>
  <si>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</si>
  <si>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</si>
  <si>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</si>
  <si>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</si>
  <si>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</si>
  <si>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</si>
  <si>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</si>
  <si>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</si>
  <si>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</si>
  <si>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</si>
  <si>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</si>
  <si>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</si>
  <si>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</si>
  <si>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</si>
  <si>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</si>
  <si>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</si>
  <si>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</si>
  <si>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</si>
  <si>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</si>
  <si>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</si>
  <si>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</si>
  <si>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</si>
  <si>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</si>
  <si>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</si>
  <si>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</si>
  <si>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</si>
  <si>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</si>
  <si>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</si>
  <si>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</si>
  <si>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</si>
  <si>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</si>
  <si>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</si>
  <si>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</si>
  <si>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</si>
  <si>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</si>
  <si>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</si>
  <si>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</si>
  <si>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</si>
  <si>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</si>
  <si>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</si>
  <si>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</si>
  <si>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</si>
  <si>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</si>
  <si>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</si>
  <si>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</si>
  <si>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</si>
  <si>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</si>
  <si>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</si>
  <si>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</si>
  <si>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</si>
  <si>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</si>
  <si>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</si>
  <si>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</si>
  <si>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</si>
  <si>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</si>
  <si>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</si>
  <si>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</si>
  <si>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</si>
  <si>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</si>
  <si>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</si>
  <si>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</si>
  <si>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</si>
  <si>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</si>
  <si>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</si>
  <si>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</si>
  <si>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</si>
  <si>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</si>
  <si>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</si>
  <si>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</si>
  <si>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</si>
  <si>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</si>
  <si>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</si>
  <si>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</si>
  <si>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</si>
  <si>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</si>
  <si>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</si>
  <si>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</si>
  <si>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</si>
  <si>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</si>
  <si>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</si>
  <si>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</si>
  <si>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</si>
  <si>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</si>
  <si>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</si>
  <si>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</si>
  <si>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</si>
  <si>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</si>
  <si>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</si>
  <si>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</si>
  <si>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</si>
  <si>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</si>
  <si>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</si>
  <si>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</si>
  <si>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</si>
  <si>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</si>
  <si>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</si>
  <si>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</si>
  <si>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</si>
  <si>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</si>
  <si>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</si>
  <si>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</si>
  <si>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</si>
  <si>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</si>
  <si>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</si>
  <si>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</si>
  <si>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</si>
  <si>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</si>
  <si>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</si>
  <si>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</si>
  <si>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</si>
  <si>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</si>
  <si>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</si>
  <si>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</si>
  <si>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</si>
  <si>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</si>
  <si>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</si>
  <si>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</si>
  <si>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</si>
  <si>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</si>
  <si>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</si>
  <si>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</si>
  <si>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</si>
  <si>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</si>
  <si>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</si>
  <si>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</si>
  <si>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</si>
  <si>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</si>
  <si>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</si>
  <si>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</si>
  <si>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</si>
  <si>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</si>
  <si>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</si>
  <si>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</si>
  <si>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</si>
  <si>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</si>
  <si>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</si>
  <si>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</si>
  <si>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</si>
  <si>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</si>
  <si>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</si>
  <si>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</si>
  <si>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</si>
  <si>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</si>
  <si>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</si>
  <si>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</si>
  <si>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</si>
  <si>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</si>
  <si>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</si>
  <si>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</si>
  <si>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</si>
  <si>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</si>
  <si>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</si>
  <si>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</si>
  <si>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</si>
  <si>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</si>
  <si>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</si>
  <si>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</si>
  <si>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</si>
  <si>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</si>
  <si>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</si>
  <si>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</si>
  <si>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</si>
  <si>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</si>
  <si>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</si>
  <si>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</si>
  <si>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</si>
  <si>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</si>
  <si>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</si>
  <si>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</si>
  <si>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</si>
  <si>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</si>
  <si>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</si>
  <si>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</si>
  <si>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</si>
  <si>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</si>
  <si>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</si>
  <si>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</si>
  <si>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</si>
  <si>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</si>
  <si>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</si>
  <si>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</si>
  <si>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</si>
  <si>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</si>
  <si>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</si>
  <si>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</si>
  <si>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</si>
  <si>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</si>
  <si>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</si>
  <si>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</si>
  <si>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</si>
  <si>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</si>
  <si>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</si>
  <si>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</si>
  <si>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</si>
  <si>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</si>
  <si>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</si>
  <si>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</si>
  <si>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</si>
  <si>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</si>
  <si>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</si>
  <si>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</si>
  <si>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</si>
  <si>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</si>
  <si>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</si>
  <si>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</si>
  <si>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</si>
  <si>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</si>
  <si>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</si>
  <si>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</si>
  <si>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</si>
  <si>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</si>
  <si>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</si>
  <si>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</si>
  <si>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</si>
  <si>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</si>
  <si>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</si>
  <si>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</si>
  <si>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</si>
  <si>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</si>
  <si>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</si>
  <si>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</si>
  <si>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</si>
  <si>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</si>
  <si>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</si>
  <si>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</si>
  <si>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</si>
  <si>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</si>
  <si>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</si>
  <si>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</si>
  <si>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</si>
  <si>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</si>
  <si>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</si>
  <si>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</si>
  <si>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</si>
  <si>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</si>
  <si>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</si>
  <si>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</si>
  <si>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</si>
  <si>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</si>
  <si>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</si>
  <si>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</si>
  <si>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</si>
  <si>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</si>
  <si>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</si>
  <si>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</si>
  <si>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</si>
  <si>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</si>
  <si>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</si>
  <si>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</si>
  <si>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</si>
  <si>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</si>
  <si>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</si>
  <si>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</si>
  <si>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</si>
  <si>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</si>
  <si>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</si>
  <si>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</si>
  <si>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</si>
  <si>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</si>
  <si>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</si>
  <si>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</si>
  <si>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</si>
  <si>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</si>
  <si>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</si>
  <si>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</si>
  <si>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</si>
  <si>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</si>
  <si>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</si>
  <si>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</si>
  <si>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</si>
  <si>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</si>
  <si>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</si>
  <si>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</si>
  <si>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</si>
  <si>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</si>
  <si>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</si>
  <si>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</si>
  <si>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</si>
  <si>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</si>
  <si>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</si>
  <si>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</si>
  <si>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</si>
  <si>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</si>
  <si>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</si>
  <si>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</si>
  <si>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</si>
  <si>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</si>
  <si>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</si>
  <si>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</si>
  <si>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</si>
  <si>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</si>
  <si>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</si>
  <si>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</si>
  <si>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</si>
  <si>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</si>
  <si>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</si>
  <si>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</si>
  <si>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</si>
  <si>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</si>
  <si>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</si>
  <si>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</si>
  <si>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</si>
  <si>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</si>
  <si>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</si>
  <si>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</si>
  <si>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</si>
  <si>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</si>
  <si>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</si>
  <si>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</si>
  <si>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</si>
  <si>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</si>
  <si>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</si>
  <si>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</si>
  <si>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</si>
  <si>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</si>
  <si>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</si>
  <si>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</si>
  <si>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</si>
  <si>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</si>
  <si>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</si>
  <si>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</si>
  <si>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</si>
  <si>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</si>
  <si>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</si>
  <si>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</si>
  <si>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</si>
  <si>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</si>
  <si>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</si>
  <si>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</si>
  <si>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</si>
  <si>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</si>
  <si>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</si>
  <si>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</si>
  <si>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</si>
  <si>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</si>
  <si>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</si>
  <si>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</si>
  <si>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</si>
  <si>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</si>
  <si>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</si>
  <si>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</si>
  <si>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</si>
  <si>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</si>
  <si>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</si>
  <si>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</si>
  <si>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</si>
  <si>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</si>
  <si>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</si>
  <si>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</si>
  <si>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</si>
  <si>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</si>
  <si>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</si>
  <si>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</si>
  <si>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</si>
  <si>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</si>
  <si>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</si>
  <si>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</si>
  <si>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</si>
  <si>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</si>
  <si>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</si>
  <si>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</si>
  <si>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</si>
  <si>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</si>
  <si>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</si>
  <si>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</si>
  <si>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</si>
  <si>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</si>
  <si>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</si>
  <si>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</si>
  <si>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</si>
  <si>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</si>
  <si>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</si>
  <si>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</si>
  <si>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</si>
  <si>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</si>
  <si>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</si>
  <si>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</si>
  <si>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</si>
  <si>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</si>
  <si>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</si>
  <si>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</si>
  <si>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</si>
  <si>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</si>
  <si>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</si>
  <si>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</si>
  <si>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</si>
  <si>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</si>
  <si>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</si>
  <si>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</si>
  <si>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</si>
  <si>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</si>
  <si>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</si>
  <si>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</si>
  <si>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</si>
  <si>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</si>
  <si>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</si>
  <si>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</si>
  <si>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</si>
  <si>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</si>
  <si>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</si>
  <si>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</si>
  <si>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</si>
  <si>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</si>
  <si>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</si>
  <si>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</si>
  <si>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</si>
  <si>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</si>
  <si>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</si>
  <si>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</si>
  <si>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</si>
  <si>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</si>
  <si>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</si>
  <si>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</si>
  <si>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</si>
  <si>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</si>
  <si>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</si>
  <si>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</si>
  <si>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</si>
  <si>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</si>
  <si>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</si>
  <si>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</si>
  <si>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</si>
  <si>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</si>
  <si>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</si>
  <si>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</si>
  <si>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</si>
  <si>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</si>
  <si>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</si>
  <si>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</si>
  <si>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</si>
  <si>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</si>
  <si>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</si>
  <si>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</si>
  <si>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</si>
  <si>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</si>
  <si>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</si>
  <si>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</si>
  <si>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</si>
  <si>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</si>
  <si>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</si>
  <si>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</si>
  <si>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</si>
  <si>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</si>
  <si>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</si>
  <si>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</si>
  <si>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</si>
  <si>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</si>
  <si>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</si>
  <si>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</si>
  <si>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</si>
  <si>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</si>
  <si>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</si>
  <si>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</si>
  <si>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</si>
  <si>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</si>
  <si>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</si>
  <si>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</si>
  <si>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</si>
  <si>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</si>
  <si>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</si>
  <si>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</si>
  <si>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</si>
  <si>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</si>
  <si>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</si>
  <si>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</si>
  <si>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</si>
  <si>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</si>
  <si>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</si>
  <si>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</si>
  <si>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</si>
  <si>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</si>
  <si>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</si>
  <si>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</si>
  <si>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</si>
  <si>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</si>
  <si>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</si>
  <si>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</si>
  <si>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</si>
  <si>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</si>
  <si>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</si>
  <si>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</si>
  <si>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</si>
  <si>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</si>
  <si>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</si>
  <si>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</si>
  <si>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</si>
  <si>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</si>
  <si>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</si>
  <si>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</si>
  <si>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</si>
  <si>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</si>
  <si>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</si>
  <si>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</si>
  <si>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</si>
  <si>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</si>
  <si>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</si>
  <si>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</si>
  <si>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</si>
  <si>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</si>
  <si>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</si>
  <si>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</si>
  <si>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</si>
  <si>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</si>
  <si>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</si>
  <si>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</si>
  <si>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</si>
  <si>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</si>
  <si>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</si>
  <si>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</si>
  <si>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</si>
  <si>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</si>
  <si>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</si>
  <si>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</si>
  <si>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</si>
  <si>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</si>
  <si>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</si>
  <si>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</si>
  <si>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</si>
  <si>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</si>
  <si>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</si>
  <si>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</si>
  <si>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</si>
  <si>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</si>
  <si>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</si>
  <si>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</si>
  <si>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</si>
  <si>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</si>
  <si>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</si>
  <si>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</si>
  <si>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</si>
  <si>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</si>
  <si>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</si>
  <si>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</si>
  <si>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</si>
  <si>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</si>
  <si>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</si>
  <si>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</si>
  <si>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</si>
  <si>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</si>
  <si>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</si>
  <si>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</si>
  <si>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</si>
  <si>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</si>
  <si>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</si>
  <si>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</si>
  <si>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</si>
  <si>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</si>
  <si>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</si>
  <si>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</si>
  <si>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</si>
  <si>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</si>
  <si>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</si>
  <si>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</si>
  <si>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</si>
  <si>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</si>
  <si>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</si>
  <si>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</si>
  <si>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</si>
  <si>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</si>
  <si>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</si>
  <si>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</si>
  <si>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</si>
  <si>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</si>
  <si>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</si>
  <si>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</si>
  <si>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</si>
  <si>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</si>
  <si>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</si>
  <si>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</si>
  <si>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</si>
  <si>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</si>
  <si>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</si>
  <si>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</si>
  <si>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</si>
  <si>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</si>
  <si>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</si>
  <si>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</si>
  <si>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</si>
  <si>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</si>
  <si>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</si>
  <si>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</si>
  <si>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</si>
  <si>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</si>
  <si>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</si>
  <si>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</si>
  <si>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</si>
  <si>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</si>
  <si>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</si>
  <si>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</si>
  <si>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</si>
  <si>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</si>
  <si>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</si>
  <si>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</si>
  <si>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</si>
  <si>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</si>
  <si>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</si>
  <si>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</si>
  <si>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</si>
  <si>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</si>
  <si>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</si>
  <si>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</si>
  <si>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</si>
  <si>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</si>
  <si>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</si>
  <si>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</si>
  <si>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</si>
  <si>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</si>
  <si>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</si>
  <si>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</si>
  <si>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</si>
  <si>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</si>
  <si>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</si>
  <si>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</si>
  <si>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</si>
  <si>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</si>
  <si>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</si>
  <si>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</si>
  <si>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</si>
  <si>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</si>
  <si>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</si>
  <si>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</si>
  <si>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</si>
  <si>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</si>
  <si>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</si>
  <si>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</si>
  <si>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</si>
  <si>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</si>
  <si>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</si>
  <si>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</si>
  <si>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</si>
  <si>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</si>
  <si>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</si>
  <si>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</si>
  <si>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</si>
  <si>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</si>
  <si>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</si>
  <si>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</si>
  <si>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</si>
  <si>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</si>
  <si>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</si>
  <si>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</si>
  <si>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</si>
  <si>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</si>
  <si>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</si>
  <si>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</si>
  <si>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</si>
  <si>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</si>
  <si>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</si>
  <si>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</si>
  <si>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</si>
  <si>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</si>
  <si>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</si>
  <si>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</si>
  <si>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</si>
  <si>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</si>
  <si>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</si>
  <si>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</si>
  <si>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</si>
  <si>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</si>
  <si>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</si>
  <si>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</si>
  <si>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</si>
  <si>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</si>
  <si>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</si>
  <si>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</si>
  <si>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</si>
  <si>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</si>
  <si>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</si>
  <si>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</si>
  <si>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</si>
  <si>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</si>
  <si>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</si>
  <si>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</si>
  <si>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</si>
  <si>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</si>
  <si>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</si>
  <si>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</si>
  <si>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</si>
  <si>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</si>
  <si>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</si>
  <si>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</si>
  <si>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</si>
  <si>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</si>
  <si>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</si>
  <si>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</si>
  <si>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</si>
  <si>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</si>
  <si>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</si>
  <si>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</si>
  <si>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</si>
  <si>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</si>
  <si>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</si>
  <si>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</si>
  <si>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</si>
  <si>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</si>
  <si>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</si>
  <si>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</si>
  <si>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</si>
  <si>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</si>
  <si>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</si>
  <si>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</si>
  <si>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</si>
  <si>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</si>
  <si>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</si>
  <si>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</si>
  <si>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</si>
  <si>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</si>
  <si>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</si>
  <si>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</si>
  <si>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</si>
  <si>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</si>
  <si>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</si>
  <si>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</si>
  <si>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</si>
  <si>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</si>
  <si>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</si>
  <si>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</si>
  <si>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</si>
  <si>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</si>
  <si>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</si>
  <si>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</si>
  <si>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</si>
  <si>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</si>
  <si>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</si>
  <si>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</si>
  <si>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</si>
  <si>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</si>
  <si>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</si>
  <si>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</si>
  <si>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</si>
  <si>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</si>
  <si>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</si>
  <si>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</si>
  <si>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</si>
  <si>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</si>
  <si>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</si>
  <si>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</si>
  <si>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</si>
  <si>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</si>
  <si>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</si>
  <si>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</si>
  <si>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</si>
  <si>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</si>
  <si>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</si>
  <si>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</si>
  <si>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</si>
  <si>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</si>
  <si>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</si>
  <si>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</si>
  <si>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</si>
  <si>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</si>
  <si>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</si>
  <si>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</si>
  <si>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</si>
  <si>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</si>
  <si>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</si>
  <si>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</si>
  <si>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</si>
  <si>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</si>
  <si>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</si>
  <si>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</si>
  <si>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</si>
  <si>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</si>
  <si>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</si>
  <si>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</si>
  <si>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</si>
  <si>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</si>
  <si>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</si>
  <si>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</si>
  <si>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</si>
  <si>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</si>
  <si>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</si>
  <si>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</si>
  <si>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</si>
  <si>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</si>
  <si>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</si>
  <si>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</si>
  <si>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</si>
  <si>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</si>
  <si>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</si>
  <si>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</si>
  <si>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</si>
  <si>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</si>
  <si>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</si>
  <si>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</si>
  <si>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</si>
  <si>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</si>
  <si>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</si>
  <si>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</si>
  <si>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</si>
  <si>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</si>
  <si>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</si>
  <si>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</si>
  <si>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</si>
  <si>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</si>
  <si>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</si>
  <si>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</si>
  <si>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</si>
  <si>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</si>
  <si>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</si>
  <si>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</si>
  <si>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</si>
  <si>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</si>
  <si>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</si>
  <si>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</si>
  <si>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</si>
  <si>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</si>
  <si>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</si>
  <si>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</si>
  <si>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</si>
  <si>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</si>
  <si>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</si>
  <si>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</si>
  <si>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</si>
  <si>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</si>
  <si>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</si>
  <si>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</si>
  <si>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</si>
  <si>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</si>
  <si>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</si>
  <si>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</si>
  <si>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</si>
  <si>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</si>
  <si>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</si>
  <si>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</si>
  <si>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</si>
  <si>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</si>
  <si>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</si>
  <si>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</si>
  <si>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</si>
  <si>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</si>
  <si>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</si>
  <si>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</si>
  <si>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</si>
  <si>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</si>
  <si>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</si>
  <si>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</si>
  <si>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</si>
  <si>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</si>
  <si>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</si>
  <si>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</si>
  <si>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</si>
  <si>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</si>
  <si>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</si>
  <si>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</si>
  <si>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</si>
  <si>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</si>
  <si>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</si>
  <si>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</si>
  <si>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</si>
  <si>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</si>
  <si>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</si>
  <si>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</si>
  <si>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</si>
  <si>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</si>
  <si>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</si>
  <si>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</si>
  <si>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</si>
  <si>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</si>
  <si>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</si>
  <si>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</si>
  <si>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</si>
  <si>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</si>
  <si>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</si>
  <si>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</si>
  <si>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</si>
  <si>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</si>
  <si>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</si>
  <si>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</si>
  <si>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</si>
  <si>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</si>
  <si>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</si>
  <si>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</si>
  <si>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</si>
  <si>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</si>
  <si>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</si>
  <si>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</si>
  <si>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</si>
  <si>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</si>
  <si>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</si>
  <si>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</si>
  <si>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</si>
  <si>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</si>
  <si>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</si>
  <si>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</si>
  <si>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</si>
  <si>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</si>
  <si>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</si>
  <si>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</si>
  <si>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</si>
  <si>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</si>
  <si>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</si>
  <si>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</si>
  <si>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</si>
  <si>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</si>
  <si>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</si>
  <si>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</si>
  <si>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</si>
  <si>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</si>
  <si>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</si>
  <si>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</si>
  <si>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</si>
  <si>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</si>
  <si>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</si>
  <si>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</si>
  <si>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</si>
  <si>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</si>
  <si>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</si>
  <si>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</si>
  <si>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</si>
  <si>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</si>
  <si>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</si>
  <si>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</si>
  <si>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</si>
  <si>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</si>
  <si>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</si>
  <si>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</si>
  <si>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</si>
  <si>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</si>
  <si>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</si>
  <si>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</si>
  <si>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</si>
  <si>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</si>
  <si>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</si>
  <si>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</si>
  <si>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</si>
  <si>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</si>
  <si>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</si>
  <si>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</si>
  <si>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</si>
  <si>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</si>
  <si>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</si>
  <si>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</si>
  <si>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</si>
  <si>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</si>
  <si>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</si>
  <si>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</si>
  <si>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</si>
  <si>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</si>
  <si>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</si>
  <si>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</si>
  <si>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</si>
  <si>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</si>
  <si>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</si>
  <si>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</si>
  <si>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</si>
  <si>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</si>
  <si>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</si>
  <si>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</si>
  <si>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</si>
  <si>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</si>
  <si>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</si>
  <si>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</si>
  <si>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</si>
  <si>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</si>
  <si>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</si>
  <si>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</si>
  <si>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</si>
  <si>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</si>
  <si>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</si>
  <si>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</si>
  <si>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</si>
  <si>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</si>
  <si>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</si>
  <si>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</si>
  <si>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</si>
  <si>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</si>
  <si>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</si>
  <si>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</si>
  <si>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</si>
  <si>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</si>
  <si>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</si>
  <si>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</si>
  <si>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</si>
  <si>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</si>
  <si>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</si>
  <si>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</si>
  <si>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</si>
  <si>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</si>
  <si>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</si>
  <si>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</si>
  <si>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</si>
  <si>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</si>
  <si>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</si>
  <si>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</si>
  <si>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</si>
  <si>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</si>
  <si>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</si>
  <si>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</si>
  <si>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</si>
  <si>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</si>
  <si>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</si>
  <si>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</si>
  <si>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</si>
  <si>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</si>
  <si>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</si>
  <si>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</si>
  <si>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</si>
  <si>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</si>
  <si>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</si>
  <si>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</si>
  <si>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</si>
  <si>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</si>
  <si>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</si>
  <si>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</si>
  <si>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</si>
  <si>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</si>
  <si>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</si>
  <si>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</si>
  <si>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</si>
  <si>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</si>
  <si>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</si>
  <si>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</si>
  <si>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</si>
  <si>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</si>
  <si>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</si>
  <si>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</si>
  <si>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</si>
  <si>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</si>
  <si>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</si>
  <si>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</si>
  <si>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</si>
  <si>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</si>
  <si>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</si>
  <si>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</si>
  <si>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</si>
  <si>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</si>
  <si>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</si>
  <si>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</si>
  <si>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</si>
  <si>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</si>
  <si>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</si>
  <si>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</si>
  <si>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</si>
  <si>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</si>
  <si>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</si>
  <si>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</si>
  <si>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</si>
  <si>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</si>
  <si>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</si>
  <si>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</si>
  <si>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</si>
  <si>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</si>
  <si>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</si>
  <si>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</si>
  <si>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</si>
  <si>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</si>
  <si>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</si>
  <si>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</si>
  <si>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</si>
  <si>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</si>
  <si>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</si>
  <si>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</si>
  <si>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</si>
  <si>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</si>
  <si>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</si>
  <si>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</si>
  <si>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</si>
  <si>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</si>
  <si>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</si>
  <si>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</si>
  <si>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</si>
  <si>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</si>
  <si>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</si>
  <si>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</si>
  <si>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</si>
  <si>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</si>
  <si>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</si>
  <si>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</si>
  <si>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</si>
  <si>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</si>
  <si>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</si>
  <si>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</si>
  <si>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</si>
  <si>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</si>
  <si>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</si>
  <si>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</si>
  <si>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</si>
  <si>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</si>
  <si>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</si>
  <si>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</si>
  <si>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</si>
  <si>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</si>
  <si>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</si>
  <si>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</si>
  <si>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</si>
  <si>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</si>
  <si>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</si>
  <si>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</si>
  <si>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</si>
  <si>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</si>
  <si>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</si>
  <si>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</si>
  <si>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</si>
  <si>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</si>
  <si>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</si>
  <si>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</si>
  <si>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</si>
  <si>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</si>
  <si>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</si>
  <si>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</si>
  <si>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</si>
  <si>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</si>
  <si>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</si>
  <si>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</si>
  <si>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</si>
  <si>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</si>
  <si>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</si>
  <si>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</si>
  <si>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</si>
  <si>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</si>
  <si>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</si>
  <si>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</si>
  <si>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</si>
  <si>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</si>
  <si>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</si>
  <si>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</si>
  <si>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</si>
  <si>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</si>
  <si>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</si>
  <si>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</si>
  <si>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</si>
  <si>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</si>
  <si>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</si>
  <si>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</si>
  <si>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</si>
  <si>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</si>
  <si>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</si>
  <si>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</si>
  <si>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</si>
  <si>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</si>
  <si>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</si>
  <si>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</si>
  <si>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</si>
  <si>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</si>
  <si>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</si>
  <si>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</si>
  <si>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</si>
  <si>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</si>
  <si>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</si>
  <si>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</si>
  <si>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</si>
  <si>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</si>
  <si>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</si>
  <si>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</si>
  <si>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</si>
  <si>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</si>
  <si>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</si>
  <si>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</si>
  <si>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</si>
  <si>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</si>
  <si>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</si>
  <si>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</si>
  <si>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</si>
  <si>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</si>
  <si>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</si>
  <si>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</si>
  <si>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</si>
  <si>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</si>
  <si>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</si>
  <si>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</si>
  <si>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</si>
  <si>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</si>
  <si>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</si>
  <si>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</si>
  <si>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</si>
  <si>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</si>
  <si>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</si>
  <si>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</si>
  <si>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</si>
  <si>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</si>
  <si>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</si>
  <si>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</si>
  <si>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</si>
  <si>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</si>
  <si>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</si>
  <si>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</si>
  <si>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</si>
  <si>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</si>
  <si>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</si>
  <si>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</si>
  <si>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</si>
  <si>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</si>
  <si>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</si>
  <si>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</si>
  <si>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</si>
  <si>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</si>
  <si>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</si>
  <si>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</si>
  <si>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</si>
  <si>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</si>
  <si>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</si>
  <si>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</si>
  <si>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</si>
  <si>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</si>
  <si>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</si>
  <si>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</si>
  <si>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</si>
  <si>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</si>
  <si>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</si>
  <si>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</si>
  <si>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</si>
  <si>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</si>
  <si>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</si>
  <si>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</si>
  <si>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</si>
  <si>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</si>
  <si>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</si>
  <si>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</si>
  <si>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</si>
  <si>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</si>
  <si>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</si>
  <si>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</si>
  <si>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</si>
  <si>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</si>
  <si>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</si>
  <si>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</si>
  <si>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</si>
  <si>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</si>
  <si>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</si>
  <si>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</si>
  <si>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</si>
  <si>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</si>
  <si>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</si>
  <si>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</si>
  <si>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</si>
  <si>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</si>
  <si>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</si>
  <si>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</si>
  <si>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</si>
  <si>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</si>
  <si>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</si>
  <si>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</si>
  <si>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</si>
  <si>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</si>
  <si>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</si>
  <si>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</si>
  <si>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</si>
  <si>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</si>
  <si>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</si>
  <si>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</si>
  <si>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</si>
  <si>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</si>
  <si>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</si>
  <si>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</si>
  <si>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</si>
  <si>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</si>
  <si>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</si>
  <si>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</si>
  <si>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</si>
  <si>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</si>
  <si>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</si>
  <si>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</si>
  <si>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</si>
  <si>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</si>
  <si>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</si>
  <si>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</si>
  <si>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</si>
  <si>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</si>
  <si>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</si>
  <si>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</si>
  <si>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</si>
  <si>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</si>
  <si>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</si>
  <si>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</si>
  <si>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</si>
  <si>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</si>
  <si>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</si>
  <si>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</si>
  <si>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</si>
  <si>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</si>
  <si>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</si>
  <si>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</si>
  <si>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</si>
  <si>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</si>
  <si>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</si>
  <si>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</si>
  <si>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</si>
  <si>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</si>
  <si>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</si>
  <si>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</si>
  <si>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</si>
  <si>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</si>
  <si>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</si>
  <si>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</si>
  <si>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</si>
  <si>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</si>
  <si>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</si>
  <si>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</si>
  <si>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</si>
  <si>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</si>
  <si>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</si>
  <si>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</si>
  <si>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</si>
  <si>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</si>
  <si>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</si>
  <si>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</si>
  <si>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</si>
  <si>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</si>
  <si>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</si>
  <si>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</si>
  <si>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</si>
  <si>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</si>
  <si>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</si>
  <si>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</si>
  <si>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</si>
  <si>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</si>
  <si>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</si>
  <si>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</si>
  <si>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</si>
  <si>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</si>
  <si>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</si>
  <si>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</si>
  <si>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</si>
  <si>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</si>
  <si>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</si>
  <si>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</si>
  <si>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</si>
  <si>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</si>
  <si>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</si>
  <si>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</si>
  <si>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</si>
  <si>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</si>
  <si>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</si>
  <si>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</si>
  <si>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</si>
  <si>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</si>
  <si>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</si>
  <si>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</si>
  <si>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</si>
  <si>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</si>
  <si>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</si>
  <si>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</si>
  <si>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</si>
  <si>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</si>
  <si>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</si>
  <si>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</si>
  <si>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</si>
  <si>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</si>
  <si>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</si>
  <si>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</si>
  <si>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</si>
  <si>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</si>
  <si>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</si>
  <si>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</si>
  <si>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</si>
  <si>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</si>
  <si>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</si>
  <si>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</si>
  <si>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</si>
  <si>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</si>
  <si>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</si>
  <si>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</si>
  <si>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</si>
  <si>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</si>
  <si>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</si>
  <si>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</si>
  <si>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</si>
  <si>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</si>
  <si>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</si>
  <si>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</si>
  <si>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</si>
  <si>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</si>
  <si>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</si>
  <si>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</si>
  <si>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</si>
  <si>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</si>
  <si>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</si>
  <si>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</si>
  <si>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</si>
  <si>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</si>
  <si>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</si>
  <si>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</si>
  <si>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</si>
  <si>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</si>
  <si>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</si>
  <si>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</si>
  <si>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</si>
  <si>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</si>
  <si>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</si>
  <si>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</si>
  <si>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</si>
  <si>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</si>
  <si>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</si>
  <si>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</si>
  <si>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</si>
  <si>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</si>
  <si>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</si>
  <si>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</si>
  <si>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</si>
  <si>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</si>
  <si>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</si>
  <si>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</si>
  <si>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</si>
  <si>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</si>
  <si>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</si>
  <si>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</si>
  <si>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</si>
  <si>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</si>
  <si>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</si>
  <si>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</si>
  <si>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</si>
  <si>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</si>
  <si>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</si>
  <si>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</si>
  <si>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</si>
  <si>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</si>
  <si>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</si>
  <si>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</si>
  <si>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</si>
  <si>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</si>
  <si>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</si>
  <si>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</si>
  <si>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</si>
  <si>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</si>
  <si>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</si>
  <si>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</si>
  <si>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</si>
  <si>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</si>
  <si>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</si>
  <si>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</si>
  <si>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</si>
  <si>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</si>
  <si>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</si>
  <si>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</si>
  <si>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</si>
  <si>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</si>
  <si>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</si>
  <si>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</si>
  <si>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</si>
  <si>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</si>
  <si>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</si>
  <si>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</si>
  <si>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</si>
  <si>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</si>
  <si>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</si>
  <si>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</si>
  <si>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</si>
  <si>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</si>
  <si>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</si>
  <si>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</si>
  <si>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</si>
  <si>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</si>
  <si>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</si>
  <si>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</si>
  <si>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</si>
  <si>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</si>
  <si>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</si>
  <si>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</si>
  <si>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</si>
  <si>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</si>
  <si>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</si>
  <si>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</si>
  <si>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</si>
  <si>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</si>
  <si>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</si>
  <si>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</si>
  <si>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</si>
  <si>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</si>
  <si>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</si>
  <si>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</si>
  <si>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</si>
  <si>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</si>
  <si>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</si>
  <si>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</si>
  <si>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</si>
  <si>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</si>
  <si>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</si>
  <si>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</si>
  <si>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</si>
  <si>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</si>
  <si>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</si>
  <si>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</si>
  <si>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</si>
  <si>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</si>
  <si>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</si>
  <si>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</si>
  <si>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</si>
  <si>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</si>
  <si>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</si>
  <si>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</si>
  <si>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</si>
  <si>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</si>
  <si>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</si>
  <si>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</si>
  <si>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</si>
  <si>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</si>
  <si>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</si>
  <si>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</si>
  <si>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</si>
  <si>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</si>
  <si>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</si>
  <si>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</si>
  <si>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</si>
  <si>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</si>
  <si>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</si>
  <si>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</si>
  <si>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</si>
  <si>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</si>
  <si>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</si>
  <si>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</si>
  <si>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</si>
  <si>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</si>
  <si>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</si>
  <si>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</si>
  <si>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</si>
  <si>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</si>
  <si>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</si>
  <si>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</si>
  <si>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</si>
  <si>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</si>
  <si>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</si>
  <si>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</si>
  <si>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</si>
  <si>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</si>
  <si>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</si>
  <si>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</si>
  <si>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</si>
  <si>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</si>
  <si>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</si>
  <si>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</si>
  <si>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</si>
  <si>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</si>
  <si>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</si>
  <si>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</si>
  <si>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</si>
  <si>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</si>
  <si>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</si>
  <si>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</si>
  <si>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</si>
  <si>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</si>
  <si>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</si>
  <si>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</si>
  <si>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</si>
  <si>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</si>
  <si>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</si>
  <si>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</si>
  <si>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</si>
  <si>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</si>
  <si>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</si>
  <si>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</si>
  <si>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</si>
  <si>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</si>
  <si>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</si>
  <si>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</si>
  <si>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</si>
  <si>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</si>
  <si>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</si>
  <si>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</si>
  <si>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</si>
  <si>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</si>
  <si>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</si>
  <si>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</si>
  <si>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</si>
  <si>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</si>
  <si>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</si>
  <si>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</si>
  <si>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</si>
  <si>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</si>
  <si>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</si>
  <si>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</si>
  <si>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</si>
  <si>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</si>
  <si>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</si>
  <si>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</si>
  <si>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</si>
  <si>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</si>
  <si>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</si>
  <si>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</si>
  <si>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</si>
  <si>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</si>
  <si>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</si>
  <si>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</si>
  <si>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</si>
  <si>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</si>
  <si>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</si>
  <si>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</si>
  <si>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</si>
  <si>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</si>
  <si>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</si>
  <si>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</si>
  <si>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</si>
  <si>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</si>
  <si>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</si>
  <si>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</si>
  <si>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</si>
  <si>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</si>
  <si>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</si>
  <si>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</si>
  <si>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</si>
  <si>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</si>
  <si>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</si>
  <si>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</si>
  <si>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</si>
  <si>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</si>
  <si>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</si>
  <si>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</si>
  <si>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</si>
  <si>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</si>
  <si>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</si>
  <si>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</si>
  <si>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</si>
  <si>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</si>
  <si>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</si>
  <si>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</si>
  <si>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</si>
  <si>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</si>
  <si>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</si>
  <si>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</si>
  <si>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</si>
  <si>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</si>
  <si>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</si>
  <si>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</si>
  <si>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</si>
  <si>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</si>
  <si>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</si>
  <si>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</si>
  <si>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</si>
  <si>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</si>
  <si>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</si>
  <si>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</si>
  <si>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</si>
  <si>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</si>
  <si>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</si>
  <si>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</si>
  <si>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</si>
  <si>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</si>
  <si>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</si>
  <si>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</si>
  <si>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</si>
  <si>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</si>
  <si>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</si>
  <si>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</si>
  <si>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</si>
  <si>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</si>
  <si>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</si>
  <si>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</si>
  <si>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</si>
  <si>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</si>
  <si>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</si>
  <si>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</si>
  <si>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</si>
  <si>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</si>
  <si>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</si>
  <si>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</si>
  <si>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</si>
  <si>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</si>
  <si>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</si>
  <si>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</si>
  <si>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</si>
  <si>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</si>
  <si>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</si>
  <si>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</si>
  <si>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</si>
  <si>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</si>
  <si>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</si>
  <si>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</si>
  <si>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</si>
  <si>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</si>
  <si>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</si>
  <si>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</si>
  <si>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</si>
  <si>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</si>
  <si>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</si>
  <si>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</si>
  <si>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</si>
  <si>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</si>
  <si>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</si>
  <si>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</si>
  <si>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</si>
  <si>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</si>
  <si>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</si>
  <si>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</si>
  <si>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</si>
  <si>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</si>
  <si>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</si>
  <si>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</si>
  <si>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</si>
  <si>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</si>
  <si>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</si>
  <si>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</si>
  <si>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</si>
  <si>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</si>
  <si>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</si>
  <si>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</si>
  <si>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</si>
  <si>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</si>
  <si>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</si>
  <si>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</si>
  <si>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</si>
  <si>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</si>
  <si>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</si>
  <si>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</si>
  <si>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</si>
  <si>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</si>
  <si>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</si>
  <si>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</si>
  <si>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</si>
  <si>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</si>
  <si>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</si>
  <si>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</si>
  <si>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</si>
  <si>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</si>
  <si>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</si>
  <si>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</si>
  <si>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</si>
  <si>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</si>
  <si>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</si>
  <si>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</si>
  <si>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</si>
  <si>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</si>
  <si>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</si>
  <si>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</si>
  <si>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</si>
  <si>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</si>
  <si>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</si>
  <si>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</si>
  <si>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</si>
  <si>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</si>
  <si>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</si>
  <si>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</si>
  <si>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</si>
  <si>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</si>
  <si>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</si>
  <si>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</si>
  <si>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</si>
  <si>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</si>
  <si>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</si>
  <si>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</si>
  <si>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</si>
  <si>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</si>
  <si>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</si>
  <si>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</si>
  <si>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</si>
  <si>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</si>
  <si>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</si>
  <si>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</si>
  <si>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</si>
  <si>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</si>
  <si>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</si>
  <si>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</si>
  <si>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</si>
  <si>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</si>
  <si>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</si>
  <si>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</si>
  <si>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</si>
  <si>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</si>
  <si>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</si>
  <si>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</si>
  <si>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</si>
  <si>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</si>
  <si>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</si>
  <si>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</si>
  <si>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</si>
  <si>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</si>
  <si>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</si>
  <si>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</si>
  <si>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</si>
  <si>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</si>
  <si>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</si>
  <si>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</si>
  <si>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</si>
  <si>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</si>
  <si>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</si>
  <si>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</si>
  <si>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</si>
  <si>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</si>
  <si>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</si>
  <si>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</si>
  <si>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</si>
  <si>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</si>
  <si>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</si>
  <si>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Call Certificate</t>
  </si>
  <si>
    <t>SE0009580228</t>
  </si>
  <si>
    <t xml:space="preserve">Solactive Oekom Ethical Low Volatility Index </t>
  </si>
  <si>
    <t>GLOB_HALL_B1702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</si>
</sst>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
      <b/>
      <sz val="9"/>
      <color theme="1"/>
      <name val="Arial"/>
      <family val="2"/>
    </font>
    <font>
      <b/>
      <sz val="10"/>
      <color theme="1"/>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56" fillId="0" borderId="0" xfId="0" applyFont="1"/>
    <xf numFmtId="0" fontId="57"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90" zoomScaleNormal="90" workbookViewId="0">
      <pane xSplit="4" ySplit="6" topLeftCell="J7" activePane="bottomRight" state="frozen"/>
      <selection pane="topRight" activeCell="E1" sqref="E1"/>
      <selection pane="bottomLeft" activeCell="A7" sqref="A7"/>
      <selection pane="bottomRight" activeCell="K27" sqref="K2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457</v>
      </c>
      <c r="D2" s="267" t="s">
        <v>467</v>
      </c>
      <c r="E2" s="65">
        <v>10000</v>
      </c>
      <c r="F2" s="65" t="s">
        <v>35</v>
      </c>
      <c r="G2" s="64" t="s">
        <v>277</v>
      </c>
      <c r="H2" s="3">
        <v>42824</v>
      </c>
      <c r="I2" s="222" t="str">
        <f>IF(C2="-","",VLOOKUP(C2,BondIssuerTable,2,0))</f>
        <v>BNPP</v>
      </c>
      <c r="J2" s="222" t="str">
        <f>IF(D2="-","",VLOOKUP(D2,BondIssuingAgentsTable,2,0))</f>
        <v>EPB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420</v>
      </c>
      <c r="P5" s="270"/>
      <c r="Q5" s="269" t="s">
        <v>421</v>
      </c>
      <c r="R5" s="270"/>
      <c r="S5" s="269" t="s">
        <v>422</v>
      </c>
      <c r="T5" s="270"/>
      <c r="U5" s="269" t="s">
        <v>423</v>
      </c>
      <c r="V5" s="270"/>
      <c r="W5" s="269" t="s">
        <v>424</v>
      </c>
      <c r="X5" s="270"/>
      <c r="Y5" s="269" t="s">
        <v>425</v>
      </c>
      <c r="Z5" s="270"/>
      <c r="AA5" s="269" t="s">
        <v>426</v>
      </c>
      <c r="AB5" s="270"/>
      <c r="AC5" s="269" t="s">
        <v>427</v>
      </c>
      <c r="AD5" s="270"/>
      <c r="AE5" s="269" t="s">
        <v>428</v>
      </c>
      <c r="AF5" s="270"/>
      <c r="AG5" s="269" t="s">
        <v>429</v>
      </c>
      <c r="AH5" s="270"/>
      <c r="AI5" s="269" t="s">
        <v>430</v>
      </c>
      <c r="AJ5" s="270"/>
      <c r="AK5" s="269" t="s">
        <v>431</v>
      </c>
      <c r="AL5" s="270"/>
      <c r="AM5" s="269" t="s">
        <v>432</v>
      </c>
      <c r="AN5" s="270"/>
      <c r="AO5" s="269" t="s">
        <v>433</v>
      </c>
      <c r="AP5" s="270"/>
      <c r="AQ5" s="269" t="s">
        <v>434</v>
      </c>
      <c r="AR5" s="270"/>
      <c r="AS5" s="269" t="s">
        <v>435</v>
      </c>
      <c r="AT5" s="270"/>
      <c r="AU5" s="269" t="s">
        <v>436</v>
      </c>
      <c r="AV5" s="270"/>
      <c r="AW5" s="269" t="s">
        <v>437</v>
      </c>
      <c r="AX5" s="270"/>
      <c r="AY5" s="269" t="s">
        <v>438</v>
      </c>
      <c r="AZ5" s="270"/>
      <c r="BA5" s="269" t="s">
        <v>439</v>
      </c>
      <c r="BB5" s="270"/>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ht="14.4">
      <c r="A7" s="243" t="s">
        <v>2096</v>
      </c>
      <c r="B7" s="267" t="s">
        <v>2093</v>
      </c>
      <c r="C7" s="64"/>
      <c r="D7" s="267" t="s">
        <v>2094</v>
      </c>
      <c r="E7" s="267">
        <v>100</v>
      </c>
      <c r="F7" s="69" t="s">
        <v>1445</v>
      </c>
      <c r="G7" s="65">
        <v>10000000</v>
      </c>
      <c r="H7" s="3">
        <v>42824</v>
      </c>
      <c r="I7" s="70">
        <v>44650</v>
      </c>
      <c r="J7" s="70">
        <v>44636</v>
      </c>
      <c r="K7" s="248"/>
      <c r="L7" s="248"/>
      <c r="M7" s="249" t="e">
        <f t="shared" ref="M7:M38" si="0">IF(K7="-","",VLOOKUP(K7,EUSIPA_Table,2,0))</f>
        <v>#N/A</v>
      </c>
      <c r="N7" s="72" t="s">
        <v>2096</v>
      </c>
      <c r="O7" s="268" t="s">
        <v>2095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80" t="s">
        <v>844</v>
      </c>
      <c r="B4" s="280"/>
      <c r="C4" s="280"/>
      <c r="D4" s="280"/>
      <c r="E4" s="280"/>
      <c r="F4" s="280"/>
      <c r="G4" s="280"/>
      <c r="H4" s="280"/>
      <c r="I4" s="280"/>
      <c r="J4" s="280"/>
      <c r="K4" s="280"/>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2" t="s">
        <v>1000</v>
      </c>
      <c r="T5" s="273"/>
      <c r="U5" s="273"/>
      <c r="V5" s="273"/>
      <c r="W5" s="273"/>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72" t="s">
        <v>1000</v>
      </c>
      <c r="W5" s="273"/>
      <c r="X5" s="273"/>
      <c r="Y5" s="273"/>
      <c r="Z5" s="273"/>
      <c r="AA5" s="272" t="s">
        <v>1055</v>
      </c>
      <c r="AB5" s="273"/>
      <c r="AC5" s="273"/>
      <c r="AD5" s="273"/>
      <c r="AE5" s="273"/>
      <c r="AF5" s="272" t="s">
        <v>1056</v>
      </c>
      <c r="AG5" s="273"/>
      <c r="AH5" s="273"/>
      <c r="AI5" s="273"/>
      <c r="AJ5" s="273"/>
      <c r="AK5" s="272" t="s">
        <v>1057</v>
      </c>
      <c r="AL5" s="273"/>
      <c r="AM5" s="273"/>
      <c r="AN5" s="273"/>
      <c r="AO5" s="273"/>
      <c r="AP5" s="272" t="s">
        <v>1058</v>
      </c>
      <c r="AQ5" s="273"/>
      <c r="AR5" s="273"/>
      <c r="AS5" s="273"/>
      <c r="AT5" s="273"/>
      <c r="AU5" s="272" t="s">
        <v>1059</v>
      </c>
      <c r="AV5" s="273"/>
      <c r="AW5" s="273"/>
      <c r="AX5" s="273"/>
      <c r="AY5" s="273"/>
      <c r="AZ5" s="272" t="s">
        <v>1060</v>
      </c>
      <c r="BA5" s="273"/>
      <c r="BB5" s="273"/>
      <c r="BC5" s="273"/>
      <c r="BD5" s="273"/>
      <c r="BE5" s="272" t="s">
        <v>1061</v>
      </c>
      <c r="BF5" s="273"/>
      <c r="BG5" s="273"/>
      <c r="BH5" s="273"/>
      <c r="BI5" s="273"/>
      <c r="BJ5" s="272" t="s">
        <v>1062</v>
      </c>
      <c r="BK5" s="273"/>
      <c r="BL5" s="273"/>
      <c r="BM5" s="273"/>
      <c r="BN5" s="273"/>
      <c r="BO5" s="272" t="s">
        <v>1063</v>
      </c>
      <c r="BP5" s="273"/>
      <c r="BQ5" s="273"/>
      <c r="BR5" s="273"/>
      <c r="BS5" s="273"/>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ColWidth="9.109375"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4">
        <v>40858</v>
      </c>
      <c r="C1" s="275"/>
      <c r="D1" s="276"/>
      <c r="F1" s="9" t="s">
        <v>312</v>
      </c>
    </row>
    <row r="2" spans="1:21">
      <c r="A2" s="10" t="s">
        <v>313</v>
      </c>
      <c r="B2" s="277" t="s">
        <v>335</v>
      </c>
      <c r="C2" s="278"/>
      <c r="D2" s="279"/>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2017-03-27T08:49:16Z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