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gz\Desktop\"/>
    </mc:Choice>
  </mc:AlternateContent>
  <bookViews>
    <workbookView xWindow="0" yWindow="0" windowWidth="28800" windowHeight="120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externalReferences>
    <externalReference r:id="rId24"/>
  </externalReferences>
  <definedNames>
    <definedName name="BondIssuerTable">[1]LookupValues!$Z$2:$AA$47</definedName>
    <definedName name="BondIssuingAgentsTable">[1]LookupValues!$AB$2:$AD$36</definedName>
    <definedName name="EUSIPA_Table">[1]LookupValues!$T$2:$U$32</definedName>
  </definedNames>
  <calcPr calcId="162913"/>
</workbook>
</file>

<file path=xl/calcChain.xml><?xml version="1.0" encoding="utf-8"?>
<calcChain xmlns="http://schemas.openxmlformats.org/spreadsheetml/2006/main">
  <c r="L2" i="6" l="1"/>
  <c r="K2" i="6"/>
  <c r="J2" i="6"/>
  <c r="V30" i="30" l="1"/>
  <c r="W30" i="30" s="1"/>
  <c r="U30" i="30"/>
  <c r="T30" i="30"/>
  <c r="S30" i="30"/>
  <c r="V29" i="30"/>
  <c r="W29" i="30" s="1"/>
  <c r="U29" i="30"/>
  <c r="T29" i="30"/>
  <c r="S29" i="30"/>
  <c r="V28" i="30"/>
  <c r="W28" i="30" s="1"/>
  <c r="U28" i="30"/>
  <c r="T28" i="30"/>
  <c r="S28" i="30"/>
  <c r="U27" i="30"/>
  <c r="T27" i="30"/>
  <c r="S27" i="30"/>
  <c r="V27" i="30" s="1"/>
  <c r="W27" i="30" s="1"/>
  <c r="V26" i="30"/>
  <c r="W26" i="30" s="1"/>
  <c r="U26" i="30"/>
  <c r="T26" i="30"/>
  <c r="S26" i="30"/>
  <c r="V25" i="30"/>
  <c r="W25" i="30" s="1"/>
  <c r="U25" i="30"/>
  <c r="T25" i="30"/>
  <c r="S25" i="30"/>
  <c r="V24" i="30"/>
  <c r="W24" i="30" s="1"/>
  <c r="U24" i="30"/>
  <c r="T24" i="30"/>
  <c r="S24" i="30"/>
  <c r="U23" i="30"/>
  <c r="T23" i="30"/>
  <c r="S23" i="30"/>
  <c r="V23" i="30" s="1"/>
  <c r="W23" i="30" s="1"/>
  <c r="V22" i="30"/>
  <c r="W22" i="30" s="1"/>
  <c r="U22" i="30"/>
  <c r="T22" i="30"/>
  <c r="S22" i="30"/>
  <c r="V21" i="30"/>
  <c r="W21" i="30" s="1"/>
  <c r="U21" i="30"/>
  <c r="T21" i="30"/>
  <c r="S21" i="30"/>
  <c r="V20" i="30"/>
  <c r="W20" i="30" s="1"/>
  <c r="U20" i="30"/>
  <c r="T20" i="30"/>
  <c r="S20" i="30"/>
  <c r="U19" i="30"/>
  <c r="T19" i="30"/>
  <c r="S19" i="30"/>
  <c r="V19" i="30" s="1"/>
  <c r="W19" i="30" s="1"/>
  <c r="U18" i="30"/>
  <c r="T18" i="30"/>
  <c r="S18" i="30"/>
  <c r="V18" i="30" s="1"/>
  <c r="W18" i="30" s="1"/>
  <c r="U17" i="30"/>
  <c r="T17" i="30"/>
  <c r="S17" i="30"/>
  <c r="V17" i="30" s="1"/>
  <c r="W17" i="30" s="1"/>
  <c r="U16" i="30"/>
  <c r="T16" i="30"/>
  <c r="S16" i="30"/>
  <c r="V16" i="30" s="1"/>
  <c r="W16" i="30" s="1"/>
  <c r="U15" i="30"/>
  <c r="T15" i="30"/>
  <c r="S15" i="30"/>
  <c r="V15" i="30" s="1"/>
  <c r="W15" i="30" s="1"/>
  <c r="U14" i="30"/>
  <c r="T14" i="30"/>
  <c r="S14" i="30"/>
  <c r="V14" i="30" s="1"/>
  <c r="W14" i="30" s="1"/>
  <c r="U13" i="30"/>
  <c r="T13" i="30"/>
  <c r="S13" i="30"/>
  <c r="V13" i="30" s="1"/>
  <c r="W13" i="30" s="1"/>
  <c r="U12" i="30"/>
  <c r="T12" i="30"/>
  <c r="S12" i="30"/>
  <c r="V12" i="30" s="1"/>
  <c r="W12" i="30" s="1"/>
  <c r="U11" i="30"/>
  <c r="T11" i="30"/>
  <c r="S11" i="30"/>
  <c r="V11" i="30" s="1"/>
  <c r="W11" i="30" s="1"/>
  <c r="V10" i="30"/>
  <c r="W10" i="30" s="1"/>
  <c r="U10" i="30"/>
  <c r="T10" i="30"/>
  <c r="S10" i="30"/>
  <c r="V9" i="30"/>
  <c r="W9" i="30" s="1"/>
  <c r="U9" i="30"/>
  <c r="T9" i="30"/>
  <c r="S9" i="30"/>
  <c r="V8" i="30"/>
  <c r="W8" i="30" s="1"/>
  <c r="U8" i="30"/>
  <c r="T8" i="30"/>
  <c r="S8" i="30"/>
  <c r="U7" i="30"/>
  <c r="T7" i="30"/>
  <c r="S7" i="30"/>
  <c r="V7" i="30" s="1"/>
  <c r="W7" i="30" s="1"/>
  <c r="U6" i="30"/>
  <c r="T6" i="30"/>
  <c r="S6" i="30"/>
  <c r="V6" i="30" s="1"/>
  <c r="W6" i="30" s="1"/>
  <c r="U5" i="30"/>
  <c r="T5" i="30"/>
  <c r="S5" i="30"/>
  <c r="V5" i="30" s="1"/>
  <c r="W5" i="30" s="1"/>
  <c r="U4" i="30"/>
  <c r="T4" i="30"/>
  <c r="S4" i="30"/>
  <c r="V4" i="30" s="1"/>
  <c r="W4" i="30" s="1"/>
  <c r="U3" i="30"/>
  <c r="T3" i="30"/>
  <c r="S3" i="30"/>
  <c r="V3" i="30" s="1"/>
  <c r="W3" i="30" s="1"/>
  <c r="U2" i="30"/>
  <c r="T2" i="30"/>
  <c r="S2" i="30"/>
  <c r="V2" i="30" s="1"/>
  <c r="W2" i="30" s="1"/>
  <c r="M3" i="10"/>
  <c r="M2" i="10"/>
  <c r="H2" i="12"/>
  <c r="G2" i="12"/>
  <c r="N7" i="20"/>
  <c r="G2" i="20"/>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S106" i="7"/>
  <c r="N106" i="7"/>
  <c r="S105" i="7"/>
  <c r="N105" i="7"/>
  <c r="S104" i="7"/>
  <c r="N104" i="7"/>
  <c r="S103" i="7"/>
  <c r="N103" i="7"/>
  <c r="S102" i="7"/>
  <c r="N102" i="7"/>
  <c r="S101" i="7"/>
  <c r="N101" i="7"/>
  <c r="S100" i="7"/>
  <c r="N100" i="7"/>
  <c r="S99" i="7"/>
  <c r="N99" i="7"/>
  <c r="S98" i="7"/>
  <c r="N98" i="7"/>
  <c r="S97" i="7"/>
  <c r="N97" i="7"/>
  <c r="S96" i="7"/>
  <c r="N96" i="7"/>
  <c r="S95" i="7"/>
  <c r="N95" i="7"/>
  <c r="S94" i="7"/>
  <c r="N94" i="7"/>
  <c r="S93" i="7"/>
  <c r="N93" i="7"/>
  <c r="S92" i="7"/>
  <c r="N92" i="7"/>
  <c r="S91" i="7"/>
  <c r="N91" i="7"/>
  <c r="S90" i="7"/>
  <c r="N90" i="7"/>
  <c r="S89" i="7"/>
  <c r="N89" i="7"/>
  <c r="S88" i="7"/>
  <c r="N88" i="7"/>
  <c r="S87" i="7"/>
  <c r="N87" i="7"/>
  <c r="S86" i="7"/>
  <c r="N86" i="7"/>
  <c r="S85" i="7"/>
  <c r="N85" i="7"/>
  <c r="S84" i="7"/>
  <c r="N84" i="7"/>
  <c r="S83" i="7"/>
  <c r="N83" i="7"/>
  <c r="S82" i="7"/>
  <c r="N82" i="7"/>
  <c r="S81" i="7"/>
  <c r="N81" i="7"/>
  <c r="S80" i="7"/>
  <c r="N80" i="7"/>
  <c r="S79" i="7"/>
  <c r="N79" i="7"/>
  <c r="S78" i="7"/>
  <c r="N78" i="7"/>
  <c r="S77" i="7"/>
  <c r="N77" i="7"/>
  <c r="S76" i="7"/>
  <c r="N76" i="7"/>
  <c r="S75" i="7"/>
  <c r="N75" i="7"/>
  <c r="S74" i="7"/>
  <c r="N74" i="7"/>
  <c r="S73" i="7"/>
  <c r="N73" i="7"/>
  <c r="S72" i="7"/>
  <c r="N72" i="7"/>
  <c r="S71" i="7"/>
  <c r="N71" i="7"/>
  <c r="S70" i="7"/>
  <c r="N70" i="7"/>
  <c r="S69" i="7"/>
  <c r="N69" i="7"/>
  <c r="S68" i="7"/>
  <c r="N68" i="7"/>
  <c r="S67" i="7"/>
  <c r="N67" i="7"/>
  <c r="S66" i="7"/>
  <c r="N66" i="7"/>
  <c r="S65" i="7"/>
  <c r="N65" i="7"/>
  <c r="S64" i="7"/>
  <c r="N64" i="7"/>
  <c r="S63" i="7"/>
  <c r="N63" i="7"/>
  <c r="S62" i="7"/>
  <c r="N62" i="7"/>
  <c r="S61" i="7"/>
  <c r="N61" i="7"/>
  <c r="S60" i="7"/>
  <c r="N60" i="7"/>
  <c r="S59" i="7"/>
  <c r="N59" i="7"/>
  <c r="S58" i="7"/>
  <c r="N58" i="7"/>
  <c r="S57" i="7"/>
  <c r="N57" i="7"/>
  <c r="S56" i="7"/>
  <c r="N56" i="7"/>
  <c r="S55" i="7"/>
  <c r="N55" i="7"/>
  <c r="S54" i="7"/>
  <c r="N54" i="7"/>
  <c r="S53" i="7"/>
  <c r="N53" i="7"/>
  <c r="S52" i="7"/>
  <c r="N52" i="7"/>
  <c r="S51" i="7"/>
  <c r="N51" i="7"/>
  <c r="S50" i="7"/>
  <c r="N50" i="7"/>
  <c r="S49" i="7"/>
  <c r="N49" i="7"/>
  <c r="S48" i="7"/>
  <c r="N48" i="7"/>
  <c r="S47" i="7"/>
  <c r="N47" i="7"/>
  <c r="S46" i="7"/>
  <c r="N46" i="7"/>
  <c r="S45" i="7"/>
  <c r="N45" i="7"/>
  <c r="S44" i="7"/>
  <c r="N44" i="7"/>
  <c r="S43" i="7"/>
  <c r="N43" i="7"/>
  <c r="S42" i="7"/>
  <c r="N42" i="7"/>
  <c r="S41" i="7"/>
  <c r="N41" i="7"/>
  <c r="S40" i="7"/>
  <c r="N40" i="7"/>
  <c r="S39" i="7"/>
  <c r="N39" i="7"/>
  <c r="S38" i="7"/>
  <c r="N38" i="7"/>
  <c r="S37" i="7"/>
  <c r="N37" i="7"/>
  <c r="S36" i="7"/>
  <c r="N36" i="7"/>
  <c r="S35" i="7"/>
  <c r="N35" i="7"/>
  <c r="S34" i="7"/>
  <c r="N34" i="7"/>
  <c r="S33" i="7"/>
  <c r="N33" i="7"/>
  <c r="S32" i="7"/>
  <c r="N32" i="7"/>
  <c r="S31" i="7"/>
  <c r="N31" i="7"/>
  <c r="S30" i="7"/>
  <c r="N30" i="7"/>
  <c r="S29" i="7"/>
  <c r="N29" i="7"/>
  <c r="S28" i="7"/>
  <c r="N28" i="7"/>
  <c r="S27" i="7"/>
  <c r="N27" i="7"/>
  <c r="S26" i="7"/>
  <c r="N26" i="7"/>
  <c r="S25" i="7"/>
  <c r="N25" i="7"/>
  <c r="S24" i="7"/>
  <c r="N24" i="7"/>
  <c r="T23" i="7"/>
  <c r="O23" i="7"/>
  <c r="T22" i="7"/>
  <c r="O22" i="7"/>
  <c r="S21" i="7"/>
  <c r="N21" i="7"/>
  <c r="S20" i="7"/>
  <c r="N20" i="7"/>
  <c r="S19" i="7"/>
  <c r="N19" i="7"/>
  <c r="S18" i="7"/>
  <c r="N18" i="7"/>
  <c r="S17" i="7"/>
  <c r="N17" i="7"/>
  <c r="S16" i="7"/>
  <c r="N16" i="7"/>
  <c r="S15" i="7"/>
  <c r="N15" i="7"/>
  <c r="S14" i="7"/>
  <c r="N14" i="7"/>
  <c r="S13" i="7"/>
  <c r="N13" i="7"/>
  <c r="S12" i="7"/>
  <c r="N12" i="7"/>
  <c r="S11" i="7"/>
  <c r="N11" i="7"/>
  <c r="S10" i="7"/>
  <c r="N10" i="7"/>
  <c r="S9" i="7"/>
  <c r="N9" i="7"/>
  <c r="S8" i="7"/>
  <c r="N8" i="7"/>
  <c r="S7" i="7"/>
  <c r="N7" i="7"/>
  <c r="K2" i="7"/>
  <c r="J2" i="7"/>
  <c r="I2" i="7"/>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Y29" i="30" l="1"/>
  <c r="Z29" i="30" s="1"/>
  <c r="Y25" i="30"/>
  <c r="Z25" i="30" s="1"/>
  <c r="Y21" i="30"/>
  <c r="Z21" i="30" s="1"/>
  <c r="Y17" i="30"/>
  <c r="Z17" i="30" s="1"/>
  <c r="Y13" i="30"/>
  <c r="Z13" i="30" s="1"/>
  <c r="Y9" i="30"/>
  <c r="Z9" i="30" s="1"/>
  <c r="Y5" i="30"/>
  <c r="Z5" i="30" s="1"/>
  <c r="Y30" i="30"/>
  <c r="Z30" i="30" s="1"/>
  <c r="Y26" i="30"/>
  <c r="Z26" i="30" s="1"/>
  <c r="Y22" i="30"/>
  <c r="Z22" i="30" s="1"/>
  <c r="Y18" i="30"/>
  <c r="Z18" i="30" s="1"/>
  <c r="Y14" i="30"/>
  <c r="Z14" i="30" s="1"/>
  <c r="Y10" i="30"/>
  <c r="Z10" i="30" s="1"/>
  <c r="Y6" i="30"/>
  <c r="Z6" i="30" s="1"/>
  <c r="Y4" i="30"/>
  <c r="Z4" i="30" s="1"/>
  <c r="Y27" i="30"/>
  <c r="Z27" i="30" s="1"/>
  <c r="Y23" i="30"/>
  <c r="Z23" i="30" s="1"/>
  <c r="Y19" i="30"/>
  <c r="Z19" i="30" s="1"/>
  <c r="Y15" i="30"/>
  <c r="Z15" i="30" s="1"/>
  <c r="Y11" i="30"/>
  <c r="Z11" i="30" s="1"/>
  <c r="Y7" i="30"/>
  <c r="Z7" i="30" s="1"/>
  <c r="Y3" i="30"/>
  <c r="Z3" i="30" s="1"/>
  <c r="Y2" i="30"/>
  <c r="Y28" i="30"/>
  <c r="Z28" i="30" s="1"/>
  <c r="Y24" i="30"/>
  <c r="Z24" i="30" s="1"/>
  <c r="Y20" i="30"/>
  <c r="Z20" i="30" s="1"/>
  <c r="Y16" i="30"/>
  <c r="Z16" i="30" s="1"/>
  <c r="Y12" i="30"/>
  <c r="Z12" i="30" s="1"/>
  <c r="Y8" i="30"/>
  <c r="Z8" i="30" s="1"/>
  <c r="AA2" i="30" l="1"/>
  <c r="Z2" i="30"/>
</calcChain>
</file>

<file path=xl/sharedStrings.xml><?xml version="1.0" encoding="utf-8"?>
<sst xmlns="http://schemas.openxmlformats.org/spreadsheetml/2006/main" count="4713" uniqueCount="2795">
  <si>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</si>
  <si>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</si>
  <si>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</si>
  <si>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</si>
  <si>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</si>
  <si>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</si>
  <si>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</si>
  <si>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</si>
  <si>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</si>
  <si>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</si>
  <si>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</si>
  <si>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</si>
  <si>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</si>
  <si>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</si>
  <si>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</si>
  <si>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</si>
  <si>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</si>
  <si>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</si>
  <si>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</si>
  <si>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</si>
  <si>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</si>
  <si>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</si>
  <si>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</si>
  <si>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</si>
  <si>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</si>
  <si>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</si>
  <si>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</si>
  <si>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</si>
  <si>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</si>
  <si>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</si>
  <si>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</si>
  <si>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</si>
  <si>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</si>
  <si>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</si>
  <si>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</si>
  <si>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</si>
  <si>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</si>
  <si>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</si>
  <si>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</si>
  <si>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</si>
  <si>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</si>
  <si>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</si>
  <si>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</si>
  <si>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</si>
  <si>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</si>
  <si>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</si>
  <si>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</si>
  <si>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</si>
  <si>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</si>
  <si>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</si>
  <si>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</si>
  <si>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</si>
  <si>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</si>
  <si>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</si>
  <si>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</si>
  <si>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</si>
  <si>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</si>
  <si>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</si>
  <si>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</si>
  <si>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</si>
  <si>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</si>
  <si>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</si>
  <si>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</si>
  <si>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</si>
  <si>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</si>
  <si>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</si>
  <si>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</si>
  <si>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</si>
  <si>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</si>
  <si>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</si>
  <si>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</si>
  <si>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</si>
  <si>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</si>
  <si>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</si>
  <si>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</si>
  <si>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</si>
  <si>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</si>
  <si>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</si>
  <si>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</si>
  <si>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</si>
  <si>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</si>
  <si>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</si>
  <si>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</si>
  <si>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</si>
  <si>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</si>
  <si>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</si>
  <si>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</si>
  <si>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</si>
  <si>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</si>
  <si>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</si>
  <si>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</si>
  <si>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</si>
  <si>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</si>
  <si>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</si>
  <si>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</si>
  <si>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</si>
  <si>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</si>
  <si>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</si>
  <si>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</si>
  <si>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</si>
  <si>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</si>
  <si>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</si>
  <si>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</si>
  <si>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</si>
  <si>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</si>
  <si>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</si>
  <si>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</si>
  <si>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</si>
  <si>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</si>
  <si>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</si>
  <si>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</si>
  <si>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</si>
  <si>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</si>
  <si>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</si>
  <si>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</si>
  <si>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</si>
  <si>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</si>
  <si>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</si>
  <si>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</si>
  <si>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</si>
  <si>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</si>
  <si>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</si>
  <si>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</si>
  <si>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</si>
  <si>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</si>
  <si>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</si>
  <si>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</si>
  <si>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</si>
  <si>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</si>
  <si>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</si>
  <si>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</si>
  <si>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</si>
  <si>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</si>
  <si>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</si>
  <si>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</si>
  <si>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</si>
  <si>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</si>
  <si>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</si>
  <si>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</si>
  <si>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</si>
  <si>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</si>
  <si>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</si>
  <si>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</si>
  <si>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</si>
  <si>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</si>
  <si>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</si>
  <si>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</si>
  <si>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</si>
  <si>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</si>
  <si>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</si>
  <si>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</si>
  <si>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</si>
  <si>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</si>
  <si>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</si>
  <si>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</si>
  <si>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</si>
  <si>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</si>
  <si>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</si>
  <si>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</si>
  <si>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</si>
  <si>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</si>
  <si>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</si>
  <si>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</si>
  <si>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</si>
  <si>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</si>
  <si>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</si>
  <si>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</si>
  <si>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</si>
  <si>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</si>
  <si>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</si>
  <si>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</si>
  <si>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</si>
  <si>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</si>
  <si>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</si>
  <si>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</si>
  <si>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</si>
  <si>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</si>
  <si>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</si>
  <si>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</si>
  <si>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</si>
  <si>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</si>
  <si>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</si>
  <si>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</si>
  <si>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</si>
  <si>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</si>
  <si>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</si>
  <si>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</si>
  <si>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</si>
  <si>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</si>
  <si>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</si>
  <si>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</si>
  <si>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</si>
  <si>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</si>
  <si>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</si>
  <si>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</si>
  <si>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</si>
  <si>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</si>
  <si>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</si>
  <si>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</si>
  <si>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</si>
  <si>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</si>
  <si>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</si>
  <si>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</si>
  <si>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</si>
  <si>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</si>
  <si>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</si>
  <si>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</si>
  <si>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</si>
  <si>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</si>
  <si>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</si>
  <si>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</si>
  <si>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</si>
  <si>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</si>
  <si>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</si>
  <si>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</si>
  <si>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</si>
  <si>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</si>
  <si>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</si>
  <si>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</si>
  <si>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</si>
  <si>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</si>
  <si>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</si>
  <si>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</si>
  <si>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</si>
  <si>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</si>
  <si>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</si>
  <si>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</si>
  <si>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</si>
  <si>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</si>
  <si>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</si>
  <si>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</si>
  <si>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</si>
  <si>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</si>
  <si>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</si>
  <si>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</si>
  <si>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</si>
  <si>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</si>
  <si>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</si>
  <si>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</si>
  <si>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</si>
  <si>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</si>
  <si>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</si>
  <si>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</si>
  <si>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</si>
  <si>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</si>
  <si>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</si>
  <si>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</si>
  <si>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</si>
  <si>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</si>
  <si>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</si>
  <si>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</si>
  <si>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</si>
  <si>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</si>
  <si>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</si>
  <si>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</si>
  <si>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</si>
  <si>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</si>
  <si>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</si>
  <si>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</si>
  <si>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</si>
  <si>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</si>
  <si>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</si>
  <si>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</si>
  <si>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</si>
  <si>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</si>
  <si>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</si>
  <si>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</si>
  <si>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</si>
  <si>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</si>
  <si>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</si>
  <si>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</si>
  <si>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</si>
  <si>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</si>
  <si>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</si>
  <si>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</si>
  <si>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</si>
  <si>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</si>
  <si>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</si>
  <si>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</si>
  <si>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</si>
  <si>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</si>
  <si>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</si>
  <si>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</si>
  <si>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</si>
  <si>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</si>
  <si>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</si>
  <si>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</si>
  <si>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</si>
  <si>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</si>
  <si>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</si>
  <si>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</si>
  <si>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</si>
  <si>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</si>
  <si>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</si>
  <si>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</si>
  <si>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</si>
  <si>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</si>
  <si>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</si>
  <si>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t/>
  </si>
  <si>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</si>
  <si>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</si>
  <si>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</si>
  <si>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</si>
  <si>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</si>
  <si>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</si>
  <si>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</si>
  <si>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</si>
  <si>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</si>
  <si>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</si>
  <si>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</si>
  <si>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</si>
  <si>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</si>
  <si>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</si>
  <si>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</si>
  <si>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</si>
  <si>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</si>
  <si>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</si>
  <si>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</si>
  <si>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</si>
  <si>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</si>
  <si>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</si>
  <si>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</si>
  <si>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</si>
  <si>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</si>
  <si>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</si>
  <si>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</si>
  <si>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</si>
  <si>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</si>
  <si>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</si>
  <si>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</si>
  <si>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</si>
  <si>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</si>
  <si>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</si>
  <si>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</si>
  <si>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</si>
  <si>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</si>
  <si>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</si>
  <si>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</si>
  <si>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</si>
  <si>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</si>
  <si>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</si>
  <si>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</si>
  <si>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</si>
  <si>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</si>
  <si>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</si>
  <si>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</si>
  <si>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</si>
  <si>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</si>
  <si>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</si>
  <si>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</si>
  <si>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</si>
  <si>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</si>
  <si>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</si>
  <si>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</si>
  <si>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</si>
  <si>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</si>
  <si>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</si>
  <si>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</si>
  <si>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</si>
  <si>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</si>
  <si>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</si>
  <si>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</si>
  <si>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</si>
  <si>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</si>
  <si>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</si>
  <si>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</si>
  <si>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</si>
  <si>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</si>
  <si>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</si>
  <si>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</si>
  <si>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</si>
  <si>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</si>
  <si>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</si>
  <si>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</si>
  <si>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</si>
  <si>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</si>
  <si>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</si>
  <si>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</si>
  <si>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</si>
  <si>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</si>
  <si>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</si>
  <si>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</si>
  <si>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</si>
  <si>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</si>
  <si>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</si>
  <si>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</si>
  <si>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</si>
  <si>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</si>
  <si>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</si>
  <si>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</si>
  <si>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</si>
  <si>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</si>
  <si>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</si>
  <si>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</si>
  <si>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</si>
  <si>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</si>
  <si>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</si>
  <si>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</si>
  <si>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</si>
  <si>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</si>
  <si>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</si>
  <si>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</si>
  <si>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</si>
  <si>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</si>
  <si>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</si>
  <si>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</si>
  <si>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</si>
  <si>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</si>
  <si>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</si>
  <si>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</si>
  <si>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</si>
  <si>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</si>
  <si>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</si>
  <si>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</si>
  <si>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</si>
  <si>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</si>
  <si>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</si>
  <si>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</si>
  <si>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</si>
  <si>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</si>
  <si>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</si>
  <si>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</si>
  <si>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</si>
  <si>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</si>
  <si>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</si>
  <si>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</si>
  <si>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</si>
  <si>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</si>
  <si>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</si>
  <si>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</si>
  <si>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</si>
  <si>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</si>
  <si>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</si>
  <si>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</si>
  <si>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</si>
  <si>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</si>
  <si>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</si>
  <si>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</si>
  <si>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</si>
  <si>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</si>
  <si>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</si>
  <si>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</si>
  <si>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</si>
  <si>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</si>
  <si>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</si>
  <si>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</si>
  <si>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</si>
  <si>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</si>
  <si>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</si>
  <si>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</si>
  <si>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</si>
  <si>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</si>
  <si>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</si>
  <si>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</si>
  <si>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</si>
  <si>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</si>
  <si>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</si>
  <si>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</si>
  <si>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</si>
  <si>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</si>
  <si>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</si>
  <si>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</si>
  <si>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</si>
  <si>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</si>
  <si>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</si>
  <si>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</si>
  <si>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</si>
  <si>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</si>
  <si>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</si>
  <si>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</si>
  <si>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</si>
  <si>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</si>
  <si>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</si>
  <si>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</si>
  <si>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</si>
  <si>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</si>
  <si>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</si>
  <si>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</si>
  <si>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</si>
  <si>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</si>
  <si>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</si>
  <si>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</si>
  <si>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</si>
  <si>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</si>
  <si>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</si>
  <si>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</si>
  <si>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</si>
  <si>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</si>
  <si>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</si>
  <si>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</si>
  <si>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</si>
  <si>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</si>
  <si>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</si>
  <si>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</si>
  <si>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</si>
  <si>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</si>
  <si>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</si>
  <si>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</si>
  <si>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</si>
  <si>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</si>
  <si>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</si>
  <si>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</si>
  <si>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</si>
  <si>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</si>
  <si>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</si>
  <si>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</si>
  <si>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</si>
  <si>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</si>
  <si>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</si>
  <si>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</si>
  <si>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</si>
  <si>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</si>
  <si>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</si>
  <si>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</si>
  <si>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</si>
  <si>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</si>
  <si>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</si>
  <si>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</si>
  <si>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</si>
  <si>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</si>
  <si>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</si>
  <si>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</si>
  <si>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</si>
  <si>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</si>
  <si>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</si>
  <si>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</si>
  <si>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</si>
  <si>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</si>
  <si>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</si>
  <si>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</si>
  <si>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</si>
  <si>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</si>
  <si>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</si>
  <si>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</si>
  <si>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</si>
  <si>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</si>
  <si>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</si>
  <si>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</si>
  <si>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</si>
  <si>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</si>
  <si>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</si>
  <si>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</si>
  <si>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</si>
  <si>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</si>
  <si>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</si>
  <si>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</si>
  <si>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</si>
  <si>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</si>
  <si>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</si>
  <si>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</si>
  <si>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</si>
  <si>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</si>
  <si>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</si>
  <si>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</si>
  <si>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</si>
  <si>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</si>
  <si>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</si>
  <si>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</si>
  <si>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</si>
  <si>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</si>
  <si>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</si>
  <si>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</si>
  <si>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</si>
  <si>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</si>
  <si>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</si>
  <si>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</si>
  <si>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</si>
  <si>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</si>
  <si>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</si>
  <si>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</si>
  <si>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</si>
  <si>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</si>
  <si>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</si>
  <si>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</si>
  <si>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</si>
  <si>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</si>
  <si>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</si>
  <si>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</si>
  <si>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</si>
  <si>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</si>
  <si>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</si>
  <si>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</si>
  <si>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</si>
  <si>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</si>
  <si>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</si>
  <si>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</si>
  <si>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</si>
  <si>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</si>
  <si>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</si>
  <si>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</si>
  <si>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</si>
  <si>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</si>
  <si>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</si>
  <si>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</si>
  <si>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</si>
  <si>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</si>
  <si>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</si>
  <si>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</si>
  <si>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</si>
  <si>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</si>
  <si>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</si>
  <si>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</si>
  <si>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</si>
  <si>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</si>
  <si>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</si>
  <si>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</si>
  <si>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</si>
  <si>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</si>
  <si>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</si>
  <si>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</si>
  <si>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</si>
  <si>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</si>
  <si>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</si>
  <si>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</si>
  <si>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</si>
  <si>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</si>
  <si>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</si>
  <si>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</si>
  <si>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</si>
  <si>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</si>
  <si>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</si>
  <si>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</si>
  <si>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</si>
  <si>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</si>
  <si>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</si>
  <si>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</si>
  <si>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</si>
  <si>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</si>
  <si>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</si>
  <si>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</si>
  <si>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</si>
  <si>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</si>
  <si>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</si>
  <si>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</si>
  <si>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</si>
  <si>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</si>
  <si>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</si>
  <si>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</si>
  <si>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</si>
  <si>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</si>
  <si>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</si>
  <si>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</si>
  <si>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</si>
  <si>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</si>
  <si>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</si>
  <si>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</si>
  <si>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</si>
  <si>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</si>
  <si>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</si>
  <si>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</si>
  <si>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</si>
  <si>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</si>
  <si>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</si>
  <si>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</si>
  <si>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</si>
  <si>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</si>
  <si>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</si>
  <si>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</si>
  <si>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</si>
  <si>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</si>
  <si>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</si>
  <si>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</si>
  <si>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</si>
  <si>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</si>
  <si>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</si>
  <si>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</si>
  <si>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</si>
  <si>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</si>
  <si>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</si>
  <si>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</si>
  <si>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</si>
  <si>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</si>
  <si>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</si>
  <si>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</si>
  <si>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</si>
  <si>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</si>
  <si>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</si>
  <si>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</si>
  <si>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</si>
  <si>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</si>
  <si>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</si>
  <si>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</si>
  <si>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</si>
  <si>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</si>
  <si>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</si>
  <si>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</si>
  <si>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</si>
  <si>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</si>
  <si>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</si>
  <si>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</si>
  <si>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</si>
  <si>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</si>
  <si>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</si>
  <si>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</si>
  <si>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</si>
  <si>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</si>
  <si>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</si>
  <si>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</si>
  <si>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</si>
  <si>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</si>
  <si>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</si>
  <si>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</si>
  <si>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</si>
  <si>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</si>
  <si>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</si>
  <si>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</si>
  <si>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</si>
  <si>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</si>
  <si>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</si>
  <si>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</si>
  <si>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</si>
  <si>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</si>
  <si>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</si>
  <si>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</si>
  <si>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</si>
  <si>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</si>
  <si>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</si>
  <si>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</si>
  <si>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</si>
  <si>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</si>
  <si>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</si>
  <si>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</si>
  <si>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</si>
  <si>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</si>
  <si>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</si>
  <si>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</si>
  <si>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</si>
  <si>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</si>
  <si>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</si>
  <si>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</si>
  <si>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</si>
  <si>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</si>
  <si>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</si>
  <si>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</si>
  <si>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</si>
  <si>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</si>
  <si>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</si>
  <si>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</si>
  <si>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</si>
  <si>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</si>
  <si>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</si>
  <si>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</si>
  <si>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</si>
  <si>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</si>
  <si>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</si>
  <si>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</si>
  <si>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</si>
  <si>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</si>
  <si>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</si>
  <si>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</si>
  <si>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</si>
  <si>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</si>
  <si>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</si>
  <si>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</si>
  <si>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</si>
  <si>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</si>
  <si>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</si>
  <si>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</si>
  <si>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</si>
  <si>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</si>
  <si>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</si>
  <si>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</si>
  <si>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</si>
  <si>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</si>
  <si>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</si>
  <si>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</si>
  <si>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</si>
  <si>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</si>
  <si>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</si>
  <si>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</si>
  <si>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</si>
  <si>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</si>
  <si>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</si>
  <si>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</si>
  <si>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</si>
  <si>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</si>
  <si>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</si>
  <si>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</si>
  <si>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</si>
  <si>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</si>
  <si>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</si>
  <si>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</si>
  <si>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</si>
  <si>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</si>
  <si>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</si>
  <si>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</si>
  <si>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</si>
  <si>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</si>
  <si>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</si>
  <si>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</si>
  <si>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</si>
  <si>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</si>
  <si>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</si>
  <si>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</si>
  <si>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</si>
  <si>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</si>
  <si>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</si>
  <si>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</si>
  <si>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</si>
  <si>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</si>
  <si>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</si>
  <si>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</si>
  <si>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</si>
  <si>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</si>
  <si>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</si>
  <si>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</si>
  <si>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</si>
  <si>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</si>
  <si>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</si>
  <si>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</si>
  <si>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</si>
  <si>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</si>
  <si>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</si>
  <si>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</si>
  <si>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</si>
  <si>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</si>
  <si>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</si>
  <si>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</si>
  <si>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</si>
  <si>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</si>
  <si>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</si>
  <si>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</si>
  <si>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</si>
  <si>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</si>
  <si>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</si>
  <si>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</si>
  <si>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</si>
  <si>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</si>
  <si>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</si>
  <si>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</si>
  <si>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</si>
  <si>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</si>
  <si>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</si>
  <si>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</si>
  <si>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</si>
  <si>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</si>
  <si>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</si>
  <si>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</si>
  <si>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</si>
  <si>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</si>
  <si>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</si>
  <si>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</si>
  <si>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</si>
  <si>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</si>
  <si>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</si>
  <si>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</si>
  <si>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</si>
  <si>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</si>
  <si>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</si>
  <si>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</si>
  <si>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</si>
  <si>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</si>
  <si>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</si>
  <si>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</si>
  <si>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</si>
  <si>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</si>
  <si>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</si>
  <si>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</si>
  <si>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</si>
  <si>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</si>
  <si>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</si>
  <si>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</si>
  <si>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</si>
  <si>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</si>
  <si>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</si>
  <si>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</si>
  <si>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</si>
  <si>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</si>
  <si>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</si>
  <si>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</si>
  <si>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</si>
  <si>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</si>
  <si>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</si>
  <si>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</si>
  <si>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</si>
  <si>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</si>
  <si>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</si>
  <si>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</si>
  <si>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</si>
  <si>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</si>
  <si>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</si>
  <si>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</si>
  <si>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</si>
  <si>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</si>
  <si>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</si>
  <si>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</si>
  <si>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</si>
  <si>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</si>
  <si>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</si>
  <si>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</si>
  <si>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</si>
  <si>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</si>
  <si>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</si>
  <si>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</si>
  <si>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</si>
  <si>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</si>
  <si>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</si>
  <si>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</si>
  <si>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</si>
  <si>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</si>
  <si>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</si>
  <si>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</si>
  <si>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</si>
  <si>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</si>
  <si>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</si>
  <si>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</si>
  <si>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</si>
  <si>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</si>
  <si>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</si>
  <si>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</si>
  <si>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</si>
  <si>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</si>
  <si>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</si>
  <si>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</si>
  <si>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</si>
  <si>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</si>
  <si>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</si>
  <si>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</si>
  <si>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</si>
  <si>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</si>
  <si>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</si>
  <si>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</si>
  <si>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</si>
  <si>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</si>
  <si>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</si>
  <si>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</si>
  <si>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</si>
  <si>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</si>
  <si>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</si>
  <si>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</si>
  <si>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</si>
  <si>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</si>
  <si>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</si>
  <si>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</si>
  <si>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</si>
  <si>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</si>
  <si>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</si>
  <si>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</si>
  <si>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</si>
  <si>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</si>
  <si>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</si>
  <si>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</si>
  <si>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</si>
  <si>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</si>
  <si>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</si>
  <si>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</si>
  <si>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</si>
  <si>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</si>
  <si>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</si>
  <si>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</si>
  <si>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</si>
  <si>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</si>
  <si>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</si>
  <si>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</si>
  <si>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</si>
  <si>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</si>
  <si>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</si>
  <si>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</si>
  <si>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</si>
  <si>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</si>
  <si>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</si>
  <si>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</si>
  <si>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</si>
  <si>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</si>
  <si>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</si>
  <si>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</si>
  <si>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</si>
  <si>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</si>
  <si>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</si>
  <si>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</si>
  <si>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</si>
  <si>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</si>
  <si>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</si>
  <si>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</si>
  <si>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</si>
  <si>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</si>
  <si>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</si>
  <si>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</si>
  <si>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</si>
  <si>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</si>
  <si>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</si>
  <si>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</si>
  <si>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</si>
  <si>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</si>
  <si>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</si>
  <si>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</si>
  <si>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</si>
  <si>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</si>
  <si>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</si>
  <si>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</si>
  <si>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</si>
  <si>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</si>
  <si>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</si>
  <si>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</si>
  <si>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</si>
  <si>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</si>
  <si>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</si>
  <si>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</si>
  <si>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</si>
  <si>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</si>
  <si>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</si>
  <si>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</si>
  <si>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</si>
  <si>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</si>
  <si>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</si>
  <si>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</si>
  <si>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</si>
  <si>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</si>
  <si>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</si>
  <si>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</si>
  <si>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</si>
  <si>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</si>
  <si>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</si>
  <si>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</si>
  <si>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</si>
  <si>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</si>
  <si>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</si>
  <si>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</si>
  <si>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</si>
  <si>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</si>
  <si>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</si>
  <si>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</si>
  <si>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</si>
  <si>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</si>
  <si>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</si>
  <si>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</si>
  <si>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</si>
  <si>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</si>
  <si>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</si>
  <si>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</si>
  <si>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</si>
  <si>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</si>
  <si>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</si>
  <si>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</si>
  <si>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</si>
  <si>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</si>
  <si>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</si>
  <si>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</si>
  <si>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</si>
  <si>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</si>
  <si>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</si>
  <si>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</si>
  <si>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</si>
  <si>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</si>
  <si>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</si>
  <si>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</si>
  <si>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</si>
  <si>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</si>
  <si>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</si>
  <si>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</si>
  <si>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</si>
  <si>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</si>
  <si>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</si>
  <si>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</si>
  <si>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</si>
  <si>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</si>
  <si>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</si>
  <si>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</si>
  <si>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</si>
  <si>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</si>
  <si>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</si>
  <si>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</si>
  <si>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</si>
  <si>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</si>
  <si>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</si>
  <si>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</si>
  <si>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</si>
  <si>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</si>
  <si>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</si>
  <si>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</si>
  <si>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</si>
  <si>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</si>
  <si>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</si>
  <si>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</si>
  <si>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</si>
  <si>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</si>
  <si>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</si>
  <si>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</si>
  <si>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</si>
  <si>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</si>
  <si>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</si>
  <si>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</si>
  <si>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</si>
  <si>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</si>
  <si>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</si>
  <si>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</si>
  <si>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</si>
  <si>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</si>
  <si>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</si>
  <si>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</si>
  <si>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</si>
  <si>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</si>
  <si>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</si>
  <si>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</si>
  <si>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</si>
  <si>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</si>
  <si>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</si>
  <si>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</si>
  <si>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</si>
  <si>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</si>
  <si>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</si>
  <si>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</si>
  <si>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</si>
  <si>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</si>
  <si>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</si>
  <si>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</si>
  <si>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</si>
  <si>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</si>
  <si>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</si>
  <si>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</si>
  <si>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</si>
  <si>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</si>
  <si>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</si>
  <si>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</si>
  <si>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</si>
  <si>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</si>
  <si>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</si>
  <si>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</si>
  <si>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</si>
  <si>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</si>
  <si>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</si>
  <si>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</si>
  <si>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</si>
  <si>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</si>
  <si>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</si>
  <si>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</si>
  <si>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</si>
  <si>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</si>
  <si>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</si>
  <si>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</si>
  <si>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</si>
  <si>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</si>
  <si>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</si>
  <si>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</si>
  <si>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</si>
  <si>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</si>
  <si>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</si>
  <si>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</si>
  <si>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</si>
  <si>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</si>
  <si>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</si>
  <si>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</si>
  <si>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</si>
  <si>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</si>
  <si>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</si>
  <si>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</si>
  <si>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</si>
  <si>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</si>
  <si>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</si>
  <si>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</si>
  <si>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</si>
  <si>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</si>
  <si>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</si>
  <si>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</si>
  <si>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</si>
  <si>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</si>
  <si>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</si>
  <si>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</si>
  <si>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</si>
  <si>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</si>
  <si>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</si>
  <si>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</si>
  <si>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</si>
  <si>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</si>
  <si>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</si>
  <si>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</si>
  <si>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</si>
  <si>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</si>
  <si>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</si>
  <si>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</si>
  <si>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</si>
  <si>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</si>
  <si>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</si>
  <si>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</si>
  <si>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</si>
  <si>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</si>
  <si>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</si>
  <si>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</si>
  <si>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</si>
  <si>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</si>
  <si>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</si>
  <si>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</si>
  <si>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</si>
  <si>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</si>
  <si>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</si>
  <si>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</si>
  <si>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</si>
  <si>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</si>
  <si>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</si>
  <si>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</si>
  <si>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</si>
  <si>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</si>
  <si>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</si>
  <si>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</si>
  <si>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</si>
  <si>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</si>
  <si>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</si>
  <si>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</si>
  <si>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</si>
  <si>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</si>
  <si>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</si>
  <si>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</si>
  <si>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</si>
  <si>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</si>
  <si>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</si>
  <si>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</si>
  <si>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</si>
  <si>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</si>
  <si>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</si>
  <si>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</si>
  <si>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</si>
  <si>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</si>
  <si>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</si>
  <si>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</si>
  <si>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</si>
  <si>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</si>
  <si>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</si>
  <si>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</si>
  <si>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</si>
  <si>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</si>
  <si>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</si>
  <si>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</si>
  <si>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</si>
  <si>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</si>
  <si>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</si>
  <si>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</si>
  <si>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</si>
  <si>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</si>
  <si>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</si>
  <si>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</si>
  <si>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</si>
  <si>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</si>
  <si>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</si>
  <si>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</si>
  <si>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</si>
  <si>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</si>
  <si>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</si>
  <si>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</si>
  <si>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</si>
  <si>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</si>
  <si>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</si>
  <si>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</si>
  <si>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</si>
  <si>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</si>
  <si>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</si>
  <si>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</si>
  <si>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</si>
  <si>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</si>
  <si>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</si>
  <si>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</si>
  <si>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</si>
  <si>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</si>
  <si>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</si>
  <si>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</si>
  <si>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</si>
  <si>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</si>
  <si>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</si>
  <si>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</si>
  <si>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</si>
  <si>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</si>
  <si>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</si>
  <si>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</si>
  <si>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</si>
  <si>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</si>
  <si>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</si>
  <si>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</si>
  <si>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</si>
  <si>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</si>
  <si>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</si>
  <si>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</si>
  <si>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</si>
  <si>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</si>
  <si>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</si>
  <si>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</si>
  <si>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</si>
  <si>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</si>
  <si>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</si>
  <si>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</si>
  <si>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</si>
  <si>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</si>
  <si>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</si>
  <si>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</si>
  <si>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</si>
  <si>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</si>
  <si>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</si>
  <si>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</si>
  <si>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</si>
  <si>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</si>
  <si>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</si>
  <si>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</si>
  <si>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</si>
  <si>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</si>
  <si>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</si>
  <si>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</si>
  <si>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</si>
  <si>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t/>
  </si>
  <si>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</si>
  <si>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</si>
  <si>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</si>
  <si>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</si>
  <si>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</si>
  <si>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</si>
  <si>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</si>
  <si>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</si>
  <si>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</si>
  <si>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</si>
  <si>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</si>
  <si>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</si>
  <si>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</si>
  <si>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</si>
  <si>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</si>
  <si>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t/>
  </si>
  <si>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</si>
  <si>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</si>
  <si>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</si>
  <si>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</si>
  <si>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</si>
  <si>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</si>
  <si>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</si>
  <si>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</si>
  <si>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</si>
  <si>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</si>
  <si>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</si>
  <si>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</si>
  <si>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</si>
  <si>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</si>
  <si>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</si>
  <si>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</si>
  <si>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</si>
  <si>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</si>
  <si>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</si>
  <si>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</si>
  <si>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</si>
  <si>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</si>
  <si>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</si>
  <si>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</si>
  <si>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</si>
  <si>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</si>
  <si>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</si>
  <si>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</si>
  <si>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</si>
  <si>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</si>
  <si>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</si>
  <si>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</si>
  <si>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</si>
  <si>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</si>
  <si>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</si>
  <si>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</si>
  <si>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</si>
  <si>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</si>
  <si>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</si>
  <si>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</si>
  <si>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</si>
  <si>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</si>
  <si>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</si>
  <si>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</si>
  <si>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</si>
  <si>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</si>
  <si>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</si>
  <si>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</si>
  <si>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</si>
  <si>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</si>
  <si>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</si>
  <si>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</si>
  <si>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</si>
  <si>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</si>
  <si>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</si>
  <si>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</si>
  <si>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</si>
  <si>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</si>
  <si>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</si>
  <si>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</si>
  <si>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</si>
  <si>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</si>
  <si>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</si>
  <si>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</si>
  <si>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</si>
  <si>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</si>
  <si>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</si>
  <si>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</si>
  <si>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</si>
  <si>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</si>
  <si>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</si>
  <si>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</si>
  <si>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</si>
  <si>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</si>
  <si>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</si>
  <si>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</si>
  <si>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</si>
  <si>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</si>
  <si>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</si>
  <si>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</si>
  <si>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</si>
  <si>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</si>
  <si>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</si>
  <si>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</si>
  <si>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</si>
  <si>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</si>
  <si>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</si>
  <si>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</si>
  <si>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</si>
  <si>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</si>
  <si>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</si>
  <si>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</si>
  <si>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</si>
  <si>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</si>
  <si>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</si>
  <si>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</si>
  <si>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</si>
  <si>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</si>
  <si>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</si>
  <si>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</si>
  <si>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</si>
  <si>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</si>
  <si>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</si>
  <si>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</si>
  <si>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</si>
  <si>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</si>
  <si>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</si>
  <si>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</si>
  <si>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</si>
  <si>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</si>
  <si>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</si>
  <si>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</si>
  <si>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</si>
  <si>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</si>
  <si>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</si>
  <si>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</si>
  <si>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</si>
  <si>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</si>
  <si>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</si>
  <si>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</si>
  <si>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</si>
  <si>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</si>
  <si>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</si>
  <si>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</si>
  <si>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</si>
  <si>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</si>
  <si>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</si>
  <si>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</si>
  <si>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</si>
  <si>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</si>
  <si>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</si>
  <si>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</si>
  <si>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</si>
  <si>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</si>
  <si>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</si>
  <si>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</si>
  <si>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</si>
  <si>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</si>
  <si>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</si>
  <si>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t/>
  </si>
  <si>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</si>
  <si>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</si>
  <si>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</si>
  <si>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</si>
  <si>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</si>
  <si>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</si>
  <si>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</si>
  <si>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</si>
  <si>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</si>
  <si>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</si>
  <si>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</si>
  <si>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</si>
  <si>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</si>
  <si>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</si>
  <si>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</si>
  <si>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</si>
  <si>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</si>
  <si>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</si>
  <si>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</si>
  <si>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</si>
  <si>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</si>
  <si>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</si>
  <si>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</si>
  <si>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</si>
  <si>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</si>
  <si>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</si>
  <si>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</si>
  <si>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</si>
  <si>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</si>
  <si>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</si>
  <si>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</si>
  <si>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</si>
  <si>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</si>
  <si>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</si>
  <si>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</si>
  <si>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</si>
  <si>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</si>
  <si>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</si>
  <si>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</si>
  <si>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</si>
  <si>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</si>
  <si>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</si>
  <si>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</si>
  <si>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</si>
  <si>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</si>
  <si>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</si>
  <si>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</si>
  <si>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</si>
  <si>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</si>
  <si>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</si>
  <si>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</si>
  <si>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</si>
  <si>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</si>
  <si>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</si>
  <si>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</si>
  <si>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</si>
  <si>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</si>
  <si>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</si>
  <si>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</si>
  <si>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</si>
  <si>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</si>
  <si>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</si>
  <si>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</si>
  <si>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</si>
  <si>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</si>
  <si>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</si>
  <si>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</si>
  <si>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</si>
  <si>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</si>
  <si>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</si>
  <si>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</si>
  <si>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</si>
  <si>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</si>
  <si>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</si>
  <si>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</si>
  <si>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</si>
  <si>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</si>
  <si>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</si>
  <si>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</si>
  <si>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</si>
  <si>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</si>
  <si>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t/>
  </si>
  <si>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</si>
  <si>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</si>
  <si>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</si>
  <si>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</si>
  <si>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</si>
  <si>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</si>
  <si>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</si>
  <si>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</si>
  <si>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</si>
  <si>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</si>
  <si>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</si>
  <si>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</si>
  <si>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</si>
  <si>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</si>
  <si>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</si>
  <si>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</si>
  <si>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</si>
  <si>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</si>
  <si>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</si>
  <si>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</si>
  <si>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</si>
  <si>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</si>
  <si>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</si>
  <si>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t/>
  </si>
  <si>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</si>
  <si>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</si>
  <si>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</si>
  <si>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</si>
  <si>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</si>
  <si>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</si>
  <si>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</si>
  <si>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</si>
  <si>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</si>
  <si>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</si>
  <si>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</si>
  <si>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</si>
  <si>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</si>
  <si>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</si>
  <si>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</si>
  <si>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</si>
  <si>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</si>
  <si>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</si>
  <si>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</si>
  <si>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</si>
  <si>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</si>
  <si>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</si>
  <si>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</si>
  <si>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</si>
  <si>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</si>
  <si>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</si>
  <si>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</si>
  <si>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</si>
  <si>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</si>
  <si>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</si>
  <si>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</si>
  <si>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</si>
  <si>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</si>
  <si>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</si>
  <si>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</si>
  <si>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</si>
  <si>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</si>
  <si>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</si>
  <si>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</si>
  <si>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</si>
  <si>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</si>
  <si>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</si>
  <si>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</si>
  <si>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</si>
  <si>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</si>
  <si>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</si>
  <si>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</si>
  <si>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</si>
  <si>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</si>
  <si>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</si>
  <si>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</si>
  <si>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</si>
  <si>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</si>
  <si>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</si>
  <si>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</si>
  <si>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</si>
  <si>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</si>
  <si>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</si>
  <si>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</si>
  <si>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</si>
  <si>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</si>
  <si>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</si>
  <si>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</si>
  <si>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</si>
  <si>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</si>
  <si>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</si>
  <si>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</si>
  <si>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</si>
  <si>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</si>
  <si>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</si>
  <si>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</si>
  <si>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</si>
  <si>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</si>
  <si>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</si>
  <si>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</si>
  <si>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</si>
  <si>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</si>
  <si>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</si>
  <si>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</si>
  <si>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</si>
  <si>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</si>
  <si>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</si>
  <si>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</si>
  <si>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</si>
  <si>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</si>
  <si>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</si>
  <si>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</si>
  <si>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</si>
  <si>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</si>
  <si>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</si>
  <si>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</si>
  <si>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</si>
  <si>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</si>
  <si>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</si>
  <si>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</si>
  <si>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</si>
  <si>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</si>
  <si>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</si>
  <si>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</si>
  <si>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</si>
  <si>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</si>
  <si>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</si>
  <si>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</si>
  <si>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</si>
  <si>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</si>
  <si>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</si>
  <si>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</si>
  <si>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</si>
  <si>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</si>
  <si>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</si>
  <si>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</si>
  <si>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</si>
  <si>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</si>
  <si>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</si>
  <si>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</si>
  <si>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</si>
  <si>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</si>
  <si>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</si>
  <si>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</si>
  <si>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</si>
  <si>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</si>
  <si>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</si>
  <si>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</si>
  <si>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</si>
  <si>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</si>
  <si>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</si>
  <si>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</si>
  <si>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</si>
  <si>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</si>
  <si>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</si>
  <si>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</si>
  <si>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</si>
  <si>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</si>
  <si>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</si>
  <si>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</si>
  <si>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</si>
  <si>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</si>
  <si>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</si>
  <si>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</si>
  <si>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</si>
  <si>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</si>
  <si>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</si>
  <si>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</si>
  <si>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</si>
  <si>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</si>
  <si>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</si>
  <si>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</si>
  <si>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</si>
  <si>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</si>
  <si>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</si>
  <si>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</si>
  <si>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</si>
  <si>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</si>
  <si>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</si>
  <si>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</si>
  <si>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</si>
  <si>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</si>
  <si>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</si>
  <si>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</si>
  <si>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</si>
  <si>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t/>
  </si>
  <si>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</si>
  <si>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</si>
  <si>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</si>
  <si>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</si>
  <si>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</si>
  <si>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</si>
  <si>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</si>
  <si>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</si>
  <si>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</si>
  <si>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</si>
  <si>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</si>
  <si>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</si>
  <si>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</si>
  <si>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</si>
  <si>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</si>
  <si>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</si>
  <si>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</si>
  <si>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</si>
  <si>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</si>
  <si>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</si>
  <si>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</si>
  <si>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</si>
  <si>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</si>
  <si>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</si>
  <si>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</si>
  <si>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</si>
  <si>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</si>
  <si>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</si>
  <si>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</si>
  <si>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</si>
  <si>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</si>
  <si>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</si>
  <si>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</si>
  <si>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</si>
  <si>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</si>
  <si>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</si>
  <si>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</si>
  <si>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</si>
  <si>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</si>
  <si>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</si>
  <si>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</si>
  <si>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</si>
  <si>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</si>
  <si>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</si>
  <si>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</si>
  <si>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</si>
  <si>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</si>
  <si>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</si>
  <si>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</si>
  <si>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</si>
  <si>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</si>
  <si>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</si>
  <si>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</si>
  <si>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</si>
  <si>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</si>
  <si>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</si>
  <si>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</si>
  <si>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</si>
  <si>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</si>
  <si>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</si>
  <si>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</si>
  <si>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</si>
  <si>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</si>
  <si>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</si>
  <si>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</si>
  <si>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</si>
  <si>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</si>
  <si>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</si>
  <si>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</si>
  <si>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</si>
  <si>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</si>
  <si>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</si>
  <si>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</si>
  <si>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</si>
  <si>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</si>
  <si>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</si>
  <si>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</si>
  <si>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</si>
  <si>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</si>
  <si>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</si>
  <si>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</si>
  <si>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</si>
  <si>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</si>
  <si>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</si>
  <si>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</si>
  <si>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</si>
  <si>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</si>
  <si>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</si>
  <si>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</si>
  <si>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</si>
  <si>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</si>
  <si>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</si>
  <si>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</si>
  <si>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</si>
  <si>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</si>
  <si>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</si>
  <si>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</si>
  <si>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</si>
  <si>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</si>
  <si>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</si>
  <si>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</si>
  <si>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</si>
  <si>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</si>
  <si>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</si>
  <si>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</si>
  <si>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</si>
  <si>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</si>
  <si>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</si>
  <si>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</si>
  <si>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</si>
  <si>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</si>
  <si>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</si>
  <si>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</si>
  <si>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</si>
  <si>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</si>
  <si>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</si>
  <si>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</si>
  <si>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</si>
  <si>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</si>
  <si>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</si>
  <si>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</si>
  <si>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</si>
  <si>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</si>
  <si>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</si>
  <si>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</si>
  <si>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</si>
  <si>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</si>
  <si>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</si>
  <si>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</si>
  <si>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</si>
  <si>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</si>
  <si>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</si>
  <si>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</si>
  <si>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</si>
  <si>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</si>
  <si>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</si>
  <si>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</si>
  <si>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</si>
  <si>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</si>
  <si>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</si>
  <si>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</si>
  <si>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</si>
  <si>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</si>
  <si>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</si>
  <si>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</si>
  <si>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</si>
  <si>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</si>
  <si>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</si>
  <si>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</si>
  <si>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</si>
  <si>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</si>
  <si>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</si>
  <si>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</si>
  <si>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</si>
  <si>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</si>
  <si>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</si>
  <si>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</si>
  <si>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</si>
  <si>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</si>
  <si>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</si>
  <si>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</si>
  <si>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</si>
  <si>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</si>
  <si>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</si>
  <si>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</si>
  <si>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</si>
  <si>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</si>
  <si>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</si>
  <si>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</si>
  <si>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</si>
  <si>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</si>
  <si>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</si>
  <si>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</si>
  <si>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</si>
  <si>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</si>
  <si>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</si>
  <si>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</si>
  <si>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</si>
  <si>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</si>
  <si>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</si>
  <si>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</si>
  <si>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</si>
  <si>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</si>
  <si>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</si>
  <si>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</si>
  <si>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</si>
  <si>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</si>
  <si>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</si>
  <si>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</si>
  <si>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</si>
  <si>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</si>
  <si>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</si>
  <si>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</si>
  <si>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</si>
  <si>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</si>
  <si>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</si>
  <si>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</si>
  <si>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</si>
  <si>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</si>
  <si>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</si>
  <si>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</si>
  <si>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</si>
  <si>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</si>
  <si>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</si>
  <si>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</si>
  <si>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</si>
  <si>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</si>
  <si>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</si>
  <si>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</si>
  <si>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</si>
  <si>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</si>
  <si>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</si>
  <si>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</si>
  <si>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</si>
  <si>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</si>
  <si>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</si>
  <si>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</si>
  <si>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</si>
  <si>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</si>
  <si>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</si>
  <si>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</si>
  <si>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</si>
  <si>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</si>
  <si>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</si>
  <si>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</si>
  <si>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</si>
  <si>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</si>
  <si>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</si>
  <si>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</si>
  <si>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</si>
  <si>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</si>
  <si>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</si>
  <si>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</si>
  <si>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</si>
  <si>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</si>
  <si>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</si>
  <si>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</si>
  <si>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</si>
  <si>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</si>
  <si>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</si>
  <si>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</si>
  <si>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</si>
  <si>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</si>
  <si>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</si>
  <si>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</si>
  <si>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</si>
  <si>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</si>
  <si>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</si>
  <si>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</si>
  <si>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</si>
  <si>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</si>
  <si>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</si>
  <si>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</si>
  <si>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</si>
  <si>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</si>
  <si>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</si>
  <si>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</si>
  <si>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</si>
  <si>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</si>
  <si>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</si>
  <si>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</si>
  <si>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</si>
  <si>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</si>
  <si>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</si>
  <si>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</si>
  <si>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</si>
  <si>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</si>
  <si>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</si>
  <si>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</si>
  <si>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</si>
  <si>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</si>
  <si>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</si>
  <si>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</si>
  <si>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</si>
  <si>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</si>
  <si>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</si>
  <si>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</si>
  <si>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</si>
  <si>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</si>
  <si>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</si>
  <si>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</si>
  <si>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</si>
  <si>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</si>
  <si>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</si>
  <si>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</si>
  <si>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</si>
  <si>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</si>
  <si>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</si>
  <si>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</si>
  <si>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</si>
  <si>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</si>
  <si>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</si>
  <si>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</si>
  <si>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</si>
  <si>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</si>
  <si>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</si>
  <si>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</si>
  <si>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</si>
  <si>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</si>
  <si>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</si>
  <si>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</si>
  <si>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</si>
  <si>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</si>
  <si>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</si>
  <si>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</si>
  <si>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</si>
  <si>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</si>
  <si>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</si>
  <si>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</si>
  <si>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</si>
  <si>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</si>
  <si>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</si>
  <si>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</si>
  <si>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</si>
  <si>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</si>
  <si>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</si>
  <si>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</si>
  <si>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</si>
  <si>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</si>
  <si>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</si>
  <si>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</si>
  <si>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</si>
  <si>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</si>
  <si>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</si>
  <si>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</si>
  <si>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</si>
  <si>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</si>
  <si>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</si>
  <si>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</si>
  <si>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</si>
  <si>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</si>
  <si>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</si>
  <si>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</si>
  <si>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</si>
  <si>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</si>
  <si>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</si>
  <si>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</si>
  <si>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</si>
  <si>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</si>
  <si>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</si>
  <si>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</si>
  <si>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</si>
  <si>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</si>
  <si>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</si>
  <si>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</si>
  <si>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</si>
  <si>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</si>
  <si>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</si>
  <si>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</si>
  <si>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</si>
  <si>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</si>
  <si>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</si>
  <si>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</si>
  <si>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</si>
  <si>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</si>
  <si>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</si>
  <si>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</si>
  <si>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</si>
  <si>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</si>
  <si>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</si>
  <si>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</si>
  <si>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</si>
  <si>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</si>
  <si>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</si>
  <si>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</si>
  <si>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</si>
  <si>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</si>
  <si>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</si>
  <si>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</si>
  <si>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</si>
  <si>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</si>
  <si>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</si>
  <si>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</si>
  <si>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</si>
  <si>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</si>
  <si>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</si>
  <si>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</si>
  <si>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</si>
  <si>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</si>
  <si>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</si>
  <si>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</si>
  <si>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</si>
  <si>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</si>
  <si>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</si>
  <si>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</si>
  <si>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</si>
  <si>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</si>
  <si>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</si>
  <si>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</si>
  <si>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</si>
  <si>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</si>
  <si>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</si>
  <si>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</si>
  <si>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</si>
  <si>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</si>
  <si>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</si>
  <si>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</si>
  <si>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</si>
  <si>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</si>
  <si>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</si>
  <si>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</si>
  <si>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</si>
  <si>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</si>
  <si>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</si>
  <si>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</si>
  <si>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</si>
  <si>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</si>
  <si>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</si>
  <si>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</si>
  <si>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</si>
  <si>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</si>
  <si>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</si>
  <si>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</si>
  <si>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</si>
  <si>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</si>
  <si>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</si>
  <si>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</si>
  <si>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</si>
  <si>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</si>
  <si>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</si>
  <si>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</si>
  <si>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</si>
  <si>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</si>
  <si>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</si>
  <si>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</si>
  <si>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</si>
  <si>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</si>
  <si>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</si>
  <si>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</si>
  <si>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</si>
  <si>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</si>
  <si>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</si>
  <si>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</si>
  <si>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</si>
  <si>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</si>
  <si>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</si>
  <si>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</si>
  <si>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</si>
  <si>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</si>
  <si>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</si>
  <si>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</si>
  <si>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</si>
  <si>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</si>
  <si>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</si>
  <si>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</si>
  <si>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</si>
  <si>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</si>
  <si>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</si>
  <si>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</si>
  <si>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</si>
  <si>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</si>
  <si>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</si>
  <si>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</si>
  <si>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</si>
  <si>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</si>
  <si>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</si>
  <si>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</si>
  <si>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</si>
  <si>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</si>
  <si>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</si>
  <si>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</si>
  <si>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</si>
  <si>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</si>
  <si>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</si>
  <si>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</si>
  <si>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</si>
  <si>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</si>
  <si>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</si>
  <si>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</si>
  <si>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</si>
  <si>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</si>
  <si>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</si>
  <si>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</si>
  <si>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</si>
  <si>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</si>
  <si>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</si>
  <si>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</si>
  <si>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</si>
  <si>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</si>
  <si>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</si>
  <si>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</si>
  <si>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</si>
  <si>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</si>
  <si>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</si>
  <si>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</si>
  <si>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</si>
  <si>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</si>
  <si>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</si>
  <si>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</si>
  <si>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</si>
  <si>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</si>
  <si>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</si>
  <si>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</si>
  <si>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</si>
  <si>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</si>
  <si>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</si>
  <si>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</si>
  <si>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</si>
  <si>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</si>
  <si>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</si>
  <si>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</si>
  <si>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</si>
  <si>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</si>
  <si>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</si>
  <si>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</si>
  <si>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</si>
  <si>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</si>
  <si>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</si>
  <si>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</si>
  <si>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</si>
  <si>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</si>
  <si>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</si>
  <si>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</si>
  <si>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</si>
  <si>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</si>
  <si>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</si>
  <si>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</si>
  <si>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</si>
  <si>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</si>
  <si>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</si>
  <si>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</si>
  <si>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</si>
  <si>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</si>
  <si>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</si>
  <si>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</si>
  <si>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</si>
  <si>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</si>
  <si>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</si>
  <si>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</si>
  <si>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</si>
  <si>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</si>
  <si>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</si>
  <si>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</si>
  <si>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</si>
  <si>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</si>
  <si>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</si>
  <si>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</si>
  <si>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</si>
  <si>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</si>
  <si>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</si>
  <si>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</si>
  <si>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</si>
  <si>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</si>
  <si>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</si>
  <si>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</si>
  <si>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</si>
  <si>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</si>
  <si>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</si>
  <si>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</si>
  <si>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</si>
  <si>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</si>
  <si>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</si>
  <si>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</si>
  <si>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</si>
  <si>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</si>
  <si>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</si>
  <si>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</si>
  <si>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</si>
  <si>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</si>
  <si>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</si>
  <si>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</si>
  <si>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</si>
  <si>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</si>
  <si>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</si>
  <si>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</si>
  <si>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</si>
  <si>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</si>
  <si>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</si>
  <si>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</si>
  <si>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</si>
  <si>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</si>
  <si>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</si>
  <si>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</si>
  <si>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</si>
  <si>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</si>
  <si>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</si>
  <si>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</si>
  <si>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</si>
  <si>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</si>
  <si>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</si>
  <si>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</si>
  <si>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</si>
  <si>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</si>
  <si>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</si>
  <si>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</si>
  <si>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</si>
  <si>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</si>
  <si>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</si>
  <si>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</si>
  <si>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</si>
  <si>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</si>
  <si>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</si>
  <si>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</si>
  <si>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</si>
  <si>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</si>
  <si>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</si>
  <si>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</si>
  <si>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</si>
  <si>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</si>
  <si>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</si>
  <si>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</si>
  <si>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</si>
  <si>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</si>
  <si>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</si>
  <si>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</si>
  <si>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</si>
  <si>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</si>
  <si>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</si>
  <si>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</si>
  <si>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</si>
  <si>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</si>
  <si>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</si>
  <si>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</si>
  <si>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</si>
  <si>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</si>
  <si>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</si>
  <si>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</si>
  <si>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</si>
  <si>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</si>
  <si>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</si>
  <si>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</si>
  <si>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</si>
  <si>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</si>
  <si>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</si>
  <si>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</si>
  <si>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</si>
  <si>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</si>
  <si>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</si>
  <si>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</si>
  <si>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</si>
  <si>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</si>
  <si>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</si>
  <si>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</si>
  <si>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</si>
  <si>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</si>
  <si>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</si>
  <si>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</si>
  <si>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</si>
  <si>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</si>
  <si>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</si>
  <si>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</si>
  <si>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</si>
  <si>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</si>
  <si>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</si>
  <si>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</si>
  <si>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</si>
  <si>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</si>
  <si>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</si>
  <si>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</si>
  <si>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</si>
  <si>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</si>
  <si>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</si>
  <si>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</si>
  <si>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</si>
  <si>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</si>
  <si>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</si>
  <si>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</si>
  <si>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</si>
  <si>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</si>
  <si>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</si>
  <si>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</si>
  <si>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</si>
  <si>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</si>
  <si>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</si>
  <si>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</si>
  <si>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</si>
  <si>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</si>
  <si>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</si>
  <si>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</si>
  <si>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</si>
  <si>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</si>
  <si>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</si>
  <si>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</si>
  <si>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</si>
  <si>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</si>
  <si>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</si>
  <si>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</si>
  <si>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</si>
  <si>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</si>
  <si>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</si>
  <si>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</si>
  <si>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</si>
  <si>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</si>
  <si>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</si>
  <si>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</si>
  <si>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</si>
  <si>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</si>
  <si>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</si>
  <si>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</si>
  <si>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</si>
  <si>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</si>
  <si>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</si>
  <si>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</si>
  <si>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</si>
  <si>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</si>
  <si>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</si>
  <si>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</si>
  <si>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</si>
  <si>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</si>
  <si>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</si>
  <si>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</si>
  <si>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</si>
  <si>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</si>
  <si>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</si>
  <si>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</si>
  <si>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</si>
  <si>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</si>
  <si>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</si>
  <si>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</si>
  <si>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</si>
  <si>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</si>
  <si>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</si>
  <si>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</si>
  <si>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</si>
  <si>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</si>
  <si>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</si>
  <si>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</si>
  <si>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</si>
  <si>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</si>
  <si>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</si>
  <si>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</si>
  <si>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</si>
  <si>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</si>
  <si>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</si>
  <si>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</si>
  <si>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</si>
  <si>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</si>
  <si>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</si>
  <si>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</si>
  <si>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</si>
  <si>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</si>
  <si>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</si>
  <si>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</si>
  <si>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</si>
  <si>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</si>
  <si>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</si>
  <si>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</si>
  <si>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</si>
  <si>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</si>
  <si>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</si>
  <si>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</si>
  <si>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</si>
  <si>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</si>
  <si>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</si>
  <si>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</si>
  <si>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</si>
  <si>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</si>
  <si>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</si>
  <si>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</si>
  <si>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</si>
  <si>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</si>
  <si>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</si>
  <si>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</si>
  <si>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</si>
  <si>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</si>
  <si>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</si>
  <si>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</si>
  <si>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</si>
  <si>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Orexo Ab</t>
  </si>
  <si>
    <t>ORX</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</si>
  <si>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</si>
  <si>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</si>
  <si>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</si>
  <si>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</si>
  <si>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</si>
  <si>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</si>
  <si>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</si>
  <si>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</si>
  <si>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</si>
  <si>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</si>
  <si>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</si>
  <si>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</si>
  <si>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</si>
  <si>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</si>
  <si>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</si>
  <si>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</si>
  <si>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</si>
  <si>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</si>
  <si>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</si>
  <si>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</si>
  <si>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</si>
  <si>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</si>
  <si>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</si>
  <si>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</si>
  <si>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</si>
  <si>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</si>
  <si>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</si>
  <si>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</si>
  <si>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</si>
  <si>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</si>
  <si>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</si>
  <si>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</si>
  <si>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</si>
  <si>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</si>
  <si>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</si>
  <si>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</si>
  <si>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</si>
  <si>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</si>
  <si>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</si>
  <si>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</si>
  <si>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</si>
  <si>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</si>
  <si>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</si>
  <si>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</si>
  <si>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</si>
  <si>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</si>
  <si>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</si>
  <si>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</si>
  <si>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</si>
  <si>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</si>
  <si>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</si>
  <si>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</si>
  <si>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</si>
  <si>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</si>
  <si>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</si>
  <si>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</si>
  <si>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</si>
  <si>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</si>
  <si>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</si>
  <si>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</si>
  <si>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</si>
  <si>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</si>
  <si>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</si>
  <si>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</si>
  <si>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</si>
  <si>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</si>
  <si>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</si>
  <si>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</si>
  <si>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</si>
  <si>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</si>
  <si>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</si>
  <si>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</si>
  <si>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</si>
  <si>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</si>
  <si>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</si>
  <si>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</si>
  <si>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</si>
  <si>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</si>
  <si>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</si>
  <si>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</si>
  <si>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</si>
  <si>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</si>
  <si>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</si>
  <si>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</si>
  <si>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</si>
  <si>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</si>
  <si>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</si>
  <si>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</si>
  <si>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</si>
  <si>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</si>
  <si>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</si>
  <si>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</si>
  <si>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</si>
  <si>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</si>
  <si>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</si>
  <si>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</si>
  <si>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</si>
  <si>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</si>
  <si>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</si>
  <si>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</si>
  <si>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</si>
  <si>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</si>
  <si>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</si>
  <si>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</si>
  <si>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</si>
  <si>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</si>
  <si>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</si>
  <si>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</si>
  <si>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</si>
  <si>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</si>
  <si>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</si>
  <si>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</si>
  <si>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</si>
  <si>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</si>
  <si>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</si>
  <si>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</si>
  <si>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</si>
  <si>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</si>
  <si>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</si>
  <si>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</si>
  <si>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</si>
  <si>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</si>
  <si>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</si>
  <si>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</si>
  <si>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</si>
  <si>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</si>
  <si>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</si>
  <si>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</si>
  <si>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</si>
  <si>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</si>
  <si>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</si>
  <si>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</si>
  <si>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</si>
  <si>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</si>
  <si>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</si>
  <si>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</si>
  <si>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</si>
  <si>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</si>
  <si>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</si>
  <si>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</si>
  <si>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</si>
  <si>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</si>
  <si>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</si>
  <si>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</si>
  <si>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</si>
  <si>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</si>
  <si>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</si>
  <si>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</si>
  <si>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</si>
  <si>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</si>
  <si>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</si>
  <si>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</si>
  <si>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</si>
  <si>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</si>
  <si>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</si>
  <si>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</si>
  <si>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</si>
  <si>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</si>
  <si>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</si>
  <si>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</si>
  <si>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</si>
  <si>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</si>
  <si>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</si>
  <si>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</si>
  <si>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</si>
  <si>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</si>
  <si>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</si>
  <si>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</si>
  <si>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</si>
  <si>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</si>
  <si>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</si>
  <si>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</si>
  <si>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</si>
  <si>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</si>
  <si>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</si>
  <si>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</si>
  <si>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</si>
  <si>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</si>
  <si>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</si>
  <si>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</si>
  <si>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</si>
  <si>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</si>
  <si>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</si>
  <si>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</si>
  <si>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</si>
  <si>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</si>
  <si>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</si>
  <si>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</si>
  <si>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</si>
  <si>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</si>
  <si>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</si>
  <si>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</si>
  <si>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</si>
  <si>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</si>
  <si>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</si>
  <si>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</si>
  <si>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</si>
  <si>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</si>
  <si>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</si>
  <si>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</si>
  <si>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</si>
  <si>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</si>
  <si>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</si>
  <si>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</si>
  <si>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</si>
  <si>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</si>
  <si>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</si>
  <si>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</si>
  <si>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</si>
  <si>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</si>
  <si>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</si>
  <si>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</si>
  <si>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</si>
  <si>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</si>
  <si>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</si>
  <si>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</si>
  <si>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</si>
  <si>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</si>
  <si>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</si>
  <si>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</si>
  <si>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</si>
  <si>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</si>
  <si>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</si>
  <si>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</si>
  <si>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</si>
  <si>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</si>
  <si>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</si>
  <si>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</si>
  <si>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</si>
  <si>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</si>
  <si>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</si>
  <si>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</si>
  <si>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</si>
  <si>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</si>
  <si>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</si>
  <si>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</si>
  <si>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</si>
  <si>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</si>
  <si>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</si>
  <si>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</si>
  <si>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</si>
  <si>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</si>
  <si>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</si>
  <si>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</si>
  <si>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</si>
  <si>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</si>
  <si>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</si>
  <si>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</si>
  <si>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</si>
  <si>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</si>
  <si>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</si>
  <si>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</si>
  <si>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</si>
  <si>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</si>
  <si>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</si>
  <si>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</si>
  <si>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</si>
  <si>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</si>
  <si>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</si>
  <si>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</si>
  <si>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</si>
  <si>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</si>
  <si>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</si>
  <si>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</si>
  <si>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</si>
  <si>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</si>
  <si>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</si>
  <si>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</si>
  <si>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</si>
  <si>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</si>
  <si>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</si>
  <si>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</si>
  <si>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</si>
  <si>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</si>
  <si>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</si>
  <si>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</si>
  <si>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</si>
  <si>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</si>
  <si>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</si>
  <si>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</si>
  <si>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</si>
  <si>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</si>
  <si>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</si>
  <si>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</si>
  <si>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</si>
  <si>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</si>
  <si>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</si>
  <si>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</si>
  <si>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t/>
  </si>
  <si>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</si>
  <si>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</si>
  <si>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</si>
  <si>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</si>
  <si>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</si>
  <si>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</si>
  <si>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</si>
  <si>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</si>
  <si>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</si>
  <si>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</si>
  <si>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</si>
  <si>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</si>
  <si>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</si>
  <si>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</si>
  <si>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</si>
  <si>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</si>
  <si>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CVR NR</t>
  </si>
  <si>
    <t>Xact Kapitalförvaltning AB</t>
  </si>
  <si>
    <t>Hembla AB</t>
  </si>
  <si>
    <t xml:space="preserve">HEMB </t>
  </si>
  <si>
    <t>INV_GTM_3564</t>
  </si>
  <si>
    <t>FI4000354303</t>
  </si>
  <si>
    <t>INVESTEC BANK P/7.4 Regr 20220214</t>
  </si>
  <si>
    <t>DBFUDR</t>
  </si>
  <si>
    <t>84S0VF8TSMH0T6D4K848</t>
  </si>
  <si>
    <t>Nordea Bank ABP</t>
  </si>
  <si>
    <t>Fortum OYJ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</si>
</sst>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5">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i/>
      <sz val="10"/>
      <name val="Arial"/>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libri Light"/>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10"/>
      <color rgb="FFFF0000"/>
      <name val="Arial"/>
      <family val="2"/>
    </font>
    <font>
      <sz val="10"/>
      <color rgb="FF000000"/>
      <name val="Arial"/>
      <family val="2"/>
    </font>
    <font>
      <sz val="10"/>
      <color rgb="FF000000"/>
      <name val="Arial"/>
      <family val="2"/>
    </font>
    <font>
      <sz val="10"/>
      <color theme="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2" fillId="29" borderId="0" applyNumberFormat="0" applyBorder="0" applyAlignment="0" applyProtection="0"/>
    <xf numFmtId="0" fontId="13" fillId="30" borderId="25" applyNumberFormat="0" applyAlignment="0" applyProtection="0"/>
    <xf numFmtId="0" fontId="14" fillId="31" borderId="26" applyNumberFormat="0" applyAlignment="0" applyProtection="0"/>
    <xf numFmtId="0" fontId="15" fillId="0" borderId="0" applyNumberFormat="0" applyFill="0" applyBorder="0" applyAlignment="0" applyProtection="0"/>
    <xf numFmtId="0" fontId="16" fillId="32" borderId="0" applyNumberFormat="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33" borderId="25" applyNumberFormat="0" applyAlignment="0" applyProtection="0"/>
    <xf numFmtId="0" fontId="22" fillId="0" borderId="30" applyNumberFormat="0" applyFill="0" applyAlignment="0" applyProtection="0"/>
    <xf numFmtId="0" fontId="23" fillId="34" borderId="0" applyNumberFormat="0" applyBorder="0" applyAlignment="0" applyProtection="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0" fillId="35" borderId="31" applyNumberFormat="0" applyFont="0" applyAlignment="0" applyProtection="0"/>
    <xf numFmtId="0" fontId="24" fillId="30" borderId="32" applyNumberFormat="0" applyAlignment="0" applyProtection="0"/>
    <xf numFmtId="0" fontId="25" fillId="0" borderId="0" applyNumberFormat="0" applyFill="0" applyBorder="0" applyAlignment="0" applyProtection="0"/>
    <xf numFmtId="0" fontId="26" fillId="0" borderId="33" applyNumberFormat="0" applyFill="0" applyAlignment="0" applyProtection="0"/>
    <xf numFmtId="0" fontId="27" fillId="0" borderId="0" applyNumberFormat="0" applyFill="0" applyBorder="0" applyAlignment="0" applyProtection="0"/>
    <xf numFmtId="0" fontId="39" fillId="0" borderId="0"/>
    <xf numFmtId="0" fontId="2" fillId="0" borderId="0">
      <alignment vertical="center"/>
    </xf>
    <xf numFmtId="0" fontId="2" fillId="0" borderId="0">
      <alignment vertical="center"/>
    </xf>
    <xf numFmtId="0" fontId="10" fillId="5" borderId="0" applyNumberFormat="0" applyBorder="0" applyAlignment="0" applyProtection="0"/>
    <xf numFmtId="0" fontId="10" fillId="6" borderId="0" applyNumberFormat="0" applyBorder="0" applyAlignment="0" applyProtection="0"/>
    <xf numFmtId="0" fontId="39"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39"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9"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40" fillId="29" borderId="0" applyNumberFormat="0" applyBorder="0" applyAlignment="0" applyProtection="0"/>
    <xf numFmtId="0" fontId="12" fillId="29" borderId="0" applyNumberFormat="0" applyBorder="0" applyAlignment="0" applyProtection="0"/>
    <xf numFmtId="0" fontId="13" fillId="30" borderId="25" applyNumberFormat="0" applyAlignment="0" applyProtection="0"/>
    <xf numFmtId="0" fontId="14" fillId="31" borderId="26" applyNumberFormat="0" applyAlignment="0" applyProtection="0"/>
    <xf numFmtId="0" fontId="15" fillId="0" borderId="0" applyNumberFormat="0" applyFill="0" applyBorder="0" applyAlignment="0" applyProtection="0"/>
    <xf numFmtId="0" fontId="41" fillId="32" borderId="0" applyNumberFormat="0" applyBorder="0" applyAlignment="0" applyProtection="0"/>
    <xf numFmtId="0" fontId="16" fillId="32" borderId="0" applyNumberFormat="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33" borderId="25" applyNumberFormat="0" applyAlignment="0" applyProtection="0"/>
    <xf numFmtId="0" fontId="22" fillId="0" borderId="30" applyNumberFormat="0" applyFill="0" applyAlignment="0" applyProtection="0"/>
    <xf numFmtId="0" fontId="43" fillId="34" borderId="0" applyNumberFormat="0" applyBorder="0" applyAlignment="0" applyProtection="0"/>
    <xf numFmtId="0" fontId="23" fillId="34" borderId="0" applyNumberFormat="0" applyBorder="0" applyAlignment="0" applyProtection="0"/>
    <xf numFmtId="0" fontId="10" fillId="0" borderId="0"/>
    <xf numFmtId="0" fontId="44" fillId="0" borderId="0"/>
    <xf numFmtId="0" fontId="10" fillId="35" borderId="31" applyNumberFormat="0" applyFont="0" applyAlignment="0" applyProtection="0"/>
    <xf numFmtId="0" fontId="24" fillId="30" borderId="32" applyNumberFormat="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33" applyNumberFormat="0" applyFill="0" applyAlignment="0" applyProtection="0"/>
    <xf numFmtId="0" fontId="27" fillId="0" borderId="0" applyNumberFormat="0" applyFill="0" applyBorder="0" applyAlignment="0" applyProtection="0"/>
    <xf numFmtId="0" fontId="52" fillId="0" borderId="0"/>
    <xf numFmtId="0" fontId="53" fillId="0" borderId="0"/>
    <xf numFmtId="0" fontId="52" fillId="0" borderId="0"/>
  </cellStyleXfs>
  <cellXfs count="322">
    <xf numFmtId="0" fontId="0" fillId="0" borderId="0" xfId="0"/>
    <xf numFmtId="0" fontId="2" fillId="0" borderId="1" xfId="38" applyFont="1" applyBorder="1"/>
    <xf numFmtId="0" fontId="2" fillId="0" borderId="1" xfId="38" applyFont="1" applyBorder="1" applyAlignment="1" applyProtection="1">
      <alignment horizontal="left"/>
      <protection locked="0"/>
    </xf>
    <xf numFmtId="164" fontId="2" fillId="2" borderId="1" xfId="38" applyNumberFormat="1" applyFont="1" applyFill="1" applyBorder="1"/>
    <xf numFmtId="164" fontId="2" fillId="0" borderId="1" xfId="38" applyNumberFormat="1" applyFont="1" applyBorder="1"/>
    <xf numFmtId="0" fontId="3" fillId="3" borderId="1" xfId="38" applyFont="1" applyFill="1" applyBorder="1" applyAlignment="1" applyProtection="1">
      <alignment wrapText="1"/>
    </xf>
    <xf numFmtId="0" fontId="7" fillId="0" borderId="0" xfId="38" applyFont="1"/>
    <xf numFmtId="0" fontId="2" fillId="0" borderId="1" xfId="38" applyFont="1" applyBorder="1" applyProtection="1">
      <protection locked="0"/>
    </xf>
    <xf numFmtId="0" fontId="0" fillId="0" borderId="0" xfId="0"/>
    <xf numFmtId="0" fontId="0" fillId="0" borderId="0" xfId="0" applyFont="1"/>
    <xf numFmtId="0" fontId="26" fillId="0" borderId="0" xfId="0" applyFont="1"/>
    <xf numFmtId="0" fontId="28" fillId="0" borderId="0" xfId="0" applyFont="1" applyFill="1" applyAlignment="1">
      <alignment horizontal="left"/>
    </xf>
    <xf numFmtId="0" fontId="26"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29" fillId="39" borderId="8" xfId="0" applyFont="1" applyFill="1" applyBorder="1" applyAlignment="1">
      <alignment horizontal="center" wrapText="1"/>
    </xf>
    <xf numFmtId="0" fontId="29" fillId="38" borderId="8" xfId="0" applyFont="1" applyFill="1" applyBorder="1" applyAlignment="1">
      <alignment horizontal="center" wrapText="1"/>
    </xf>
    <xf numFmtId="0" fontId="29" fillId="39" borderId="9" xfId="0" applyFont="1" applyFill="1" applyBorder="1" applyAlignment="1">
      <alignment horizontal="center"/>
    </xf>
    <xf numFmtId="0" fontId="29" fillId="0" borderId="9" xfId="0" applyFont="1" applyFill="1" applyBorder="1" applyAlignment="1">
      <alignment horizontal="center"/>
    </xf>
    <xf numFmtId="0" fontId="29" fillId="38" borderId="9" xfId="0" applyFont="1" applyFill="1" applyBorder="1" applyAlignment="1">
      <alignment horizontal="center"/>
    </xf>
    <xf numFmtId="0" fontId="0" fillId="37" borderId="1" xfId="0" applyFont="1" applyFill="1" applyBorder="1"/>
    <xf numFmtId="0" fontId="26" fillId="0" borderId="0" xfId="0" applyFont="1" applyFill="1" applyBorder="1" applyAlignment="1">
      <alignment horizontal="left"/>
    </xf>
    <xf numFmtId="0" fontId="2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40" borderId="0" xfId="0" applyFill="1"/>
    <xf numFmtId="0" fontId="0" fillId="40" borderId="0" xfId="0" applyFont="1" applyFill="1"/>
    <xf numFmtId="0" fontId="30"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2" fillId="2" borderId="1" xfId="38" applyNumberFormat="1" applyFont="1" applyFill="1" applyBorder="1"/>
    <xf numFmtId="0" fontId="3" fillId="4" borderId="1" xfId="38" applyFont="1" applyFill="1" applyBorder="1" applyAlignment="1" applyProtection="1">
      <alignment wrapText="1"/>
    </xf>
    <xf numFmtId="0" fontId="3" fillId="4" borderId="8" xfId="38" applyFont="1" applyFill="1" applyBorder="1" applyAlignment="1" applyProtection="1">
      <alignment wrapText="1"/>
    </xf>
    <xf numFmtId="3" fontId="3" fillId="4" borderId="1" xfId="38" applyNumberFormat="1" applyFont="1" applyFill="1" applyBorder="1" applyAlignment="1" applyProtection="1">
      <alignment wrapText="1"/>
    </xf>
    <xf numFmtId="0" fontId="31" fillId="0" borderId="0" xfId="0" applyFont="1"/>
    <xf numFmtId="3" fontId="31" fillId="0" borderId="0" xfId="0" applyNumberFormat="1" applyFont="1"/>
    <xf numFmtId="0" fontId="8" fillId="0" borderId="0" xfId="0" applyFont="1"/>
    <xf numFmtId="3" fontId="3" fillId="4" borderId="8" xfId="38" applyNumberFormat="1" applyFont="1" applyFill="1" applyBorder="1" applyAlignment="1" applyProtection="1">
      <alignment wrapText="1"/>
    </xf>
    <xf numFmtId="3" fontId="3" fillId="4" borderId="2" xfId="38" applyNumberFormat="1" applyFont="1" applyFill="1" applyBorder="1" applyAlignment="1" applyProtection="1">
      <alignment wrapText="1"/>
    </xf>
    <xf numFmtId="3" fontId="3" fillId="41" borderId="2" xfId="38" applyNumberFormat="1" applyFont="1" applyFill="1" applyBorder="1" applyAlignment="1" applyProtection="1">
      <alignment wrapText="1"/>
    </xf>
    <xf numFmtId="0" fontId="3" fillId="42" borderId="10" xfId="38" applyFont="1" applyFill="1" applyBorder="1" applyAlignment="1" applyProtection="1">
      <alignment wrapText="1"/>
    </xf>
    <xf numFmtId="0" fontId="3" fillId="42" borderId="11" xfId="38" applyFont="1" applyFill="1" applyBorder="1" applyAlignment="1" applyProtection="1">
      <alignment wrapText="1"/>
    </xf>
    <xf numFmtId="0" fontId="31" fillId="0" borderId="0" xfId="0" applyFont="1" applyFill="1"/>
    <xf numFmtId="0" fontId="31" fillId="0" borderId="1" xfId="0" applyFont="1" applyBorder="1"/>
    <xf numFmtId="3" fontId="31" fillId="0" borderId="1" xfId="0" applyNumberFormat="1" applyFont="1" applyBorder="1"/>
    <xf numFmtId="0" fontId="31" fillId="0" borderId="0" xfId="0" applyFont="1" applyBorder="1"/>
    <xf numFmtId="0" fontId="31" fillId="0" borderId="0" xfId="0" applyFont="1" applyFill="1" applyBorder="1"/>
    <xf numFmtId="3" fontId="31" fillId="0" borderId="0" xfId="0" applyNumberFormat="1" applyFont="1" applyBorder="1"/>
    <xf numFmtId="165" fontId="31" fillId="0" borderId="1" xfId="0" applyNumberFormat="1" applyFont="1" applyBorder="1"/>
    <xf numFmtId="164" fontId="31" fillId="0" borderId="1" xfId="0" applyNumberFormat="1" applyFont="1" applyBorder="1"/>
    <xf numFmtId="2" fontId="31" fillId="0" borderId="11" xfId="0" applyNumberFormat="1" applyFont="1" applyFill="1" applyBorder="1"/>
    <xf numFmtId="164" fontId="31" fillId="41" borderId="12" xfId="0" applyNumberFormat="1" applyFont="1" applyFill="1" applyBorder="1"/>
    <xf numFmtId="0" fontId="2" fillId="0" borderId="0" xfId="38" applyFont="1"/>
    <xf numFmtId="3" fontId="2" fillId="0" borderId="0" xfId="38" applyNumberFormat="1" applyFont="1"/>
    <xf numFmtId="0" fontId="31" fillId="0" borderId="13" xfId="0" applyFont="1" applyBorder="1"/>
    <xf numFmtId="0" fontId="3" fillId="40" borderId="1" xfId="38" applyFont="1" applyFill="1" applyBorder="1" applyAlignment="1" applyProtection="1">
      <alignment wrapText="1"/>
    </xf>
    <xf numFmtId="0" fontId="3" fillId="40" borderId="8" xfId="38" applyFont="1" applyFill="1" applyBorder="1" applyAlignment="1" applyProtection="1">
      <alignment wrapText="1"/>
    </xf>
    <xf numFmtId="3" fontId="3" fillId="40" borderId="1" xfId="38" applyNumberFormat="1" applyFont="1" applyFill="1" applyBorder="1" applyAlignment="1" applyProtection="1">
      <alignment wrapText="1"/>
    </xf>
    <xf numFmtId="14" fontId="31" fillId="0" borderId="0" xfId="0" applyNumberFormat="1" applyFont="1"/>
    <xf numFmtId="14" fontId="31" fillId="0" borderId="0" xfId="0" applyNumberFormat="1" applyFont="1" applyBorder="1"/>
    <xf numFmtId="3" fontId="3" fillId="40" borderId="2" xfId="38" applyNumberFormat="1" applyFont="1" applyFill="1" applyBorder="1" applyAlignment="1" applyProtection="1">
      <alignment wrapText="1"/>
    </xf>
    <xf numFmtId="3" fontId="3" fillId="41" borderId="1" xfId="38" applyNumberFormat="1" applyFont="1" applyFill="1" applyBorder="1" applyAlignment="1" applyProtection="1">
      <alignment wrapText="1"/>
    </xf>
    <xf numFmtId="49" fontId="31" fillId="0" borderId="1" xfId="0" applyNumberFormat="1" applyFont="1" applyBorder="1" applyAlignment="1">
      <alignment horizontal="left"/>
    </xf>
    <xf numFmtId="166" fontId="31" fillId="0" borderId="1" xfId="0" applyNumberFormat="1" applyFont="1" applyBorder="1"/>
    <xf numFmtId="49" fontId="31" fillId="41" borderId="1" xfId="0" applyNumberFormat="1" applyFont="1" applyFill="1" applyBorder="1" applyAlignment="1">
      <alignment horizontal="left"/>
    </xf>
    <xf numFmtId="0" fontId="0" fillId="0" borderId="0" xfId="0" applyFill="1"/>
    <xf numFmtId="164" fontId="2" fillId="41" borderId="1" xfId="38" applyNumberFormat="1" applyFont="1" applyFill="1" applyBorder="1"/>
    <xf numFmtId="0" fontId="2" fillId="0" borderId="0" xfId="38" applyFont="1" applyBorder="1"/>
    <xf numFmtId="0" fontId="2" fillId="0" borderId="0" xfId="38" applyFont="1" applyBorder="1" applyAlignment="1" applyProtection="1">
      <alignment horizontal="left"/>
      <protection locked="0"/>
    </xf>
    <xf numFmtId="0" fontId="2" fillId="0" borderId="0" xfId="38" applyFont="1" applyFill="1" applyBorder="1"/>
    <xf numFmtId="164" fontId="2" fillId="0" borderId="0" xfId="38" applyNumberFormat="1" applyFont="1" applyFill="1" applyBorder="1"/>
    <xf numFmtId="0" fontId="2" fillId="0" borderId="0" xfId="38" applyFont="1" applyFill="1" applyBorder="1" applyProtection="1">
      <protection locked="0"/>
    </xf>
    <xf numFmtId="0" fontId="2" fillId="0" borderId="0" xfId="38" applyFont="1" applyFill="1"/>
    <xf numFmtId="0" fontId="2" fillId="41" borderId="1" xfId="38" applyFont="1" applyFill="1" applyBorder="1"/>
    <xf numFmtId="0" fontId="31" fillId="41" borderId="1" xfId="0" applyFont="1" applyFill="1" applyBorder="1"/>
    <xf numFmtId="0" fontId="0" fillId="0" borderId="14" xfId="0" applyBorder="1"/>
    <xf numFmtId="0" fontId="0" fillId="0" borderId="5" xfId="0" applyBorder="1"/>
    <xf numFmtId="0" fontId="0" fillId="0" borderId="5" xfId="0" applyFill="1" applyBorder="1"/>
    <xf numFmtId="168" fontId="31" fillId="0" borderId="0" xfId="0" applyNumberFormat="1" applyFont="1"/>
    <xf numFmtId="168" fontId="3"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1" fillId="0" borderId="10" xfId="0" applyNumberFormat="1" applyFont="1" applyFill="1" applyBorder="1"/>
    <xf numFmtId="165" fontId="31" fillId="0" borderId="13" xfId="0" applyNumberFormat="1" applyFont="1" applyBorder="1"/>
    <xf numFmtId="3" fontId="31" fillId="0" borderId="13" xfId="0" applyNumberFormat="1" applyFont="1" applyBorder="1"/>
    <xf numFmtId="164" fontId="2" fillId="2" borderId="13" xfId="38" applyNumberFormat="1" applyFont="1" applyFill="1" applyBorder="1"/>
    <xf numFmtId="164" fontId="31" fillId="0" borderId="13" xfId="0" applyNumberFormat="1" applyFont="1" applyBorder="1"/>
    <xf numFmtId="164" fontId="31" fillId="41" borderId="15" xfId="0" applyNumberFormat="1" applyFont="1" applyFill="1" applyBorder="1"/>
    <xf numFmtId="49" fontId="31" fillId="0" borderId="16" xfId="0" applyNumberFormat="1" applyFont="1" applyFill="1" applyBorder="1"/>
    <xf numFmtId="2" fontId="3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3" fillId="0" borderId="0" xfId="0" applyFont="1" applyFill="1"/>
    <xf numFmtId="1" fontId="2" fillId="0" borderId="1" xfId="38" applyNumberFormat="1" applyFont="1" applyBorder="1"/>
    <xf numFmtId="0" fontId="0" fillId="0" borderId="0" xfId="0"/>
    <xf numFmtId="0" fontId="26" fillId="0" borderId="0" xfId="0" applyFont="1"/>
    <xf numFmtId="0" fontId="27" fillId="0" borderId="0" xfId="0" applyFont="1"/>
    <xf numFmtId="0" fontId="0" fillId="0" borderId="1" xfId="0" applyBorder="1"/>
    <xf numFmtId="0" fontId="3" fillId="43" borderId="1" xfId="38" applyFont="1" applyFill="1" applyBorder="1" applyAlignment="1" applyProtection="1">
      <alignment wrapText="1"/>
    </xf>
    <xf numFmtId="0" fontId="2" fillId="0" borderId="8" xfId="49" applyFont="1" applyBorder="1" applyProtection="1">
      <protection locked="0"/>
    </xf>
    <xf numFmtId="14" fontId="2" fillId="2" borderId="8" xfId="49" applyNumberFormat="1" applyFont="1" applyFill="1" applyBorder="1"/>
    <xf numFmtId="0" fontId="2"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2" fillId="0" borderId="3" xfId="49" applyFont="1" applyBorder="1"/>
    <xf numFmtId="0" fontId="2" fillId="0" borderId="3" xfId="49" applyFont="1" applyBorder="1" applyProtection="1">
      <protection locked="0"/>
    </xf>
    <xf numFmtId="0" fontId="2" fillId="0" borderId="0" xfId="49" applyFont="1" applyBorder="1"/>
    <xf numFmtId="0" fontId="2" fillId="0" borderId="0" xfId="49" applyFont="1" applyBorder="1" applyProtection="1">
      <protection locked="0"/>
    </xf>
    <xf numFmtId="0" fontId="2" fillId="0" borderId="6" xfId="49" applyFont="1" applyBorder="1"/>
    <xf numFmtId="0" fontId="2" fillId="0" borderId="6" xfId="49" applyFont="1" applyBorder="1" applyProtection="1">
      <protection locked="0"/>
    </xf>
    <xf numFmtId="14" fontId="2" fillId="0" borderId="3" xfId="49" applyNumberFormat="1" applyFont="1" applyFill="1" applyBorder="1"/>
    <xf numFmtId="14" fontId="2" fillId="0" borderId="0" xfId="49" applyNumberFormat="1" applyFont="1" applyFill="1" applyBorder="1"/>
    <xf numFmtId="14" fontId="2" fillId="0" borderId="6" xfId="49" applyNumberFormat="1" applyFont="1" applyFill="1" applyBorder="1"/>
    <xf numFmtId="0" fontId="3" fillId="44" borderId="1" xfId="38" applyFont="1" applyFill="1" applyBorder="1" applyAlignment="1" applyProtection="1">
      <alignment wrapText="1"/>
    </xf>
    <xf numFmtId="0" fontId="5" fillId="44" borderId="6" xfId="49" applyFont="1" applyFill="1" applyBorder="1" applyProtection="1"/>
    <xf numFmtId="0" fontId="26" fillId="45" borderId="2" xfId="0" applyFont="1" applyFill="1" applyBorder="1"/>
    <xf numFmtId="0" fontId="26" fillId="45" borderId="4" xfId="0" applyFont="1" applyFill="1" applyBorder="1"/>
    <xf numFmtId="0" fontId="0" fillId="45" borderId="5" xfId="0" applyFill="1" applyBorder="1"/>
    <xf numFmtId="0" fontId="0" fillId="45" borderId="7" xfId="0" applyFill="1" applyBorder="1"/>
    <xf numFmtId="0" fontId="26" fillId="46" borderId="2" xfId="0" applyFont="1" applyFill="1" applyBorder="1"/>
    <xf numFmtId="0" fontId="26" fillId="46" borderId="4" xfId="0" applyFont="1" applyFill="1" applyBorder="1"/>
    <xf numFmtId="0" fontId="26" fillId="46" borderId="3" xfId="0" applyFont="1" applyFill="1" applyBorder="1"/>
    <xf numFmtId="0" fontId="26" fillId="0" borderId="14" xfId="0" applyFont="1" applyBorder="1"/>
    <xf numFmtId="0" fontId="0" fillId="42" borderId="14" xfId="0" applyFill="1" applyBorder="1"/>
    <xf numFmtId="0" fontId="0" fillId="42" borderId="0" xfId="0" applyFill="1" applyBorder="1"/>
    <xf numFmtId="0" fontId="33" fillId="37" borderId="14" xfId="0" applyFont="1" applyFill="1" applyBorder="1"/>
    <xf numFmtId="0" fontId="33" fillId="0" borderId="14" xfId="0" applyFont="1" applyBorder="1"/>
    <xf numFmtId="0" fontId="26" fillId="47" borderId="12" xfId="0" applyFont="1" applyFill="1" applyBorder="1"/>
    <xf numFmtId="0" fontId="26" fillId="47" borderId="20" xfId="0" applyFont="1" applyFill="1" applyBorder="1"/>
    <xf numFmtId="0" fontId="26" fillId="47" borderId="21" xfId="0" applyFont="1" applyFill="1" applyBorder="1"/>
    <xf numFmtId="0" fontId="32" fillId="47" borderId="20" xfId="0" applyFont="1" applyFill="1" applyBorder="1"/>
    <xf numFmtId="0" fontId="3" fillId="43" borderId="9" xfId="38" applyFont="1" applyFill="1" applyBorder="1" applyAlignment="1" applyProtection="1">
      <alignment wrapText="1"/>
    </xf>
    <xf numFmtId="2" fontId="0" fillId="0" borderId="1" xfId="0" applyNumberFormat="1" applyBorder="1"/>
    <xf numFmtId="0" fontId="9" fillId="44" borderId="21" xfId="49" applyFont="1" applyFill="1" applyBorder="1" applyProtection="1"/>
    <xf numFmtId="0" fontId="0" fillId="0" borderId="0" xfId="0" quotePrefix="1"/>
    <xf numFmtId="0" fontId="2"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26" fillId="48" borderId="2" xfId="0" applyFont="1" applyFill="1" applyBorder="1"/>
    <xf numFmtId="0" fontId="26"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26" fillId="48" borderId="3" xfId="0" applyFont="1" applyFill="1" applyBorder="1"/>
    <xf numFmtId="0" fontId="26" fillId="44" borderId="2" xfId="0" applyFont="1" applyFill="1" applyBorder="1"/>
    <xf numFmtId="0" fontId="26" fillId="44" borderId="4" xfId="0" applyFont="1" applyFill="1" applyBorder="1"/>
    <xf numFmtId="0" fontId="0" fillId="44" borderId="18" xfId="0" applyFill="1" applyBorder="1"/>
    <xf numFmtId="0" fontId="0" fillId="44" borderId="7" xfId="0" applyNumberFormat="1" applyFill="1" applyBorder="1"/>
    <xf numFmtId="0" fontId="34" fillId="0" borderId="0" xfId="38" applyFont="1"/>
    <xf numFmtId="0" fontId="35" fillId="0" borderId="0" xfId="0" applyFont="1"/>
    <xf numFmtId="0" fontId="2" fillId="41" borderId="0" xfId="38" applyFont="1" applyFill="1"/>
    <xf numFmtId="0" fontId="31" fillId="41" borderId="0" xfId="0" applyFont="1" applyFill="1"/>
    <xf numFmtId="0" fontId="31" fillId="0" borderId="0" xfId="0" applyFont="1" applyAlignment="1"/>
    <xf numFmtId="0" fontId="31" fillId="0" borderId="0" xfId="0" quotePrefix="1" applyFont="1"/>
    <xf numFmtId="0" fontId="31" fillId="42" borderId="0" xfId="0" applyFont="1" applyFill="1"/>
    <xf numFmtId="0" fontId="31" fillId="42" borderId="1" xfId="0" applyFont="1" applyFill="1" applyBorder="1"/>
    <xf numFmtId="0" fontId="2" fillId="0" borderId="1" xfId="38" applyFont="1" applyFill="1" applyBorder="1"/>
    <xf numFmtId="164" fontId="2" fillId="0" borderId="1" xfId="38" applyNumberFormat="1" applyFont="1" applyFill="1" applyBorder="1"/>
    <xf numFmtId="3" fontId="2" fillId="0" borderId="1" xfId="38" applyNumberFormat="1" applyFont="1" applyFill="1" applyBorder="1" applyProtection="1">
      <protection locked="0"/>
    </xf>
    <xf numFmtId="164" fontId="2" fillId="0" borderId="21" xfId="38" applyNumberFormat="1" applyFont="1" applyFill="1" applyBorder="1"/>
    <xf numFmtId="2" fontId="2" fillId="0" borderId="1" xfId="38" applyNumberFormat="1" applyFont="1" applyFill="1" applyBorder="1"/>
    <xf numFmtId="0" fontId="2" fillId="0" borderId="10" xfId="38" applyFont="1" applyFill="1" applyBorder="1"/>
    <xf numFmtId="0" fontId="31" fillId="0" borderId="1" xfId="0" applyFont="1" applyFill="1" applyBorder="1"/>
    <xf numFmtId="0" fontId="6" fillId="42" borderId="10" xfId="38" applyFont="1" applyFill="1" applyBorder="1" applyAlignment="1">
      <alignment wrapText="1"/>
    </xf>
    <xf numFmtId="0" fontId="6" fillId="42" borderId="1" xfId="38" applyFont="1" applyFill="1" applyBorder="1" applyAlignment="1">
      <alignment wrapText="1"/>
    </xf>
    <xf numFmtId="0" fontId="31" fillId="41" borderId="6" xfId="0" applyFont="1" applyFill="1" applyBorder="1" applyAlignment="1"/>
    <xf numFmtId="0" fontId="0" fillId="49" borderId="0" xfId="0" applyFill="1"/>
    <xf numFmtId="0" fontId="26" fillId="49" borderId="0" xfId="0" applyFont="1" applyFill="1"/>
    <xf numFmtId="0" fontId="0" fillId="41" borderId="0" xfId="0" applyFill="1"/>
    <xf numFmtId="0" fontId="26" fillId="0" borderId="0" xfId="0" applyFont="1" applyFill="1"/>
    <xf numFmtId="0" fontId="26" fillId="0" borderId="2" xfId="0" applyFont="1" applyFill="1" applyBorder="1"/>
    <xf numFmtId="0" fontId="26" fillId="0" borderId="3" xfId="0" applyFont="1" applyFill="1" applyBorder="1"/>
    <xf numFmtId="0" fontId="26"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2" fillId="41" borderId="1" xfId="38" applyNumberFormat="1" applyFont="1" applyFill="1" applyBorder="1"/>
    <xf numFmtId="0" fontId="36" fillId="0" borderId="0" xfId="0" applyFont="1" applyAlignment="1">
      <alignment vertical="center"/>
    </xf>
    <xf numFmtId="0" fontId="36" fillId="0" borderId="0" xfId="0" applyFont="1"/>
    <xf numFmtId="0" fontId="32" fillId="39" borderId="0" xfId="0" applyFont="1" applyFill="1"/>
    <xf numFmtId="0" fontId="26" fillId="46" borderId="0" xfId="0" applyFont="1" applyFill="1" applyBorder="1"/>
    <xf numFmtId="0" fontId="26" fillId="45" borderId="0" xfId="0" applyFont="1" applyFill="1" applyBorder="1"/>
    <xf numFmtId="0" fontId="0" fillId="45" borderId="0" xfId="0" applyFill="1"/>
    <xf numFmtId="0" fontId="0" fillId="46" borderId="0" xfId="0" applyFill="1"/>
    <xf numFmtId="0" fontId="38" fillId="0" borderId="0" xfId="0" applyFont="1"/>
    <xf numFmtId="0" fontId="0" fillId="0" borderId="0" xfId="0"/>
    <xf numFmtId="0" fontId="33" fillId="46" borderId="14" xfId="0" applyFont="1" applyFill="1" applyBorder="1"/>
    <xf numFmtId="0" fontId="33" fillId="46" borderId="18" xfId="0" applyFont="1" applyFill="1" applyBorder="1"/>
    <xf numFmtId="0" fontId="0" fillId="46" borderId="0" xfId="0" applyFill="1" applyBorder="1"/>
    <xf numFmtId="0" fontId="45" fillId="0" borderId="0" xfId="0" applyFont="1"/>
    <xf numFmtId="0" fontId="45" fillId="0" borderId="0" xfId="0" applyFont="1" applyAlignment="1">
      <alignment vertical="center"/>
    </xf>
    <xf numFmtId="14" fontId="2" fillId="0" borderId="1" xfId="38" applyNumberFormat="1" applyFont="1" applyBorder="1"/>
    <xf numFmtId="0" fontId="2" fillId="0" borderId="0" xfId="38"/>
    <xf numFmtId="0" fontId="6" fillId="51" borderId="34" xfId="38" applyFont="1" applyFill="1" applyBorder="1" applyAlignment="1">
      <alignment wrapText="1"/>
    </xf>
    <xf numFmtId="0" fontId="2" fillId="0" borderId="0" xfId="0" applyFont="1" applyFill="1" applyAlignment="1"/>
    <xf numFmtId="0" fontId="2" fillId="0" borderId="0" xfId="0" applyFont="1" applyFill="1"/>
    <xf numFmtId="0" fontId="46" fillId="0" borderId="0" xfId="0" applyFont="1"/>
    <xf numFmtId="0" fontId="37" fillId="0" borderId="6" xfId="49" applyFont="1" applyBorder="1" applyAlignment="1">
      <alignment vertical="top" wrapText="1"/>
    </xf>
    <xf numFmtId="0" fontId="47" fillId="0" borderId="0" xfId="0" applyFont="1"/>
    <xf numFmtId="0" fontId="26" fillId="44" borderId="0" xfId="0" applyFont="1" applyFill="1" applyBorder="1"/>
    <xf numFmtId="0" fontId="36" fillId="0" borderId="0" xfId="0" quotePrefix="1" applyFont="1"/>
    <xf numFmtId="0" fontId="31" fillId="0" borderId="12" xfId="0" applyNumberFormat="1" applyFont="1" applyBorder="1"/>
    <xf numFmtId="0" fontId="31" fillId="41" borderId="12" xfId="0" applyNumberFormat="1" applyFont="1" applyFill="1" applyBorder="1"/>
    <xf numFmtId="0" fontId="31" fillId="0" borderId="15" xfId="0" applyNumberFormat="1" applyFont="1" applyBorder="1"/>
    <xf numFmtId="0" fontId="48" fillId="0" borderId="0" xfId="0" applyFont="1"/>
    <xf numFmtId="0" fontId="35" fillId="44" borderId="1"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35" fillId="44" borderId="1" xfId="0" applyFont="1" applyFill="1" applyBorder="1" applyAlignment="1">
      <alignment horizontal="center" vertical="center"/>
    </xf>
    <xf numFmtId="169" fontId="31" fillId="0" borderId="0" xfId="0" applyNumberFormat="1" applyFont="1" applyBorder="1" applyAlignment="1"/>
    <xf numFmtId="169" fontId="31" fillId="0" borderId="1" xfId="0" applyNumberFormat="1" applyFont="1" applyFill="1" applyBorder="1" applyAlignment="1"/>
    <xf numFmtId="0" fontId="31" fillId="0" borderId="21" xfId="0" applyFont="1" applyFill="1" applyBorder="1"/>
    <xf numFmtId="1" fontId="31" fillId="0" borderId="1" xfId="0" applyNumberFormat="1" applyFont="1" applyFill="1" applyBorder="1"/>
    <xf numFmtId="169" fontId="31" fillId="0" borderId="1" xfId="0" applyNumberFormat="1" applyFont="1" applyBorder="1" applyAlignment="1"/>
    <xf numFmtId="0" fontId="0" fillId="0" borderId="0" xfId="0"/>
    <xf numFmtId="0" fontId="0" fillId="0" borderId="0" xfId="0"/>
    <xf numFmtId="0" fontId="33" fillId="46" borderId="19" xfId="0" applyFont="1" applyFill="1" applyBorder="1"/>
    <xf numFmtId="0" fontId="20" fillId="0" borderId="0" xfId="34" applyAlignment="1" applyProtection="1">
      <alignment vertical="center"/>
    </xf>
    <xf numFmtId="0" fontId="0" fillId="0" borderId="0" xfId="0" applyAlignment="1">
      <alignment horizontal="left"/>
    </xf>
    <xf numFmtId="0" fontId="49" fillId="0" borderId="0" xfId="0" applyFont="1" applyAlignment="1">
      <alignment vertical="center"/>
    </xf>
    <xf numFmtId="0" fontId="50" fillId="0" borderId="0" xfId="0" applyFont="1"/>
    <xf numFmtId="0" fontId="26"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46"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0" fillId="0" borderId="0" xfId="0"/>
    <xf numFmtId="0" fontId="0" fillId="0" borderId="0" xfId="0" applyBorder="1"/>
    <xf numFmtId="0" fontId="33" fillId="46" borderId="14" xfId="0" applyFont="1" applyFill="1" applyBorder="1"/>
    <xf numFmtId="0" fontId="33" fillId="46" borderId="18" xfId="0" applyFont="1" applyFill="1" applyBorder="1"/>
    <xf numFmtId="0" fontId="0" fillId="0" borderId="0" xfId="0"/>
    <xf numFmtId="14" fontId="31" fillId="0" borderId="0" xfId="0" applyNumberFormat="1" applyFont="1"/>
    <xf numFmtId="49" fontId="31" fillId="41" borderId="1" xfId="0" applyNumberFormat="1" applyFont="1" applyFill="1" applyBorder="1" applyAlignment="1">
      <alignment horizontal="left"/>
    </xf>
    <xf numFmtId="0" fontId="33" fillId="46" borderId="14" xfId="0" applyFont="1" applyFill="1" applyBorder="1"/>
    <xf numFmtId="0" fontId="33" fillId="46" borderId="18" xfId="0" applyFont="1" applyFill="1" applyBorder="1"/>
    <xf numFmtId="0" fontId="0" fillId="0" borderId="0" xfId="0" applyAlignment="1">
      <alignment vertical="center"/>
    </xf>
    <xf numFmtId="0" fontId="35" fillId="44" borderId="1" xfId="0" applyFont="1" applyFill="1" applyBorder="1" applyAlignment="1">
      <alignment horizontal="center" vertical="center" wrapText="1"/>
    </xf>
    <xf numFmtId="0" fontId="54" fillId="0" borderId="0" xfId="0" applyFont="1" applyFill="1"/>
    <xf numFmtId="0" fontId="54" fillId="0" borderId="0" xfId="0" applyFont="1"/>
    <xf numFmtId="0" fontId="2" fillId="0" borderId="1" xfId="38" applyFont="1" applyBorder="1"/>
    <xf numFmtId="0" fontId="0" fillId="0" borderId="1" xfId="0" applyBorder="1"/>
    <xf numFmtId="0" fontId="35" fillId="44" borderId="1" xfId="0" applyFont="1" applyFill="1" applyBorder="1" applyAlignment="1">
      <alignment horizontal="center" vertical="center"/>
    </xf>
    <xf numFmtId="49" fontId="51" fillId="0" borderId="1" xfId="0" applyNumberFormat="1" applyFont="1" applyBorder="1" applyAlignment="1">
      <alignment horizontal="left"/>
    </xf>
    <xf numFmtId="49" fontId="2" fillId="0" borderId="1" xfId="0" applyNumberFormat="1" applyFont="1" applyBorder="1" applyAlignment="1">
      <alignment horizontal="left"/>
    </xf>
    <xf numFmtId="0" fontId="0" fillId="0" borderId="0" xfId="0"/>
    <xf numFmtId="0" fontId="36" fillId="0" borderId="0" xfId="0" applyFont="1" applyAlignment="1">
      <alignment vertical="center"/>
    </xf>
    <xf numFmtId="0" fontId="13" fillId="30" borderId="25" xfId="26" applyAlignment="1">
      <alignment textRotation="90"/>
    </xf>
    <xf numFmtId="0" fontId="12" fillId="29" borderId="14" xfId="25" applyBorder="1" applyAlignment="1">
      <alignment textRotation="90"/>
    </xf>
    <xf numFmtId="0" fontId="23" fillId="34" borderId="14" xfId="37" applyBorder="1" applyAlignment="1">
      <alignment textRotation="90"/>
    </xf>
    <xf numFmtId="0" fontId="26"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3" fillId="30" borderId="25" xfId="88"/>
    <xf numFmtId="0" fontId="30" fillId="0" borderId="0" xfId="0" applyFont="1"/>
    <xf numFmtId="0" fontId="30" fillId="30" borderId="25" xfId="88" applyFont="1"/>
    <xf numFmtId="0" fontId="27" fillId="0" borderId="0" xfId="0" quotePrefix="1" applyFont="1"/>
    <xf numFmtId="0" fontId="35" fillId="42" borderId="22" xfId="0" applyFont="1" applyFill="1" applyBorder="1" applyAlignment="1">
      <alignment horizontal="center"/>
    </xf>
    <xf numFmtId="0" fontId="35" fillId="42" borderId="23" xfId="0" applyFont="1" applyFill="1" applyBorder="1" applyAlignment="1">
      <alignment horizontal="center"/>
    </xf>
    <xf numFmtId="0" fontId="3" fillId="42" borderId="22" xfId="38" applyFont="1" applyFill="1" applyBorder="1" applyAlignment="1">
      <alignment horizontal="center"/>
    </xf>
    <xf numFmtId="0" fontId="3" fillId="42" borderId="24" xfId="38" applyFont="1" applyFill="1" applyBorder="1" applyAlignment="1">
      <alignment horizontal="center"/>
    </xf>
    <xf numFmtId="14" fontId="26" fillId="0" borderId="12" xfId="0" applyNumberFormat="1" applyFont="1" applyFill="1" applyBorder="1" applyAlignment="1">
      <alignment horizontal="left"/>
    </xf>
    <xf numFmtId="14" fontId="26" fillId="0" borderId="20" xfId="0" applyNumberFormat="1" applyFont="1" applyFill="1" applyBorder="1" applyAlignment="1">
      <alignment horizontal="left"/>
    </xf>
    <xf numFmtId="14" fontId="26" fillId="0" borderId="21" xfId="0" applyNumberFormat="1" applyFont="1" applyFill="1" applyBorder="1" applyAlignment="1">
      <alignment horizontal="left"/>
    </xf>
    <xf numFmtId="0" fontId="26" fillId="0" borderId="12" xfId="0" applyFont="1" applyFill="1" applyBorder="1" applyAlignment="1">
      <alignment horizontal="left"/>
    </xf>
    <xf numFmtId="0" fontId="26" fillId="0" borderId="20" xfId="0" applyFont="1" applyFill="1" applyBorder="1" applyAlignment="1">
      <alignment horizontal="left"/>
    </xf>
    <xf numFmtId="0" fontId="26" fillId="0" borderId="21" xfId="0" applyFont="1" applyFill="1" applyBorder="1" applyAlignment="1">
      <alignment horizontal="left"/>
    </xf>
    <xf numFmtId="0" fontId="26" fillId="0" borderId="0" xfId="0" applyFont="1" applyAlignment="1">
      <alignment horizontal="center"/>
    </xf>
    <xf numFmtId="0" fontId="35" fillId="50" borderId="0" xfId="0" applyFont="1" applyFill="1" applyAlignment="1">
      <alignment horizontal="center"/>
    </xf>
    <xf numFmtId="0" fontId="1" fillId="0" borderId="1" xfId="0" applyFont="1" applyFill="1" applyBorder="1"/>
    <xf numFmtId="3" fontId="1" fillId="0" borderId="1" xfId="0" applyNumberFormat="1" applyFont="1" applyBorder="1"/>
    <xf numFmtId="0" fontId="1" fillId="0" borderId="1" xfId="0" applyFont="1" applyBorder="1"/>
    <xf numFmtId="165" fontId="1" fillId="0" borderId="1" xfId="0" applyNumberFormat="1" applyFont="1" applyBorder="1"/>
    <xf numFmtId="164" fontId="1" fillId="0" borderId="1" xfId="0" applyNumberFormat="1" applyFont="1" applyBorder="1"/>
    <xf numFmtId="0" fontId="1" fillId="0" borderId="12" xfId="0" applyNumberFormat="1" applyFont="1" applyBorder="1"/>
    <xf numFmtId="49" fontId="1" fillId="0" borderId="10" xfId="0" applyNumberFormat="1" applyFont="1" applyFill="1" applyBorder="1"/>
    <xf numFmtId="2" fontId="1" fillId="0" borderId="11" xfId="0" applyNumberFormat="1" applyFont="1" applyFill="1" applyBorder="1"/>
    <xf numFmtId="0" fontId="31" fillId="41" borderId="12" xfId="0" applyFont="1" applyFill="1" applyBorder="1"/>
    <xf numFmtId="0" fontId="1" fillId="41" borderId="1" xfId="0" applyFont="1" applyFill="1" applyBorder="1"/>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npas/Documents/List/IssuerTemplateFor1041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d Bonds"/>
      <sheetName val="Warrants and Certificates"/>
      <sheetName val="Bonds"/>
      <sheetName val="Commercial Papers"/>
      <sheetName val="Option rights"/>
      <sheetName val="ETFs"/>
      <sheetName val="Instructions-Examples"/>
      <sheetName val="Notes"/>
      <sheetName val="ETF Reference Data"/>
      <sheetName val="Danish Funds"/>
      <sheetName val="Tick Size Tables"/>
      <sheetName val="Commodity underlyings"/>
      <sheetName val="WC_Underlyings"/>
      <sheetName val="Warrants and Certificates Notes"/>
      <sheetName val="Sheet1"/>
      <sheetName val="Sheet2"/>
      <sheetName val="Sheet3"/>
      <sheetName val="Sheet4"/>
      <sheetName val="Sheet5"/>
      <sheetName val="LookupValues"/>
      <sheetName val="MarketSegmentMapping"/>
      <sheetName val="Danish Funds LookupValues"/>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T2">
            <v>1100</v>
          </cell>
          <cell r="U2" t="str">
            <v>Uncapped Capital Protection</v>
          </cell>
          <cell r="Z2" t="str">
            <v>Argentum Capital S.A.</v>
          </cell>
          <cell r="AA2" t="str">
            <v>ARGT</v>
          </cell>
          <cell r="AB2" t="str">
            <v>Ålandsbanken Sverige AB</v>
          </cell>
          <cell r="AC2" t="str">
            <v>ABS</v>
          </cell>
          <cell r="AD2" t="str">
            <v>ST</v>
          </cell>
        </row>
        <row r="3">
          <cell r="T3">
            <v>1110</v>
          </cell>
          <cell r="U3" t="str">
            <v>Exchangeable Certificates</v>
          </cell>
          <cell r="Z3" t="str">
            <v>Barclays Bank Plc</v>
          </cell>
          <cell r="AA3" t="str">
            <v>BARBA</v>
          </cell>
          <cell r="AB3" t="str">
            <v>Avanza Bank AB</v>
          </cell>
          <cell r="AC3" t="str">
            <v>AVA</v>
          </cell>
          <cell r="AD3" t="str">
            <v>ST</v>
          </cell>
        </row>
        <row r="4">
          <cell r="T4">
            <v>1120</v>
          </cell>
          <cell r="U4" t="str">
            <v>Capped Capital Protected</v>
          </cell>
          <cell r="Z4" t="str">
            <v>BNP Paribas</v>
          </cell>
          <cell r="AA4" t="str">
            <v>BNPP</v>
          </cell>
          <cell r="AB4" t="str">
            <v>BNP Paribas Arbitrage SNC</v>
          </cell>
          <cell r="AC4" t="str">
            <v>BPP</v>
          </cell>
          <cell r="AD4" t="str">
            <v>ST</v>
          </cell>
        </row>
        <row r="5">
          <cell r="T5">
            <v>1130</v>
          </cell>
          <cell r="U5" t="str">
            <v>Capital Protection with Knock-Out</v>
          </cell>
          <cell r="Z5" t="str">
            <v>Commerzbank AG</v>
          </cell>
          <cell r="AA5" t="str">
            <v>CZB</v>
          </cell>
          <cell r="AB5" t="str">
            <v>Barclays Bank PLC</v>
          </cell>
          <cell r="AC5" t="str">
            <v>BRX</v>
          </cell>
          <cell r="AD5" t="str">
            <v>ST</v>
          </cell>
        </row>
        <row r="6">
          <cell r="T6">
            <v>1140</v>
          </cell>
          <cell r="U6" t="str">
            <v>Capital Protection with Coupon</v>
          </cell>
          <cell r="Z6" t="str">
            <v>Crédit Agricole CIB Financial Solutions</v>
          </cell>
          <cell r="AA6" t="str">
            <v>CRAG</v>
          </cell>
          <cell r="AB6" t="str">
            <v>Carnegie Investment Bank AB</v>
          </cell>
          <cell r="AC6" t="str">
            <v>CAD</v>
          </cell>
          <cell r="AD6" t="str">
            <v>ST</v>
          </cell>
        </row>
        <row r="7">
          <cell r="T7">
            <v>1199</v>
          </cell>
          <cell r="U7" t="str">
            <v>Miscellaneous Capital Protection</v>
          </cell>
          <cell r="Z7" t="str">
            <v>Credit Suisse AG, London Branch</v>
          </cell>
          <cell r="AA7" t="str">
            <v>CSLB</v>
          </cell>
          <cell r="AB7" t="str">
            <v>Carnegie Investment Bank AB</v>
          </cell>
          <cell r="AC7" t="str">
            <v>CAR</v>
          </cell>
          <cell r="AD7" t="str">
            <v>ST</v>
          </cell>
        </row>
        <row r="8">
          <cell r="T8">
            <v>1200</v>
          </cell>
          <cell r="U8" t="str">
            <v>Discount Certificates</v>
          </cell>
          <cell r="Z8" t="str">
            <v>Credit Suisse International</v>
          </cell>
          <cell r="AA8" t="str">
            <v>CSIO</v>
          </cell>
          <cell r="AB8" t="str">
            <v>Danske Consensus</v>
          </cell>
          <cell r="AC8" t="str">
            <v>CON</v>
          </cell>
          <cell r="AD8" t="str">
            <v>ST</v>
          </cell>
        </row>
        <row r="9">
          <cell r="T9">
            <v>1210</v>
          </cell>
          <cell r="U9" t="str">
            <v>Barrier Discount Certificates</v>
          </cell>
          <cell r="Z9" t="str">
            <v>Citigroup Global Markets Funding Luxembourg S.C.A.</v>
          </cell>
          <cell r="AA9" t="str">
            <v>CITIGM</v>
          </cell>
          <cell r="AB9" t="str">
            <v>Deutsche Bank AG</v>
          </cell>
          <cell r="AC9" t="str">
            <v>DBL</v>
          </cell>
          <cell r="AD9" t="str">
            <v>ST</v>
          </cell>
        </row>
        <row r="10">
          <cell r="T10">
            <v>1220</v>
          </cell>
          <cell r="U10" t="str">
            <v>Reverse Convertibles</v>
          </cell>
          <cell r="Z10" t="str">
            <v>Danske Bank A/S</v>
          </cell>
          <cell r="AA10" t="str">
            <v>DANSKE</v>
          </cell>
          <cell r="AB10" t="str">
            <v>DNB Bank ASA</v>
          </cell>
          <cell r="AC10" t="str">
            <v>DNM</v>
          </cell>
          <cell r="AD10" t="str">
            <v>ST</v>
          </cell>
        </row>
        <row r="11">
          <cell r="T11">
            <v>1230</v>
          </cell>
          <cell r="U11" t="str">
            <v>Barrier Reverse Convertibles</v>
          </cell>
          <cell r="Z11" t="str">
            <v>Danske Bank Oyj</v>
          </cell>
          <cell r="AA11" t="str">
            <v>DANSKO</v>
          </cell>
          <cell r="AB11" t="str">
            <v>Erik Penser Bankaktiebolag</v>
          </cell>
          <cell r="AC11" t="str">
            <v>EPB</v>
          </cell>
          <cell r="AD11" t="str">
            <v>ST</v>
          </cell>
        </row>
        <row r="12">
          <cell r="T12">
            <v>1240</v>
          </cell>
          <cell r="U12" t="str">
            <v>Capped Outperformance Certificates</v>
          </cell>
          <cell r="Z12" t="str">
            <v>DnB ASA</v>
          </cell>
          <cell r="AA12" t="str">
            <v>DNBNOR</v>
          </cell>
          <cell r="AB12" t="str">
            <v>Garantum Fondkommission AB</v>
          </cell>
          <cell r="AC12" t="str">
            <v>GTM</v>
          </cell>
          <cell r="AD12" t="str">
            <v>ST</v>
          </cell>
        </row>
        <row r="13">
          <cell r="T13">
            <v>1250</v>
          </cell>
          <cell r="U13" t="str">
            <v>Capped Bonus Certificates</v>
          </cell>
          <cell r="Z13" t="str">
            <v xml:space="preserve">Färs &amp; Frosta Sparbank AB (publ) </v>
          </cell>
          <cell r="AA13" t="str">
            <v>FOFS</v>
          </cell>
          <cell r="AB13" t="str">
            <v>Länsförsäkringar Bank AB</v>
          </cell>
          <cell r="AC13" t="str">
            <v>LFB</v>
          </cell>
          <cell r="AD13" t="str">
            <v>ST</v>
          </cell>
        </row>
        <row r="14">
          <cell r="T14">
            <v>1260</v>
          </cell>
          <cell r="U14" t="str">
            <v xml:space="preserve"> Express Certificates</v>
          </cell>
          <cell r="Z14" t="str">
            <v xml:space="preserve">Goldman Sachs International </v>
          </cell>
          <cell r="AA14" t="str">
            <v>GSI</v>
          </cell>
          <cell r="AB14" t="str">
            <v>Mangold Fondkommission AB</v>
          </cell>
          <cell r="AC14" t="str">
            <v>MGF</v>
          </cell>
          <cell r="AD14" t="str">
            <v>ST</v>
          </cell>
        </row>
        <row r="15">
          <cell r="T15">
            <v>1299</v>
          </cell>
          <cell r="U15" t="str">
            <v>Miscellaneous Yield Enhancement</v>
          </cell>
          <cell r="Z15" t="str">
            <v>Huhtamäki Oyj</v>
          </cell>
          <cell r="AA15" t="str">
            <v>HUH</v>
          </cell>
          <cell r="AB15" t="str">
            <v>Nordea Bank Abp</v>
          </cell>
          <cell r="AC15" t="str">
            <v>NDS</v>
          </cell>
          <cell r="AD15" t="str">
            <v>ST</v>
          </cell>
        </row>
        <row r="16">
          <cell r="T16">
            <v>1300</v>
          </cell>
          <cell r="U16" t="str">
            <v>Tracker Certificates</v>
          </cell>
          <cell r="Z16" t="str">
            <v>ING Bank NV</v>
          </cell>
          <cell r="AA16" t="str">
            <v>ING</v>
          </cell>
          <cell r="AB16" t="str">
            <v>Öhman J:or Fondkommission AB, E.</v>
          </cell>
          <cell r="AC16" t="str">
            <v>OHM</v>
          </cell>
          <cell r="AD16" t="str">
            <v>ST</v>
          </cell>
        </row>
        <row r="17">
          <cell r="T17">
            <v>1310</v>
          </cell>
          <cell r="U17" t="str">
            <v>Outperformance Certificates</v>
          </cell>
          <cell r="Z17" t="str">
            <v>Investec Bank Plc</v>
          </cell>
          <cell r="AA17" t="str">
            <v>INVB</v>
          </cell>
          <cell r="AB17" t="str">
            <v>The Royal Bank of Scotland PLC</v>
          </cell>
          <cell r="AC17" t="str">
            <v>RBG</v>
          </cell>
          <cell r="AD17" t="str">
            <v>ST</v>
          </cell>
        </row>
        <row r="18">
          <cell r="T18">
            <v>1320</v>
          </cell>
          <cell r="U18" t="str">
            <v>Bonus Certificates</v>
          </cell>
          <cell r="Z18" t="str">
            <v>Kuntarahoitus Oyj</v>
          </cell>
          <cell r="AA18" t="str">
            <v>KUR</v>
          </cell>
          <cell r="AB18" t="str">
            <v>Remium Nordic AB</v>
          </cell>
          <cell r="AC18" t="str">
            <v>REM</v>
          </cell>
          <cell r="AD18" t="str">
            <v>ST</v>
          </cell>
        </row>
        <row r="19">
          <cell r="T19">
            <v>1330</v>
          </cell>
          <cell r="U19" t="str">
            <v>Outperformance Bonus Certificates</v>
          </cell>
          <cell r="Z19" t="str">
            <v>Merril Lynch International &amp; Co</v>
          </cell>
          <cell r="AA19" t="str">
            <v>MLICO</v>
          </cell>
          <cell r="AB19" t="str">
            <v>Citigroup Global Markets Limited</v>
          </cell>
          <cell r="AC19" t="str">
            <v>SAB</v>
          </cell>
          <cell r="AD19" t="str">
            <v>ST</v>
          </cell>
        </row>
        <row r="20">
          <cell r="T20">
            <v>1340</v>
          </cell>
          <cell r="U20" t="str">
            <v>Twin-Win Certificates</v>
          </cell>
          <cell r="Z20" t="str">
            <v>Merril Lynch SA</v>
          </cell>
          <cell r="AA20" t="str">
            <v>MLSA</v>
          </cell>
          <cell r="AB20" t="str">
            <v>Exceed Capital Sverige AB</v>
          </cell>
          <cell r="AC20" t="str">
            <v>SVG</v>
          </cell>
          <cell r="AD20" t="str">
            <v>ST</v>
          </cell>
        </row>
        <row r="21">
          <cell r="T21">
            <v>1399</v>
          </cell>
          <cell r="U21" t="str">
            <v>Miscellaneous Participation</v>
          </cell>
          <cell r="Z21" t="str">
            <v>Morgan Stanley BV</v>
          </cell>
          <cell r="AA21" t="str">
            <v>MSIBV</v>
          </cell>
          <cell r="AB21" t="str">
            <v>SkandiaBanken AB</v>
          </cell>
          <cell r="AC21" t="str">
            <v>SBN</v>
          </cell>
          <cell r="AD21" t="str">
            <v>ST</v>
          </cell>
        </row>
        <row r="22">
          <cell r="T22">
            <v>2100</v>
          </cell>
          <cell r="U22" t="str">
            <v>Warrants</v>
          </cell>
          <cell r="Z22" t="str">
            <v>Morgan Stanley International Plc</v>
          </cell>
          <cell r="AA22" t="str">
            <v>MSIP</v>
          </cell>
          <cell r="AB22" t="str">
            <v>Skandinaviska Enskilda Banken AB</v>
          </cell>
          <cell r="AC22" t="str">
            <v>SEB</v>
          </cell>
          <cell r="AD22" t="str">
            <v>ST</v>
          </cell>
        </row>
        <row r="23">
          <cell r="T23">
            <v>2110</v>
          </cell>
          <cell r="U23" t="str">
            <v>Spread Warrants</v>
          </cell>
          <cell r="Z23" t="str">
            <v>Merril Lynch B.V.</v>
          </cell>
          <cell r="AA23" t="str">
            <v>MLBV</v>
          </cell>
          <cell r="AB23" t="str">
            <v>Svenska Handelsbanken AB</v>
          </cell>
          <cell r="AC23" t="str">
            <v>SHB</v>
          </cell>
          <cell r="AD23" t="str">
            <v>ST</v>
          </cell>
        </row>
        <row r="24">
          <cell r="T24">
            <v>2199</v>
          </cell>
          <cell r="U24" t="str">
            <v>Miscellaneous Leverage without Knock-Out</v>
          </cell>
          <cell r="Z24" t="str">
            <v>Natixis Structured Issuance SA</v>
          </cell>
          <cell r="AA24" t="str">
            <v>NTX</v>
          </cell>
          <cell r="AB24" t="str">
            <v>Strukturinvest Fondkommission AB</v>
          </cell>
          <cell r="AC24" t="str">
            <v>SIF</v>
          </cell>
          <cell r="AD24" t="str">
            <v>ST</v>
          </cell>
        </row>
        <row r="25">
          <cell r="T25">
            <v>2200</v>
          </cell>
          <cell r="U25" t="str">
            <v>Knock-Out Warrants</v>
          </cell>
          <cell r="Z25" t="str">
            <v>Nordea Bank Abp</v>
          </cell>
          <cell r="AA25" t="str">
            <v>NDA</v>
          </cell>
          <cell r="AB25" t="str">
            <v>Swedbank AB</v>
          </cell>
          <cell r="AC25" t="str">
            <v>SWB</v>
          </cell>
          <cell r="AD25" t="str">
            <v>ST</v>
          </cell>
        </row>
        <row r="26">
          <cell r="T26">
            <v>2205</v>
          </cell>
          <cell r="U26" t="str">
            <v>Open-end Knock-Out Warrants</v>
          </cell>
          <cell r="Z26" t="str">
            <v>Nokian Renkaat Oyj</v>
          </cell>
          <cell r="AA26" t="str">
            <v>NRE</v>
          </cell>
          <cell r="AB26" t="str">
            <v>UBS Ltd</v>
          </cell>
          <cell r="AC26" t="str">
            <v>UBS</v>
          </cell>
          <cell r="AD26" t="str">
            <v>ST</v>
          </cell>
        </row>
        <row r="27">
          <cell r="T27">
            <v>2210</v>
          </cell>
          <cell r="U27" t="str">
            <v>Mini-Futures</v>
          </cell>
          <cell r="Z27" t="str">
            <v>Pohjola Pankki Oyj</v>
          </cell>
          <cell r="AA27" t="str">
            <v>POH</v>
          </cell>
          <cell r="AB27" t="str">
            <v>ABR Financial B.V</v>
          </cell>
          <cell r="AC27" t="str">
            <v>ABR</v>
          </cell>
          <cell r="AD27" t="str">
            <v>HE</v>
          </cell>
        </row>
        <row r="28">
          <cell r="T28">
            <v>2230</v>
          </cell>
          <cell r="U28" t="str">
            <v>Double Knock-Out Warrants</v>
          </cell>
          <cell r="Z28" t="str">
            <v>Royal Bank of Canada</v>
          </cell>
          <cell r="AA28" t="str">
            <v>RBC</v>
          </cell>
          <cell r="AB28" t="str">
            <v>Euroclear Finland Oy</v>
          </cell>
          <cell r="AC28" t="str">
            <v>APK</v>
          </cell>
          <cell r="AD28" t="str">
            <v>HE</v>
          </cell>
        </row>
        <row r="29">
          <cell r="T29">
            <v>2299</v>
          </cell>
          <cell r="U29" t="str">
            <v>Miscellaneous Leverage with Knock-Out</v>
          </cell>
          <cell r="Z29" t="str">
            <v>Skandinaviska Enskilda Banken AB</v>
          </cell>
          <cell r="AA29" t="str">
            <v>SEB</v>
          </cell>
          <cell r="AB29" t="str">
            <v>Barclays Capital Securities Limited Plc</v>
          </cell>
          <cell r="AC29" t="str">
            <v>BRC</v>
          </cell>
          <cell r="AD29" t="str">
            <v>HE</v>
          </cell>
        </row>
        <row r="30">
          <cell r="T30">
            <v>2300</v>
          </cell>
          <cell r="U30" t="str">
            <v>Constant Leverage Certificate</v>
          </cell>
          <cell r="Z30" t="str">
            <v>SG Issuer</v>
          </cell>
          <cell r="AA30" t="str">
            <v>SGI</v>
          </cell>
          <cell r="AB30" t="str">
            <v>Evli Bank Abp</v>
          </cell>
          <cell r="AC30" t="str">
            <v>EVL</v>
          </cell>
          <cell r="AD30" t="str">
            <v>HE</v>
          </cell>
        </row>
        <row r="31">
          <cell r="T31">
            <v>2399</v>
          </cell>
          <cell r="U31" t="str">
            <v>Miscellaneous Constant Leverage Products</v>
          </cell>
          <cell r="Z31" t="str">
            <v>Societe Generale</v>
          </cell>
          <cell r="AA31" t="str">
            <v>SG</v>
          </cell>
          <cell r="AB31" t="str">
            <v>FIM Bank Ltd</v>
          </cell>
          <cell r="AC31" t="str">
            <v>FIM</v>
          </cell>
          <cell r="AD31" t="str">
            <v>HE</v>
          </cell>
        </row>
        <row r="32">
          <cell r="T32" t="str">
            <v/>
          </cell>
          <cell r="U32" t="str">
            <v>Other</v>
          </cell>
          <cell r="Z32" t="str">
            <v>Societe Generale Acceptance NV</v>
          </cell>
          <cell r="AA32" t="str">
            <v>SGA</v>
          </cell>
          <cell r="AB32" t="str">
            <v>NASDAQ OMX Helsinki</v>
          </cell>
          <cell r="AC32" t="str">
            <v>HEL</v>
          </cell>
          <cell r="AD32" t="str">
            <v>HE</v>
          </cell>
        </row>
        <row r="33">
          <cell r="Z33" t="str">
            <v>Sponda Oyj</v>
          </cell>
          <cell r="AA33" t="str">
            <v>SDA</v>
          </cell>
          <cell r="AB33" t="str">
            <v>Nordea Bank Finland Plc</v>
          </cell>
          <cell r="AC33" t="str">
            <v>NRD</v>
          </cell>
          <cell r="AD33" t="str">
            <v>HE</v>
          </cell>
        </row>
        <row r="34">
          <cell r="Z34" t="str">
            <v>Swedbank AB</v>
          </cell>
          <cell r="AA34" t="str">
            <v>SWED</v>
          </cell>
          <cell r="AB34" t="str">
            <v>Pohjola Pankki Oyj</v>
          </cell>
          <cell r="AC34" t="str">
            <v>POH</v>
          </cell>
          <cell r="AD34" t="str">
            <v>HE</v>
          </cell>
        </row>
        <row r="35">
          <cell r="Z35" t="str">
            <v>Svensk Exportkredit</v>
          </cell>
          <cell r="AA35" t="str">
            <v>SEKO</v>
          </cell>
          <cell r="AB35" t="str">
            <v>UB Securities Ltd</v>
          </cell>
          <cell r="AC35" t="str">
            <v>UB</v>
          </cell>
          <cell r="AD35" t="str">
            <v>HE</v>
          </cell>
        </row>
        <row r="36">
          <cell r="Z36" t="str">
            <v>VIS Finance S.A.</v>
          </cell>
          <cell r="AA36" t="str">
            <v>VIS</v>
          </cell>
          <cell r="AB36" t="str">
            <v>Unidentified off-exchange counterparty</v>
          </cell>
          <cell r="AC36" t="str">
            <v>UOC</v>
          </cell>
          <cell r="AD36" t="str">
            <v>HE</v>
          </cell>
        </row>
        <row r="37">
          <cell r="Z37" t="str">
            <v>Svenska Handelsbanken AB</v>
          </cell>
          <cell r="AA37" t="str">
            <v>SHB</v>
          </cell>
        </row>
        <row r="38">
          <cell r="Z38" t="str">
            <v>Turun kaupunki</v>
          </cell>
          <cell r="AA38" t="str">
            <v>TUR</v>
          </cell>
        </row>
        <row r="39">
          <cell r="Z39" t="str">
            <v>The Royal Bank of Scotland NV</v>
          </cell>
          <cell r="AA39" t="str">
            <v>RBSNV</v>
          </cell>
        </row>
        <row r="40">
          <cell r="Z40" t="str">
            <v>The Royal Bank of Scotland Plc</v>
          </cell>
          <cell r="AA40" t="str">
            <v>RBS</v>
          </cell>
        </row>
        <row r="41">
          <cell r="Z41" t="str">
            <v xml:space="preserve">Ramirent Oyj </v>
          </cell>
          <cell r="AA41" t="str">
            <v>RMR</v>
          </cell>
        </row>
        <row r="42">
          <cell r="Z42" t="str">
            <v>UBS AG, Jersey Branch</v>
          </cell>
          <cell r="AA42" t="str">
            <v>UBSJ</v>
          </cell>
        </row>
        <row r="43">
          <cell r="Z43" t="str">
            <v>UBS AG, London Branch</v>
          </cell>
          <cell r="AA43" t="str">
            <v>UBS</v>
          </cell>
        </row>
        <row r="44">
          <cell r="Z44" t="str">
            <v>Vacse AB (publ)</v>
          </cell>
          <cell r="AA44" t="str">
            <v>VSC</v>
          </cell>
        </row>
        <row r="45">
          <cell r="Z45" t="str">
            <v>Ålandsbanken Abp</v>
          </cell>
          <cell r="AA45" t="str">
            <v>ALB</v>
          </cell>
        </row>
        <row r="46">
          <cell r="Z46" t="str">
            <v>-</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6"/>
  <sheetViews>
    <sheetView tabSelected="1" workbookViewId="0">
      <selection activeCell="B13" sqref="B13"/>
    </sheetView>
  </sheetViews>
  <sheetFormatPr defaultRowHeight="14.5"/>
  <cols>
    <col min="1" max="1" width="28.7265625" bestFit="1" customWidth="1"/>
    <col min="2" max="2" width="27.54296875" bestFit="1" customWidth="1"/>
    <col min="3" max="3" width="16" bestFit="1" customWidth="1"/>
    <col min="4" max="4" width="27.54296875" bestFit="1" customWidth="1"/>
    <col min="5" max="5" width="17.54296875" customWidth="1"/>
    <col min="8" max="8" width="10.81640625" bestFit="1" customWidth="1"/>
    <col min="9" max="9" width="23.81640625" bestFit="1" customWidth="1"/>
    <col min="10" max="12" width="10.1796875" bestFit="1" customWidth="1"/>
    <col min="15" max="15" width="18.54296875" bestFit="1" customWidth="1"/>
    <col min="17" max="17" width="16.26953125" bestFit="1" customWidth="1"/>
    <col min="19" max="19" width="12.453125" bestFit="1" customWidth="1"/>
  </cols>
  <sheetData>
    <row r="1" spans="1:56" ht="52.5">
      <c r="A1" s="50" t="s">
        <v>1</v>
      </c>
      <c r="B1" s="50" t="s">
        <v>254</v>
      </c>
      <c r="C1" s="50" t="s">
        <v>2</v>
      </c>
      <c r="D1" s="51" t="s">
        <v>429</v>
      </c>
      <c r="E1" s="50" t="s">
        <v>255</v>
      </c>
      <c r="F1" s="52" t="s">
        <v>7</v>
      </c>
      <c r="G1" s="50" t="s">
        <v>390</v>
      </c>
      <c r="H1" s="50" t="s">
        <v>256</v>
      </c>
      <c r="I1" s="51" t="s">
        <v>2445</v>
      </c>
      <c r="J1" s="50" t="s">
        <v>426</v>
      </c>
      <c r="K1" s="50" t="s">
        <v>430</v>
      </c>
      <c r="L1" s="50" t="s">
        <v>1199</v>
      </c>
      <c r="M1" s="50" t="s">
        <v>2045</v>
      </c>
      <c r="N1" s="50" t="s">
        <v>2485</v>
      </c>
      <c r="O1" s="50" t="s">
        <v>2486</v>
      </c>
      <c r="AY1" s="61"/>
    </row>
    <row r="2" spans="1:56">
      <c r="A2" s="1" t="s">
        <v>18</v>
      </c>
      <c r="B2" s="62" t="s">
        <v>266</v>
      </c>
      <c r="C2" s="62" t="s">
        <v>2535</v>
      </c>
      <c r="D2" s="62" t="s">
        <v>454</v>
      </c>
      <c r="E2" s="63">
        <v>1000</v>
      </c>
      <c r="F2" s="313" t="s">
        <v>33</v>
      </c>
      <c r="G2" s="314" t="s">
        <v>263</v>
      </c>
      <c r="H2" s="3">
        <v>43510</v>
      </c>
      <c r="I2" s="314" t="s">
        <v>2792</v>
      </c>
      <c r="J2" s="213" t="str">
        <f>IF(C2="-","",VLOOKUP(C2,BondIssuerTable,2,0))</f>
        <v>INVB</v>
      </c>
      <c r="K2" s="213" t="str">
        <f>IF(D2="-","",VLOOKUP(D2,BondIssuingAgentsTable,2,0))</f>
        <v>GTM</v>
      </c>
      <c r="L2" s="321" t="str">
        <f>IF(D2="-","",VLOOKUP(D2,BondIssuingAgentsTable,3,0))</f>
        <v>ST</v>
      </c>
      <c r="M2" s="188" t="s">
        <v>2431</v>
      </c>
      <c r="N2" s="188" t="s">
        <v>721</v>
      </c>
      <c r="O2" s="194"/>
      <c r="AY2" s="61"/>
    </row>
    <row r="3" spans="1:56">
      <c r="A3" s="64"/>
      <c r="B3" s="64"/>
      <c r="C3" s="64"/>
      <c r="D3" s="64"/>
      <c r="E3" s="64"/>
      <c r="F3" s="66"/>
      <c r="G3" s="64"/>
      <c r="H3" s="64"/>
      <c r="I3" s="64"/>
      <c r="J3" s="64"/>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row>
    <row r="4" spans="1:56">
      <c r="A4" s="6" t="s">
        <v>257</v>
      </c>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row>
    <row r="5" spans="1:56">
      <c r="A5" s="55"/>
      <c r="F5" s="53"/>
      <c r="G5" s="54"/>
      <c r="K5" s="53"/>
      <c r="L5" s="53"/>
      <c r="M5" s="53"/>
      <c r="N5" s="53"/>
      <c r="O5" s="53"/>
      <c r="P5" s="53"/>
      <c r="Q5" s="300" t="s">
        <v>406</v>
      </c>
      <c r="R5" s="301"/>
      <c r="S5" s="300" t="s">
        <v>407</v>
      </c>
      <c r="T5" s="301"/>
      <c r="U5" s="300" t="s">
        <v>408</v>
      </c>
      <c r="V5" s="301"/>
      <c r="W5" s="300" t="s">
        <v>409</v>
      </c>
      <c r="X5" s="301"/>
      <c r="Y5" s="300" t="s">
        <v>410</v>
      </c>
      <c r="Z5" s="301"/>
      <c r="AA5" s="300" t="s">
        <v>411</v>
      </c>
      <c r="AB5" s="301"/>
      <c r="AC5" s="300" t="s">
        <v>412</v>
      </c>
      <c r="AD5" s="301"/>
      <c r="AE5" s="300" t="s">
        <v>413</v>
      </c>
      <c r="AF5" s="301"/>
      <c r="AG5" s="300" t="s">
        <v>414</v>
      </c>
      <c r="AH5" s="301"/>
      <c r="AI5" s="300" t="s">
        <v>415</v>
      </c>
      <c r="AJ5" s="301"/>
      <c r="AK5" s="300" t="s">
        <v>416</v>
      </c>
      <c r="AL5" s="301"/>
      <c r="AM5" s="300" t="s">
        <v>417</v>
      </c>
      <c r="AN5" s="301"/>
      <c r="AO5" s="300" t="s">
        <v>418</v>
      </c>
      <c r="AP5" s="301"/>
      <c r="AQ5" s="300" t="s">
        <v>419</v>
      </c>
      <c r="AR5" s="301"/>
      <c r="AS5" s="300" t="s">
        <v>420</v>
      </c>
      <c r="AT5" s="301"/>
      <c r="AU5" s="300" t="s">
        <v>421</v>
      </c>
      <c r="AV5" s="301"/>
      <c r="AW5" s="300" t="s">
        <v>422</v>
      </c>
      <c r="AX5" s="301"/>
      <c r="AY5" s="300" t="s">
        <v>423</v>
      </c>
      <c r="AZ5" s="301"/>
      <c r="BA5" s="300" t="s">
        <v>424</v>
      </c>
      <c r="BB5" s="301"/>
      <c r="BC5" s="300" t="s">
        <v>425</v>
      </c>
      <c r="BD5" s="301"/>
    </row>
    <row r="6" spans="1:56" ht="52.5">
      <c r="A6" s="51" t="s">
        <v>258</v>
      </c>
      <c r="B6" s="51" t="s">
        <v>260</v>
      </c>
      <c r="C6" s="51" t="s">
        <v>259</v>
      </c>
      <c r="D6" s="51" t="s">
        <v>11</v>
      </c>
      <c r="E6" s="51" t="s">
        <v>1901</v>
      </c>
      <c r="F6" s="51" t="s">
        <v>1902</v>
      </c>
      <c r="G6" s="51" t="s">
        <v>261</v>
      </c>
      <c r="H6" s="51" t="s">
        <v>1362</v>
      </c>
      <c r="I6" s="56" t="s">
        <v>310</v>
      </c>
      <c r="J6" s="51" t="s">
        <v>262</v>
      </c>
      <c r="K6" s="57" t="s">
        <v>312</v>
      </c>
      <c r="L6" s="52" t="s">
        <v>313</v>
      </c>
      <c r="M6" s="57" t="s">
        <v>1652</v>
      </c>
      <c r="N6" s="57" t="s">
        <v>1772</v>
      </c>
      <c r="O6" s="58" t="s">
        <v>1683</v>
      </c>
      <c r="P6" s="58" t="s">
        <v>286</v>
      </c>
      <c r="Q6" s="59" t="s">
        <v>405</v>
      </c>
      <c r="R6" s="60" t="s">
        <v>391</v>
      </c>
      <c r="S6" s="59" t="s">
        <v>405</v>
      </c>
      <c r="T6" s="60" t="s">
        <v>391</v>
      </c>
      <c r="U6" s="59" t="s">
        <v>405</v>
      </c>
      <c r="V6" s="60" t="s">
        <v>391</v>
      </c>
      <c r="W6" s="59" t="s">
        <v>405</v>
      </c>
      <c r="X6" s="60" t="s">
        <v>391</v>
      </c>
      <c r="Y6" s="59" t="s">
        <v>405</v>
      </c>
      <c r="Z6" s="60" t="s">
        <v>391</v>
      </c>
      <c r="AA6" s="59" t="s">
        <v>405</v>
      </c>
      <c r="AB6" s="60" t="s">
        <v>391</v>
      </c>
      <c r="AC6" s="59" t="s">
        <v>405</v>
      </c>
      <c r="AD6" s="60" t="s">
        <v>391</v>
      </c>
      <c r="AE6" s="59" t="s">
        <v>405</v>
      </c>
      <c r="AF6" s="60" t="s">
        <v>391</v>
      </c>
      <c r="AG6" s="59" t="s">
        <v>405</v>
      </c>
      <c r="AH6" s="60" t="s">
        <v>391</v>
      </c>
      <c r="AI6" s="59" t="s">
        <v>405</v>
      </c>
      <c r="AJ6" s="60" t="s">
        <v>391</v>
      </c>
      <c r="AK6" s="59" t="s">
        <v>405</v>
      </c>
      <c r="AL6" s="60" t="s">
        <v>391</v>
      </c>
      <c r="AM6" s="59" t="s">
        <v>405</v>
      </c>
      <c r="AN6" s="60" t="s">
        <v>391</v>
      </c>
      <c r="AO6" s="59" t="s">
        <v>405</v>
      </c>
      <c r="AP6" s="60" t="s">
        <v>391</v>
      </c>
      <c r="AQ6" s="59" t="s">
        <v>405</v>
      </c>
      <c r="AR6" s="60" t="s">
        <v>391</v>
      </c>
      <c r="AS6" s="59" t="s">
        <v>405</v>
      </c>
      <c r="AT6" s="60" t="s">
        <v>391</v>
      </c>
      <c r="AU6" s="59" t="s">
        <v>405</v>
      </c>
      <c r="AV6" s="60" t="s">
        <v>391</v>
      </c>
      <c r="AW6" s="59" t="s">
        <v>405</v>
      </c>
      <c r="AX6" s="60" t="s">
        <v>391</v>
      </c>
      <c r="AY6" s="59" t="s">
        <v>405</v>
      </c>
      <c r="AZ6" s="60" t="s">
        <v>391</v>
      </c>
      <c r="BA6" s="59" t="s">
        <v>405</v>
      </c>
      <c r="BB6" s="60" t="s">
        <v>391</v>
      </c>
      <c r="BC6" s="59" t="s">
        <v>405</v>
      </c>
      <c r="BD6" s="60" t="s">
        <v>391</v>
      </c>
    </row>
    <row r="7" spans="1:56">
      <c r="A7" s="233" t="s">
        <v>2788</v>
      </c>
      <c r="B7" s="233" t="s">
        <v>2788</v>
      </c>
      <c r="C7" s="314"/>
      <c r="D7" s="233" t="s">
        <v>2789</v>
      </c>
      <c r="E7" s="312" t="s">
        <v>2790</v>
      </c>
      <c r="F7" s="312" t="s">
        <v>2791</v>
      </c>
      <c r="G7" s="315">
        <v>100</v>
      </c>
      <c r="H7" s="315" t="s">
        <v>1363</v>
      </c>
      <c r="I7" s="313">
        <v>500000</v>
      </c>
      <c r="J7" s="3">
        <v>43510</v>
      </c>
      <c r="K7" s="316">
        <v>44606</v>
      </c>
      <c r="L7" s="316">
        <v>44585</v>
      </c>
      <c r="M7" s="317">
        <v>1260</v>
      </c>
      <c r="N7" s="238"/>
      <c r="O7" s="320" t="s">
        <v>1665</v>
      </c>
      <c r="P7" s="70"/>
      <c r="Q7" s="318" t="s">
        <v>2793</v>
      </c>
      <c r="R7" s="319">
        <v>50</v>
      </c>
      <c r="S7" s="318" t="s">
        <v>2794</v>
      </c>
      <c r="T7" s="319">
        <v>50</v>
      </c>
      <c r="U7" s="102"/>
      <c r="V7" s="69"/>
      <c r="W7" s="102"/>
      <c r="X7" s="69"/>
      <c r="Y7" s="102"/>
      <c r="Z7" s="69"/>
      <c r="AA7" s="102"/>
      <c r="AB7" s="69"/>
      <c r="AC7" s="102"/>
      <c r="AD7" s="69"/>
      <c r="AE7" s="102"/>
      <c r="AF7" s="69"/>
      <c r="AG7" s="102"/>
      <c r="AH7" s="69"/>
      <c r="AI7" s="102"/>
      <c r="AJ7" s="69"/>
      <c r="AK7" s="102"/>
      <c r="AL7" s="69"/>
      <c r="AM7" s="102"/>
      <c r="AN7" s="69"/>
      <c r="AO7" s="102"/>
      <c r="AP7" s="69"/>
      <c r="AQ7" s="102"/>
      <c r="AR7" s="69"/>
      <c r="AS7" s="102"/>
      <c r="AT7" s="69"/>
      <c r="AU7" s="102"/>
      <c r="AV7" s="69"/>
      <c r="AW7" s="102"/>
      <c r="AX7" s="69"/>
      <c r="AY7" s="102"/>
      <c r="AZ7" s="69"/>
      <c r="BA7" s="102"/>
      <c r="BB7" s="69"/>
      <c r="BC7" s="102"/>
      <c r="BD7" s="69"/>
    </row>
    <row r="8" spans="1:56">
      <c r="A8" s="62"/>
      <c r="B8" s="62"/>
      <c r="C8" s="62"/>
      <c r="D8" s="62"/>
      <c r="E8" s="62"/>
      <c r="F8" s="62"/>
      <c r="G8" s="67"/>
      <c r="H8" s="67"/>
      <c r="I8" s="63"/>
      <c r="J8" s="3"/>
      <c r="K8" s="68"/>
      <c r="L8" s="68"/>
      <c r="M8" s="238"/>
      <c r="N8" s="238"/>
      <c r="O8" s="239" t="e">
        <f t="shared" ref="O8:O38" si="0">IF(M8="-","",VLOOKUP(M8,EUSIPA_Table,2,0))</f>
        <v>#N/A</v>
      </c>
      <c r="P8" s="70"/>
      <c r="Q8" s="102"/>
      <c r="R8" s="69"/>
      <c r="S8" s="102"/>
      <c r="T8" s="69"/>
      <c r="U8" s="102"/>
      <c r="V8" s="69"/>
      <c r="W8" s="102"/>
      <c r="X8" s="69"/>
      <c r="Y8" s="102"/>
      <c r="Z8" s="69"/>
      <c r="AA8" s="102"/>
      <c r="AB8" s="69"/>
      <c r="AC8" s="102"/>
      <c r="AD8" s="69"/>
      <c r="AE8" s="102"/>
      <c r="AF8" s="69"/>
      <c r="AG8" s="102"/>
      <c r="AH8" s="69"/>
      <c r="AI8" s="102"/>
      <c r="AJ8" s="69"/>
      <c r="AK8" s="102"/>
      <c r="AL8" s="69"/>
      <c r="AM8" s="102"/>
      <c r="AN8" s="69"/>
      <c r="AO8" s="102"/>
      <c r="AP8" s="69"/>
      <c r="AQ8" s="102"/>
      <c r="AR8" s="69"/>
      <c r="AS8" s="102"/>
      <c r="AT8" s="69"/>
      <c r="AU8" s="102"/>
      <c r="AV8" s="69"/>
      <c r="AW8" s="102"/>
      <c r="AX8" s="69"/>
      <c r="AY8" s="102"/>
      <c r="AZ8" s="69"/>
      <c r="BA8" s="102"/>
      <c r="BB8" s="69"/>
      <c r="BC8" s="102"/>
      <c r="BD8" s="69"/>
    </row>
    <row r="9" spans="1:56">
      <c r="A9" s="62"/>
      <c r="B9" s="62"/>
      <c r="C9" s="62"/>
      <c r="D9" s="62"/>
      <c r="E9" s="62"/>
      <c r="F9" s="62"/>
      <c r="G9" s="67"/>
      <c r="H9" s="67"/>
      <c r="I9" s="63"/>
      <c r="J9" s="3"/>
      <c r="K9" s="68"/>
      <c r="L9" s="68"/>
      <c r="M9" s="238"/>
      <c r="N9" s="238"/>
      <c r="O9" s="239" t="e">
        <f t="shared" si="0"/>
        <v>#N/A</v>
      </c>
      <c r="P9" s="70"/>
      <c r="Q9" s="102"/>
      <c r="R9" s="69"/>
      <c r="S9" s="102"/>
      <c r="T9" s="69"/>
      <c r="U9" s="102"/>
      <c r="V9" s="69"/>
      <c r="W9" s="102"/>
      <c r="X9" s="69"/>
      <c r="Y9" s="102"/>
      <c r="Z9" s="69"/>
      <c r="AA9" s="102"/>
      <c r="AB9" s="69"/>
      <c r="AC9" s="102"/>
      <c r="AD9" s="69"/>
      <c r="AE9" s="102"/>
      <c r="AF9" s="69"/>
      <c r="AG9" s="102"/>
      <c r="AH9" s="69"/>
      <c r="AI9" s="102"/>
      <c r="AJ9" s="69"/>
      <c r="AK9" s="102"/>
      <c r="AL9" s="69"/>
      <c r="AM9" s="102"/>
      <c r="AN9" s="69"/>
      <c r="AO9" s="102"/>
      <c r="AP9" s="69"/>
      <c r="AQ9" s="102"/>
      <c r="AR9" s="69"/>
      <c r="AS9" s="102"/>
      <c r="AT9" s="69"/>
      <c r="AU9" s="102"/>
      <c r="AV9" s="69"/>
      <c r="AW9" s="102"/>
      <c r="AX9" s="69"/>
      <c r="AY9" s="102"/>
      <c r="AZ9" s="69"/>
      <c r="BA9" s="102"/>
      <c r="BB9" s="69"/>
      <c r="BC9" s="102"/>
      <c r="BD9" s="69"/>
    </row>
    <row r="10" spans="1:56">
      <c r="A10" s="62"/>
      <c r="B10" s="62"/>
      <c r="C10" s="62"/>
      <c r="D10" s="62"/>
      <c r="E10" s="62"/>
      <c r="F10" s="62"/>
      <c r="G10" s="67"/>
      <c r="H10" s="67"/>
      <c r="I10" s="63"/>
      <c r="J10" s="3"/>
      <c r="K10" s="68"/>
      <c r="L10" s="68"/>
      <c r="M10" s="238"/>
      <c r="N10" s="238"/>
      <c r="O10" s="239" t="e">
        <f t="shared" si="0"/>
        <v>#N/A</v>
      </c>
      <c r="P10" s="70"/>
      <c r="Q10" s="102"/>
      <c r="R10" s="69"/>
      <c r="S10" s="102"/>
      <c r="T10" s="69"/>
      <c r="U10" s="102"/>
      <c r="V10" s="69"/>
      <c r="W10" s="102"/>
      <c r="X10" s="69"/>
      <c r="Y10" s="102"/>
      <c r="Z10" s="69"/>
      <c r="AA10" s="102"/>
      <c r="AB10" s="69"/>
      <c r="AC10" s="102"/>
      <c r="AD10" s="69"/>
      <c r="AE10" s="102"/>
      <c r="AF10" s="69"/>
      <c r="AG10" s="102"/>
      <c r="AH10" s="69"/>
      <c r="AI10" s="102"/>
      <c r="AJ10" s="69"/>
      <c r="AK10" s="102"/>
      <c r="AL10" s="69"/>
      <c r="AM10" s="102"/>
      <c r="AN10" s="69"/>
      <c r="AO10" s="102"/>
      <c r="AP10" s="69"/>
      <c r="AQ10" s="102"/>
      <c r="AR10" s="69"/>
      <c r="AS10" s="102"/>
      <c r="AT10" s="69"/>
      <c r="AU10" s="102"/>
      <c r="AV10" s="69"/>
      <c r="AW10" s="102"/>
      <c r="AX10" s="69"/>
      <c r="AY10" s="102"/>
      <c r="AZ10" s="69"/>
      <c r="BA10" s="102"/>
      <c r="BB10" s="69"/>
      <c r="BC10" s="102"/>
      <c r="BD10" s="69"/>
    </row>
    <row r="11" spans="1:56">
      <c r="A11" s="62"/>
      <c r="B11" s="62"/>
      <c r="C11" s="62"/>
      <c r="D11" s="62"/>
      <c r="E11" s="62"/>
      <c r="F11" s="62"/>
      <c r="G11" s="67"/>
      <c r="H11" s="67"/>
      <c r="I11" s="63"/>
      <c r="J11" s="3"/>
      <c r="K11" s="68"/>
      <c r="L11" s="68"/>
      <c r="M11" s="238"/>
      <c r="N11" s="238"/>
      <c r="O11" s="239" t="e">
        <f t="shared" si="0"/>
        <v>#N/A</v>
      </c>
      <c r="P11" s="70"/>
      <c r="Q11" s="102"/>
      <c r="R11" s="69"/>
      <c r="S11" s="102"/>
      <c r="T11" s="69"/>
      <c r="U11" s="102"/>
      <c r="V11" s="69"/>
      <c r="W11" s="102"/>
      <c r="X11" s="69"/>
      <c r="Y11" s="102"/>
      <c r="Z11" s="69"/>
      <c r="AA11" s="102"/>
      <c r="AB11" s="69"/>
      <c r="AC11" s="102"/>
      <c r="AD11" s="69"/>
      <c r="AE11" s="102"/>
      <c r="AF11" s="69"/>
      <c r="AG11" s="102"/>
      <c r="AH11" s="69"/>
      <c r="AI11" s="102"/>
      <c r="AJ11" s="69"/>
      <c r="AK11" s="102"/>
      <c r="AL11" s="69"/>
      <c r="AM11" s="102"/>
      <c r="AN11" s="69"/>
      <c r="AO11" s="102"/>
      <c r="AP11" s="69"/>
      <c r="AQ11" s="102"/>
      <c r="AR11" s="69"/>
      <c r="AS11" s="102"/>
      <c r="AT11" s="69"/>
      <c r="AU11" s="102"/>
      <c r="AV11" s="69"/>
      <c r="AW11" s="102"/>
      <c r="AX11" s="69"/>
      <c r="AY11" s="102"/>
      <c r="AZ11" s="69"/>
      <c r="BA11" s="102"/>
      <c r="BB11" s="69"/>
      <c r="BC11" s="102"/>
      <c r="BD11" s="69"/>
    </row>
    <row r="12" spans="1:56">
      <c r="A12" s="62"/>
      <c r="B12" s="62"/>
      <c r="C12" s="62"/>
      <c r="D12" s="62"/>
      <c r="E12" s="62"/>
      <c r="F12" s="62"/>
      <c r="G12" s="67"/>
      <c r="H12" s="67"/>
      <c r="I12" s="63"/>
      <c r="J12" s="3"/>
      <c r="K12" s="68"/>
      <c r="L12" s="68"/>
      <c r="M12" s="238"/>
      <c r="N12" s="238"/>
      <c r="O12" s="239" t="e">
        <f t="shared" si="0"/>
        <v>#N/A</v>
      </c>
      <c r="P12" s="70"/>
      <c r="Q12" s="102"/>
      <c r="R12" s="69"/>
      <c r="S12" s="102"/>
      <c r="T12" s="69"/>
      <c r="U12" s="102"/>
      <c r="V12" s="69"/>
      <c r="W12" s="102"/>
      <c r="X12" s="69"/>
      <c r="Y12" s="102"/>
      <c r="Z12" s="69"/>
      <c r="AA12" s="102"/>
      <c r="AB12" s="69"/>
      <c r="AC12" s="102"/>
      <c r="AD12" s="69"/>
      <c r="AE12" s="102"/>
      <c r="AF12" s="69"/>
      <c r="AG12" s="102"/>
      <c r="AH12" s="69"/>
      <c r="AI12" s="102"/>
      <c r="AJ12" s="69"/>
      <c r="AK12" s="102"/>
      <c r="AL12" s="69"/>
      <c r="AM12" s="102"/>
      <c r="AN12" s="69"/>
      <c r="AO12" s="102"/>
      <c r="AP12" s="69"/>
      <c r="AQ12" s="102"/>
      <c r="AR12" s="69"/>
      <c r="AS12" s="102"/>
      <c r="AT12" s="69"/>
      <c r="AU12" s="102"/>
      <c r="AV12" s="69"/>
      <c r="AW12" s="102"/>
      <c r="AX12" s="69"/>
      <c r="AY12" s="102"/>
      <c r="AZ12" s="69"/>
      <c r="BA12" s="102"/>
      <c r="BB12" s="69"/>
      <c r="BC12" s="102"/>
      <c r="BD12" s="69"/>
    </row>
    <row r="13" spans="1:56">
      <c r="A13" s="62"/>
      <c r="B13" s="62"/>
      <c r="C13" s="62"/>
      <c r="D13" s="62"/>
      <c r="E13" s="62"/>
      <c r="F13" s="62"/>
      <c r="G13" s="67"/>
      <c r="H13" s="67"/>
      <c r="I13" s="63"/>
      <c r="J13" s="3"/>
      <c r="K13" s="68"/>
      <c r="L13" s="68"/>
      <c r="M13" s="238"/>
      <c r="N13" s="238"/>
      <c r="O13" s="239" t="e">
        <f t="shared" si="0"/>
        <v>#N/A</v>
      </c>
      <c r="P13" s="70"/>
      <c r="Q13" s="102"/>
      <c r="R13" s="69"/>
      <c r="S13" s="102"/>
      <c r="T13" s="69"/>
      <c r="U13" s="102"/>
      <c r="V13" s="69"/>
      <c r="W13" s="102"/>
      <c r="X13" s="69"/>
      <c r="Y13" s="102"/>
      <c r="Z13" s="69"/>
      <c r="AA13" s="102"/>
      <c r="AB13" s="69"/>
      <c r="AC13" s="102"/>
      <c r="AD13" s="69"/>
      <c r="AE13" s="102"/>
      <c r="AF13" s="69"/>
      <c r="AG13" s="102"/>
      <c r="AH13" s="69"/>
      <c r="AI13" s="102"/>
      <c r="AJ13" s="69"/>
      <c r="AK13" s="102"/>
      <c r="AL13" s="69"/>
      <c r="AM13" s="102"/>
      <c r="AN13" s="69"/>
      <c r="AO13" s="102"/>
      <c r="AP13" s="69"/>
      <c r="AQ13" s="102"/>
      <c r="AR13" s="69"/>
      <c r="AS13" s="102"/>
      <c r="AT13" s="69"/>
      <c r="AU13" s="102"/>
      <c r="AV13" s="69"/>
      <c r="AW13" s="102"/>
      <c r="AX13" s="69"/>
      <c r="AY13" s="102"/>
      <c r="AZ13" s="69"/>
      <c r="BA13" s="102"/>
      <c r="BB13" s="69"/>
      <c r="BC13" s="102"/>
      <c r="BD13" s="69"/>
    </row>
    <row r="14" spans="1:56">
      <c r="A14" s="62"/>
      <c r="B14" s="62"/>
      <c r="C14" s="62"/>
      <c r="D14" s="62"/>
      <c r="E14" s="62"/>
      <c r="F14" s="62"/>
      <c r="G14" s="67"/>
      <c r="H14" s="67"/>
      <c r="I14" s="63"/>
      <c r="J14" s="3"/>
      <c r="K14" s="68"/>
      <c r="L14" s="68"/>
      <c r="M14" s="238"/>
      <c r="N14" s="238"/>
      <c r="O14" s="239" t="e">
        <f t="shared" si="0"/>
        <v>#N/A</v>
      </c>
      <c r="P14" s="70"/>
      <c r="Q14" s="102"/>
      <c r="R14" s="69"/>
      <c r="S14" s="102"/>
      <c r="T14" s="69"/>
      <c r="U14" s="102"/>
      <c r="V14" s="69"/>
      <c r="W14" s="102"/>
      <c r="X14" s="69"/>
      <c r="Y14" s="102"/>
      <c r="Z14" s="69"/>
      <c r="AA14" s="102"/>
      <c r="AB14" s="69"/>
      <c r="AC14" s="102"/>
      <c r="AD14" s="69"/>
      <c r="AE14" s="102"/>
      <c r="AF14" s="69"/>
      <c r="AG14" s="102"/>
      <c r="AH14" s="69"/>
      <c r="AI14" s="102"/>
      <c r="AJ14" s="69"/>
      <c r="AK14" s="102"/>
      <c r="AL14" s="69"/>
      <c r="AM14" s="102"/>
      <c r="AN14" s="69"/>
      <c r="AO14" s="102"/>
      <c r="AP14" s="69"/>
      <c r="AQ14" s="102"/>
      <c r="AR14" s="69"/>
      <c r="AS14" s="102"/>
      <c r="AT14" s="69"/>
      <c r="AU14" s="102"/>
      <c r="AV14" s="69"/>
      <c r="AW14" s="102"/>
      <c r="AX14" s="69"/>
      <c r="AY14" s="102"/>
      <c r="AZ14" s="69"/>
      <c r="BA14" s="102"/>
      <c r="BB14" s="69"/>
      <c r="BC14" s="102"/>
      <c r="BD14" s="69"/>
    </row>
    <row r="15" spans="1:56">
      <c r="A15" s="62"/>
      <c r="B15" s="62"/>
      <c r="C15" s="62"/>
      <c r="D15" s="62"/>
      <c r="E15" s="62"/>
      <c r="F15" s="62"/>
      <c r="G15" s="67"/>
      <c r="H15" s="67"/>
      <c r="I15" s="63"/>
      <c r="J15" s="3"/>
      <c r="K15" s="68"/>
      <c r="L15" s="68"/>
      <c r="M15" s="238"/>
      <c r="N15" s="238"/>
      <c r="O15" s="239" t="e">
        <f t="shared" si="0"/>
        <v>#N/A</v>
      </c>
      <c r="P15" s="70"/>
      <c r="Q15" s="102"/>
      <c r="R15" s="69"/>
      <c r="S15" s="102"/>
      <c r="T15" s="69"/>
      <c r="U15" s="102"/>
      <c r="V15" s="69"/>
      <c r="W15" s="102"/>
      <c r="X15" s="69"/>
      <c r="Y15" s="102"/>
      <c r="Z15" s="69"/>
      <c r="AA15" s="102"/>
      <c r="AB15" s="69"/>
      <c r="AC15" s="102"/>
      <c r="AD15" s="69"/>
      <c r="AE15" s="102"/>
      <c r="AF15" s="69"/>
      <c r="AG15" s="102"/>
      <c r="AH15" s="69"/>
      <c r="AI15" s="102"/>
      <c r="AJ15" s="69"/>
      <c r="AK15" s="102"/>
      <c r="AL15" s="69"/>
      <c r="AM15" s="102"/>
      <c r="AN15" s="69"/>
      <c r="AO15" s="102"/>
      <c r="AP15" s="69"/>
      <c r="AQ15" s="102"/>
      <c r="AR15" s="69"/>
      <c r="AS15" s="102"/>
      <c r="AT15" s="69"/>
      <c r="AU15" s="102"/>
      <c r="AV15" s="69"/>
      <c r="AW15" s="102"/>
      <c r="AX15" s="69"/>
      <c r="AY15" s="102"/>
      <c r="AZ15" s="69"/>
      <c r="BA15" s="102"/>
      <c r="BB15" s="69"/>
      <c r="BC15" s="102"/>
      <c r="BD15" s="69"/>
    </row>
    <row r="16" spans="1:56">
      <c r="A16" s="62"/>
      <c r="B16" s="62"/>
      <c r="C16" s="62"/>
      <c r="D16" s="62"/>
      <c r="E16" s="62"/>
      <c r="F16" s="62"/>
      <c r="G16" s="67"/>
      <c r="H16" s="67"/>
      <c r="I16" s="63"/>
      <c r="J16" s="3"/>
      <c r="K16" s="68"/>
      <c r="L16" s="68"/>
      <c r="M16" s="238"/>
      <c r="N16" s="238"/>
      <c r="O16" s="239" t="e">
        <f t="shared" si="0"/>
        <v>#N/A</v>
      </c>
      <c r="P16" s="70"/>
      <c r="Q16" s="102"/>
      <c r="R16" s="69"/>
      <c r="S16" s="102"/>
      <c r="T16" s="69"/>
      <c r="U16" s="102"/>
      <c r="V16" s="69"/>
      <c r="W16" s="102"/>
      <c r="X16" s="69"/>
      <c r="Y16" s="102"/>
      <c r="Z16" s="69"/>
      <c r="AA16" s="102"/>
      <c r="AB16" s="69"/>
      <c r="AC16" s="102"/>
      <c r="AD16" s="69"/>
      <c r="AE16" s="102"/>
      <c r="AF16" s="69"/>
      <c r="AG16" s="102"/>
      <c r="AH16" s="69"/>
      <c r="AI16" s="102"/>
      <c r="AJ16" s="69"/>
      <c r="AK16" s="102"/>
      <c r="AL16" s="69"/>
      <c r="AM16" s="102"/>
      <c r="AN16" s="69"/>
      <c r="AO16" s="102"/>
      <c r="AP16" s="69"/>
      <c r="AQ16" s="102"/>
      <c r="AR16" s="69"/>
      <c r="AS16" s="102"/>
      <c r="AT16" s="69"/>
      <c r="AU16" s="102"/>
      <c r="AV16" s="69"/>
      <c r="AW16" s="102"/>
      <c r="AX16" s="69"/>
      <c r="AY16" s="102"/>
      <c r="AZ16" s="69"/>
      <c r="BA16" s="102"/>
      <c r="BB16" s="69"/>
      <c r="BC16" s="102"/>
      <c r="BD16" s="69"/>
    </row>
    <row r="17" spans="1:56">
      <c r="A17" s="62"/>
      <c r="B17" s="62"/>
      <c r="C17" s="62"/>
      <c r="D17" s="62"/>
      <c r="E17" s="62"/>
      <c r="F17" s="62"/>
      <c r="G17" s="67"/>
      <c r="H17" s="67"/>
      <c r="I17" s="63"/>
      <c r="J17" s="3"/>
      <c r="K17" s="68"/>
      <c r="L17" s="68"/>
      <c r="M17" s="238"/>
      <c r="N17" s="238"/>
      <c r="O17" s="239" t="e">
        <f t="shared" si="0"/>
        <v>#N/A</v>
      </c>
      <c r="P17" s="70"/>
      <c r="Q17" s="102"/>
      <c r="R17" s="69"/>
      <c r="S17" s="102"/>
      <c r="T17" s="69"/>
      <c r="U17" s="102"/>
      <c r="V17" s="69"/>
      <c r="W17" s="102"/>
      <c r="X17" s="69"/>
      <c r="Y17" s="102"/>
      <c r="Z17" s="69"/>
      <c r="AA17" s="102"/>
      <c r="AB17" s="69"/>
      <c r="AC17" s="102"/>
      <c r="AD17" s="69"/>
      <c r="AE17" s="102"/>
      <c r="AF17" s="69"/>
      <c r="AG17" s="102"/>
      <c r="AH17" s="69"/>
      <c r="AI17" s="102"/>
      <c r="AJ17" s="69"/>
      <c r="AK17" s="102"/>
      <c r="AL17" s="69"/>
      <c r="AM17" s="102"/>
      <c r="AN17" s="69"/>
      <c r="AO17" s="102"/>
      <c r="AP17" s="69"/>
      <c r="AQ17" s="102"/>
      <c r="AR17" s="69"/>
      <c r="AS17" s="102"/>
      <c r="AT17" s="69"/>
      <c r="AU17" s="102"/>
      <c r="AV17" s="69"/>
      <c r="AW17" s="102"/>
      <c r="AX17" s="69"/>
      <c r="AY17" s="102"/>
      <c r="AZ17" s="69"/>
      <c r="BA17" s="102"/>
      <c r="BB17" s="69"/>
      <c r="BC17" s="102"/>
      <c r="BD17" s="69"/>
    </row>
    <row r="18" spans="1:56">
      <c r="A18" s="62"/>
      <c r="B18" s="62"/>
      <c r="C18" s="62"/>
      <c r="D18" s="62"/>
      <c r="E18" s="62"/>
      <c r="F18" s="62"/>
      <c r="G18" s="67"/>
      <c r="H18" s="67"/>
      <c r="I18" s="63"/>
      <c r="J18" s="3"/>
      <c r="K18" s="68"/>
      <c r="L18" s="68"/>
      <c r="M18" s="238"/>
      <c r="N18" s="238"/>
      <c r="O18" s="239" t="e">
        <f t="shared" si="0"/>
        <v>#N/A</v>
      </c>
      <c r="P18" s="70"/>
      <c r="Q18" s="102"/>
      <c r="R18" s="69"/>
      <c r="S18" s="102"/>
      <c r="T18" s="69"/>
      <c r="U18" s="102"/>
      <c r="V18" s="69"/>
      <c r="W18" s="102"/>
      <c r="X18" s="69"/>
      <c r="Y18" s="102"/>
      <c r="Z18" s="69"/>
      <c r="AA18" s="102"/>
      <c r="AB18" s="69"/>
      <c r="AC18" s="102"/>
      <c r="AD18" s="69"/>
      <c r="AE18" s="102"/>
      <c r="AF18" s="69"/>
      <c r="AG18" s="102"/>
      <c r="AH18" s="69"/>
      <c r="AI18" s="102"/>
      <c r="AJ18" s="69"/>
      <c r="AK18" s="102"/>
      <c r="AL18" s="69"/>
      <c r="AM18" s="102"/>
      <c r="AN18" s="69"/>
      <c r="AO18" s="102"/>
      <c r="AP18" s="69"/>
      <c r="AQ18" s="102"/>
      <c r="AR18" s="69"/>
      <c r="AS18" s="102"/>
      <c r="AT18" s="69"/>
      <c r="AU18" s="102"/>
      <c r="AV18" s="69"/>
      <c r="AW18" s="102"/>
      <c r="AX18" s="69"/>
      <c r="AY18" s="102"/>
      <c r="AZ18" s="69"/>
      <c r="BA18" s="102"/>
      <c r="BB18" s="69"/>
      <c r="BC18" s="102"/>
      <c r="BD18" s="69"/>
    </row>
    <row r="19" spans="1:56">
      <c r="A19" s="62"/>
      <c r="B19" s="62"/>
      <c r="C19" s="62"/>
      <c r="D19" s="62"/>
      <c r="E19" s="62"/>
      <c r="F19" s="62"/>
      <c r="G19" s="67"/>
      <c r="H19" s="67"/>
      <c r="I19" s="63"/>
      <c r="J19" s="3"/>
      <c r="K19" s="68"/>
      <c r="L19" s="68"/>
      <c r="M19" s="238"/>
      <c r="N19" s="238"/>
      <c r="O19" s="239" t="e">
        <f t="shared" si="0"/>
        <v>#N/A</v>
      </c>
      <c r="P19" s="70"/>
      <c r="Q19" s="102"/>
      <c r="R19" s="69"/>
      <c r="S19" s="102"/>
      <c r="T19" s="69"/>
      <c r="U19" s="102"/>
      <c r="V19" s="69"/>
      <c r="W19" s="102"/>
      <c r="X19" s="69"/>
      <c r="Y19" s="102"/>
      <c r="Z19" s="69"/>
      <c r="AA19" s="102"/>
      <c r="AB19" s="69"/>
      <c r="AC19" s="102"/>
      <c r="AD19" s="69"/>
      <c r="AE19" s="102"/>
      <c r="AF19" s="69"/>
      <c r="AG19" s="102"/>
      <c r="AH19" s="69"/>
      <c r="AI19" s="102"/>
      <c r="AJ19" s="69"/>
      <c r="AK19" s="102"/>
      <c r="AL19" s="69"/>
      <c r="AM19" s="102"/>
      <c r="AN19" s="69"/>
      <c r="AO19" s="102"/>
      <c r="AP19" s="69"/>
      <c r="AQ19" s="102"/>
      <c r="AR19" s="69"/>
      <c r="AS19" s="102"/>
      <c r="AT19" s="69"/>
      <c r="AU19" s="102"/>
      <c r="AV19" s="69"/>
      <c r="AW19" s="102"/>
      <c r="AX19" s="69"/>
      <c r="AY19" s="102"/>
      <c r="AZ19" s="69"/>
      <c r="BA19" s="102"/>
      <c r="BB19" s="69"/>
      <c r="BC19" s="102"/>
      <c r="BD19" s="69"/>
    </row>
    <row r="20" spans="1:56">
      <c r="A20" s="62"/>
      <c r="B20" s="62"/>
      <c r="C20" s="62"/>
      <c r="D20" s="62">
        <v>11</v>
      </c>
      <c r="E20" s="62"/>
      <c r="F20" s="62"/>
      <c r="G20" s="67"/>
      <c r="H20" s="67"/>
      <c r="I20" s="63"/>
      <c r="J20" s="3"/>
      <c r="K20" s="68"/>
      <c r="L20" s="68"/>
      <c r="M20" s="238"/>
      <c r="N20" s="238"/>
      <c r="O20" s="239" t="e">
        <f t="shared" si="0"/>
        <v>#N/A</v>
      </c>
      <c r="P20" s="70"/>
      <c r="Q20" s="102"/>
      <c r="R20" s="69"/>
      <c r="S20" s="102"/>
      <c r="T20" s="69"/>
      <c r="U20" s="102"/>
      <c r="V20" s="69"/>
      <c r="W20" s="102"/>
      <c r="X20" s="69"/>
      <c r="Y20" s="102"/>
      <c r="Z20" s="69"/>
      <c r="AA20" s="102"/>
      <c r="AB20" s="69"/>
      <c r="AC20" s="102"/>
      <c r="AD20" s="69"/>
      <c r="AE20" s="102"/>
      <c r="AF20" s="69"/>
      <c r="AG20" s="102"/>
      <c r="AH20" s="69"/>
      <c r="AI20" s="102"/>
      <c r="AJ20" s="69"/>
      <c r="AK20" s="102"/>
      <c r="AL20" s="69"/>
      <c r="AM20" s="102"/>
      <c r="AN20" s="69"/>
      <c r="AO20" s="102"/>
      <c r="AP20" s="69"/>
      <c r="AQ20" s="102"/>
      <c r="AR20" s="69"/>
      <c r="AS20" s="102"/>
      <c r="AT20" s="69"/>
      <c r="AU20" s="102"/>
      <c r="AV20" s="69"/>
      <c r="AW20" s="102"/>
      <c r="AX20" s="69"/>
      <c r="AY20" s="102"/>
      <c r="AZ20" s="69"/>
      <c r="BA20" s="102"/>
      <c r="BB20" s="69"/>
      <c r="BC20" s="102"/>
      <c r="BD20" s="69"/>
    </row>
    <row r="21" spans="1:56">
      <c r="A21" s="62"/>
      <c r="B21" s="62"/>
      <c r="C21" s="62"/>
      <c r="D21" s="62"/>
      <c r="E21" s="62"/>
      <c r="F21" s="62"/>
      <c r="G21" s="67"/>
      <c r="H21" s="67"/>
      <c r="I21" s="63"/>
      <c r="J21" s="3"/>
      <c r="K21" s="68"/>
      <c r="L21" s="68"/>
      <c r="M21" s="238"/>
      <c r="N21" s="238"/>
      <c r="O21" s="239" t="e">
        <f t="shared" si="0"/>
        <v>#N/A</v>
      </c>
      <c r="P21" s="70"/>
      <c r="Q21" s="102"/>
      <c r="R21" s="69"/>
      <c r="S21" s="102"/>
      <c r="T21" s="69"/>
      <c r="U21" s="102"/>
      <c r="V21" s="69"/>
      <c r="W21" s="102"/>
      <c r="X21" s="69"/>
      <c r="Y21" s="102"/>
      <c r="Z21" s="69"/>
      <c r="AA21" s="102"/>
      <c r="AB21" s="69"/>
      <c r="AC21" s="102"/>
      <c r="AD21" s="69"/>
      <c r="AE21" s="102"/>
      <c r="AF21" s="69"/>
      <c r="AG21" s="102"/>
      <c r="AH21" s="69"/>
      <c r="AI21" s="102"/>
      <c r="AJ21" s="69"/>
      <c r="AK21" s="102"/>
      <c r="AL21" s="69"/>
      <c r="AM21" s="102"/>
      <c r="AN21" s="69"/>
      <c r="AO21" s="102"/>
      <c r="AP21" s="69"/>
      <c r="AQ21" s="102"/>
      <c r="AR21" s="69"/>
      <c r="AS21" s="102"/>
      <c r="AT21" s="69"/>
      <c r="AU21" s="102"/>
      <c r="AV21" s="69"/>
      <c r="AW21" s="102"/>
      <c r="AX21" s="69"/>
      <c r="AY21" s="102"/>
      <c r="AZ21" s="69"/>
      <c r="BA21" s="102"/>
      <c r="BB21" s="69"/>
      <c r="BC21" s="102"/>
      <c r="BD21" s="69"/>
    </row>
    <row r="22" spans="1:56">
      <c r="A22" s="62"/>
      <c r="B22" s="62"/>
      <c r="C22" s="62"/>
      <c r="D22" s="62"/>
      <c r="E22" s="62"/>
      <c r="F22" s="62"/>
      <c r="G22" s="67"/>
      <c r="H22" s="67"/>
      <c r="I22" s="63"/>
      <c r="J22" s="3"/>
      <c r="K22" s="68"/>
      <c r="L22" s="68"/>
      <c r="M22" s="238"/>
      <c r="N22" s="238"/>
      <c r="O22" s="239" t="e">
        <f t="shared" si="0"/>
        <v>#N/A</v>
      </c>
      <c r="P22" s="70"/>
      <c r="Q22" s="102"/>
      <c r="R22" s="69"/>
      <c r="S22" s="102"/>
      <c r="T22" s="69"/>
      <c r="U22" s="102"/>
      <c r="V22" s="69"/>
      <c r="W22" s="102"/>
      <c r="X22" s="69"/>
      <c r="Y22" s="102"/>
      <c r="Z22" s="69"/>
      <c r="AA22" s="102"/>
      <c r="AB22" s="69"/>
      <c r="AC22" s="102"/>
      <c r="AD22" s="69"/>
      <c r="AE22" s="102"/>
      <c r="AF22" s="69"/>
      <c r="AG22" s="102"/>
      <c r="AH22" s="69"/>
      <c r="AI22" s="102"/>
      <c r="AJ22" s="69"/>
      <c r="AK22" s="102"/>
      <c r="AL22" s="69"/>
      <c r="AM22" s="102"/>
      <c r="AN22" s="69"/>
      <c r="AO22" s="102"/>
      <c r="AP22" s="69"/>
      <c r="AQ22" s="102"/>
      <c r="AR22" s="69"/>
      <c r="AS22" s="102"/>
      <c r="AT22" s="69"/>
      <c r="AU22" s="102"/>
      <c r="AV22" s="69"/>
      <c r="AW22" s="102"/>
      <c r="AX22" s="69"/>
      <c r="AY22" s="102"/>
      <c r="AZ22" s="69"/>
      <c r="BA22" s="102"/>
      <c r="BB22" s="69"/>
      <c r="BC22" s="102"/>
      <c r="BD22" s="69"/>
    </row>
    <row r="23" spans="1:56">
      <c r="A23" s="62"/>
      <c r="B23" s="62"/>
      <c r="C23" s="62"/>
      <c r="D23" s="62"/>
      <c r="E23" s="62"/>
      <c r="F23" s="62"/>
      <c r="G23" s="67"/>
      <c r="H23" s="67"/>
      <c r="I23" s="63"/>
      <c r="J23" s="3"/>
      <c r="K23" s="68"/>
      <c r="L23" s="68"/>
      <c r="M23" s="238"/>
      <c r="N23" s="238"/>
      <c r="O23" s="239" t="e">
        <f t="shared" si="0"/>
        <v>#N/A</v>
      </c>
      <c r="P23" s="70"/>
      <c r="Q23" s="102"/>
      <c r="R23" s="69"/>
      <c r="S23" s="102"/>
      <c r="T23" s="69"/>
      <c r="U23" s="102"/>
      <c r="V23" s="69"/>
      <c r="W23" s="102"/>
      <c r="X23" s="69"/>
      <c r="Y23" s="102"/>
      <c r="Z23" s="69"/>
      <c r="AA23" s="102"/>
      <c r="AB23" s="69"/>
      <c r="AC23" s="102"/>
      <c r="AD23" s="69"/>
      <c r="AE23" s="102"/>
      <c r="AF23" s="69"/>
      <c r="AG23" s="102"/>
      <c r="AH23" s="69"/>
      <c r="AI23" s="102"/>
      <c r="AJ23" s="69"/>
      <c r="AK23" s="102"/>
      <c r="AL23" s="69"/>
      <c r="AM23" s="102"/>
      <c r="AN23" s="69"/>
      <c r="AO23" s="102"/>
      <c r="AP23" s="69"/>
      <c r="AQ23" s="102"/>
      <c r="AR23" s="69"/>
      <c r="AS23" s="102"/>
      <c r="AT23" s="69"/>
      <c r="AU23" s="102"/>
      <c r="AV23" s="69"/>
      <c r="AW23" s="102"/>
      <c r="AX23" s="69"/>
      <c r="AY23" s="102"/>
      <c r="AZ23" s="69"/>
      <c r="BA23" s="102"/>
      <c r="BB23" s="69"/>
      <c r="BC23" s="102"/>
      <c r="BD23" s="69"/>
    </row>
    <row r="24" spans="1:56">
      <c r="A24" s="62"/>
      <c r="B24" s="62"/>
      <c r="C24" s="62"/>
      <c r="D24" s="62"/>
      <c r="E24" s="62"/>
      <c r="F24" s="62"/>
      <c r="G24" s="67"/>
      <c r="H24" s="67"/>
      <c r="I24" s="63"/>
      <c r="J24" s="3"/>
      <c r="K24" s="68"/>
      <c r="L24" s="68"/>
      <c r="M24" s="238"/>
      <c r="N24" s="238"/>
      <c r="O24" s="239" t="e">
        <f t="shared" si="0"/>
        <v>#N/A</v>
      </c>
      <c r="P24" s="70"/>
      <c r="Q24" s="102"/>
      <c r="R24" s="69"/>
      <c r="S24" s="102"/>
      <c r="T24" s="69"/>
      <c r="U24" s="102"/>
      <c r="V24" s="69"/>
      <c r="W24" s="102"/>
      <c r="X24" s="69"/>
      <c r="Y24" s="102"/>
      <c r="Z24" s="69"/>
      <c r="AA24" s="102"/>
      <c r="AB24" s="69"/>
      <c r="AC24" s="102"/>
      <c r="AD24" s="69"/>
      <c r="AE24" s="102"/>
      <c r="AF24" s="69"/>
      <c r="AG24" s="102"/>
      <c r="AH24" s="69"/>
      <c r="AI24" s="102"/>
      <c r="AJ24" s="69"/>
      <c r="AK24" s="102"/>
      <c r="AL24" s="69"/>
      <c r="AM24" s="102"/>
      <c r="AN24" s="69"/>
      <c r="AO24" s="102"/>
      <c r="AP24" s="69"/>
      <c r="AQ24" s="102"/>
      <c r="AR24" s="69"/>
      <c r="AS24" s="102"/>
      <c r="AT24" s="69"/>
      <c r="AU24" s="102"/>
      <c r="AV24" s="69"/>
      <c r="AW24" s="102"/>
      <c r="AX24" s="69"/>
      <c r="AY24" s="102"/>
      <c r="AZ24" s="69"/>
      <c r="BA24" s="102"/>
      <c r="BB24" s="69"/>
      <c r="BC24" s="102"/>
      <c r="BD24" s="69"/>
    </row>
    <row r="25" spans="1:56">
      <c r="A25" s="62"/>
      <c r="B25" s="62"/>
      <c r="C25" s="62"/>
      <c r="D25" s="62"/>
      <c r="E25" s="62"/>
      <c r="F25" s="62"/>
      <c r="G25" s="67"/>
      <c r="H25" s="67"/>
      <c r="I25" s="63"/>
      <c r="J25" s="3"/>
      <c r="K25" s="68"/>
      <c r="L25" s="68"/>
      <c r="M25" s="238"/>
      <c r="N25" s="238"/>
      <c r="O25" s="239" t="e">
        <f t="shared" si="0"/>
        <v>#N/A</v>
      </c>
      <c r="P25" s="70"/>
      <c r="Q25" s="102"/>
      <c r="R25" s="69"/>
      <c r="S25" s="102"/>
      <c r="T25" s="69"/>
      <c r="U25" s="102"/>
      <c r="V25" s="69"/>
      <c r="W25" s="102"/>
      <c r="X25" s="69"/>
      <c r="Y25" s="102"/>
      <c r="Z25" s="69"/>
      <c r="AA25" s="102"/>
      <c r="AB25" s="69"/>
      <c r="AC25" s="102"/>
      <c r="AD25" s="69"/>
      <c r="AE25" s="102"/>
      <c r="AF25" s="69"/>
      <c r="AG25" s="102"/>
      <c r="AH25" s="69"/>
      <c r="AI25" s="102"/>
      <c r="AJ25" s="69"/>
      <c r="AK25" s="102"/>
      <c r="AL25" s="69"/>
      <c r="AM25" s="102"/>
      <c r="AN25" s="69"/>
      <c r="AO25" s="102"/>
      <c r="AP25" s="69"/>
      <c r="AQ25" s="102"/>
      <c r="AR25" s="69"/>
      <c r="AS25" s="102"/>
      <c r="AT25" s="69"/>
      <c r="AU25" s="102"/>
      <c r="AV25" s="69"/>
      <c r="AW25" s="102"/>
      <c r="AX25" s="69"/>
      <c r="AY25" s="102"/>
      <c r="AZ25" s="69"/>
      <c r="BA25" s="102"/>
      <c r="BB25" s="69"/>
      <c r="BC25" s="102"/>
      <c r="BD25" s="69"/>
    </row>
    <row r="26" spans="1:56">
      <c r="A26" s="62"/>
      <c r="B26" s="62"/>
      <c r="C26" s="62"/>
      <c r="D26" s="62"/>
      <c r="E26" s="62"/>
      <c r="F26" s="62"/>
      <c r="G26" s="67"/>
      <c r="H26" s="67"/>
      <c r="I26" s="63"/>
      <c r="J26" s="3"/>
      <c r="K26" s="68"/>
      <c r="L26" s="68"/>
      <c r="M26" s="238"/>
      <c r="N26" s="238"/>
      <c r="O26" s="239" t="e">
        <f t="shared" si="0"/>
        <v>#N/A</v>
      </c>
      <c r="P26" s="70"/>
      <c r="Q26" s="102"/>
      <c r="R26" s="69"/>
      <c r="S26" s="102"/>
      <c r="T26" s="69"/>
      <c r="U26" s="102"/>
      <c r="V26" s="69"/>
      <c r="W26" s="102"/>
      <c r="X26" s="69"/>
      <c r="Y26" s="102"/>
      <c r="Z26" s="69"/>
      <c r="AA26" s="102"/>
      <c r="AB26" s="69"/>
      <c r="AC26" s="102"/>
      <c r="AD26" s="69"/>
      <c r="AE26" s="102"/>
      <c r="AF26" s="69"/>
      <c r="AG26" s="102"/>
      <c r="AH26" s="69"/>
      <c r="AI26" s="102"/>
      <c r="AJ26" s="69"/>
      <c r="AK26" s="102"/>
      <c r="AL26" s="69"/>
      <c r="AM26" s="102"/>
      <c r="AN26" s="69"/>
      <c r="AO26" s="102"/>
      <c r="AP26" s="69"/>
      <c r="AQ26" s="102"/>
      <c r="AR26" s="69"/>
      <c r="AS26" s="102"/>
      <c r="AT26" s="69"/>
      <c r="AU26" s="102"/>
      <c r="AV26" s="69"/>
      <c r="AW26" s="102"/>
      <c r="AX26" s="69"/>
      <c r="AY26" s="102"/>
      <c r="AZ26" s="69"/>
      <c r="BA26" s="102"/>
      <c r="BB26" s="69"/>
      <c r="BC26" s="102"/>
      <c r="BD26" s="69"/>
    </row>
    <row r="27" spans="1:56">
      <c r="A27" s="62"/>
      <c r="B27" s="62"/>
      <c r="C27" s="62"/>
      <c r="D27" s="62"/>
      <c r="E27" s="62"/>
      <c r="F27" s="62"/>
      <c r="G27" s="67"/>
      <c r="H27" s="67"/>
      <c r="I27" s="63"/>
      <c r="J27" s="3"/>
      <c r="K27" s="68"/>
      <c r="L27" s="68"/>
      <c r="M27" s="238"/>
      <c r="N27" s="238"/>
      <c r="O27" s="239" t="e">
        <f t="shared" si="0"/>
        <v>#N/A</v>
      </c>
      <c r="P27" s="70"/>
      <c r="Q27" s="102"/>
      <c r="R27" s="69"/>
      <c r="S27" s="102"/>
      <c r="T27" s="69"/>
      <c r="U27" s="102"/>
      <c r="V27" s="69"/>
      <c r="W27" s="102"/>
      <c r="X27" s="69"/>
      <c r="Y27" s="102"/>
      <c r="Z27" s="69"/>
      <c r="AA27" s="102"/>
      <c r="AB27" s="69"/>
      <c r="AC27" s="102"/>
      <c r="AD27" s="69"/>
      <c r="AE27" s="102"/>
      <c r="AF27" s="69"/>
      <c r="AG27" s="102"/>
      <c r="AH27" s="69"/>
      <c r="AI27" s="102"/>
      <c r="AJ27" s="69"/>
      <c r="AK27" s="102"/>
      <c r="AL27" s="69"/>
      <c r="AM27" s="102"/>
      <c r="AN27" s="69"/>
      <c r="AO27" s="102"/>
      <c r="AP27" s="69"/>
      <c r="AQ27" s="102"/>
      <c r="AR27" s="69"/>
      <c r="AS27" s="102"/>
      <c r="AT27" s="69"/>
      <c r="AU27" s="102"/>
      <c r="AV27" s="69"/>
      <c r="AW27" s="102"/>
      <c r="AX27" s="69"/>
      <c r="AY27" s="102"/>
      <c r="AZ27" s="69"/>
      <c r="BA27" s="102"/>
      <c r="BB27" s="69"/>
      <c r="BC27" s="102"/>
      <c r="BD27" s="69"/>
    </row>
    <row r="28" spans="1:56">
      <c r="A28" s="62"/>
      <c r="B28" s="62"/>
      <c r="C28" s="62"/>
      <c r="D28" s="62"/>
      <c r="E28" s="62"/>
      <c r="F28" s="62"/>
      <c r="G28" s="67"/>
      <c r="H28" s="67"/>
      <c r="I28" s="63"/>
      <c r="J28" s="3"/>
      <c r="K28" s="68"/>
      <c r="L28" s="68"/>
      <c r="M28" s="238"/>
      <c r="N28" s="238"/>
      <c r="O28" s="239" t="e">
        <f t="shared" si="0"/>
        <v>#N/A</v>
      </c>
      <c r="P28" s="70"/>
      <c r="Q28" s="102"/>
      <c r="R28" s="69"/>
      <c r="S28" s="102"/>
      <c r="T28" s="69"/>
      <c r="U28" s="102"/>
      <c r="V28" s="69"/>
      <c r="W28" s="102"/>
      <c r="X28" s="69"/>
      <c r="Y28" s="102"/>
      <c r="Z28" s="69"/>
      <c r="AA28" s="102"/>
      <c r="AB28" s="69"/>
      <c r="AC28" s="102"/>
      <c r="AD28" s="69"/>
      <c r="AE28" s="102"/>
      <c r="AF28" s="69"/>
      <c r="AG28" s="102"/>
      <c r="AH28" s="69"/>
      <c r="AI28" s="102"/>
      <c r="AJ28" s="69"/>
      <c r="AK28" s="102"/>
      <c r="AL28" s="69"/>
      <c r="AM28" s="102"/>
      <c r="AN28" s="69"/>
      <c r="AO28" s="102"/>
      <c r="AP28" s="69"/>
      <c r="AQ28" s="102"/>
      <c r="AR28" s="69"/>
      <c r="AS28" s="102"/>
      <c r="AT28" s="69"/>
      <c r="AU28" s="102"/>
      <c r="AV28" s="69"/>
      <c r="AW28" s="102"/>
      <c r="AX28" s="69"/>
      <c r="AY28" s="102"/>
      <c r="AZ28" s="69"/>
      <c r="BA28" s="102"/>
      <c r="BB28" s="69"/>
      <c r="BC28" s="102"/>
      <c r="BD28" s="69"/>
    </row>
    <row r="29" spans="1:56">
      <c r="A29" s="62"/>
      <c r="B29" s="62"/>
      <c r="C29" s="62"/>
      <c r="D29" s="62"/>
      <c r="E29" s="62"/>
      <c r="F29" s="62"/>
      <c r="G29" s="67"/>
      <c r="H29" s="67"/>
      <c r="I29" s="63"/>
      <c r="J29" s="3"/>
      <c r="K29" s="68"/>
      <c r="L29" s="68"/>
      <c r="M29" s="238"/>
      <c r="N29" s="238"/>
      <c r="O29" s="239" t="e">
        <f t="shared" si="0"/>
        <v>#N/A</v>
      </c>
      <c r="P29" s="70"/>
      <c r="Q29" s="102"/>
      <c r="R29" s="69"/>
      <c r="S29" s="102"/>
      <c r="T29" s="69"/>
      <c r="U29" s="102"/>
      <c r="V29" s="69"/>
      <c r="W29" s="102"/>
      <c r="X29" s="69"/>
      <c r="Y29" s="102"/>
      <c r="Z29" s="69"/>
      <c r="AA29" s="102"/>
      <c r="AB29" s="69"/>
      <c r="AC29" s="102"/>
      <c r="AD29" s="69"/>
      <c r="AE29" s="102"/>
      <c r="AF29" s="69"/>
      <c r="AG29" s="102"/>
      <c r="AH29" s="69"/>
      <c r="AI29" s="102"/>
      <c r="AJ29" s="69"/>
      <c r="AK29" s="102"/>
      <c r="AL29" s="69"/>
      <c r="AM29" s="102"/>
      <c r="AN29" s="69"/>
      <c r="AO29" s="102"/>
      <c r="AP29" s="69"/>
      <c r="AQ29" s="102"/>
      <c r="AR29" s="69"/>
      <c r="AS29" s="102"/>
      <c r="AT29" s="69"/>
      <c r="AU29" s="102"/>
      <c r="AV29" s="69"/>
      <c r="AW29" s="102"/>
      <c r="AX29" s="69"/>
      <c r="AY29" s="102"/>
      <c r="AZ29" s="69"/>
      <c r="BA29" s="102"/>
      <c r="BB29" s="69"/>
      <c r="BC29" s="102"/>
      <c r="BD29" s="69"/>
    </row>
    <row r="30" spans="1:56">
      <c r="A30" s="62"/>
      <c r="B30" s="62"/>
      <c r="C30" s="62"/>
      <c r="D30" s="62"/>
      <c r="E30" s="62"/>
      <c r="F30" s="62"/>
      <c r="G30" s="67"/>
      <c r="H30" s="67"/>
      <c r="I30" s="63"/>
      <c r="J30" s="3"/>
      <c r="K30" s="68"/>
      <c r="L30" s="68"/>
      <c r="M30" s="238"/>
      <c r="N30" s="238"/>
      <c r="O30" s="239" t="e">
        <f t="shared" si="0"/>
        <v>#N/A</v>
      </c>
      <c r="P30" s="70"/>
      <c r="Q30" s="102"/>
      <c r="R30" s="69"/>
      <c r="S30" s="102"/>
      <c r="T30" s="69"/>
      <c r="U30" s="102"/>
      <c r="V30" s="69"/>
      <c r="W30" s="102"/>
      <c r="X30" s="69"/>
      <c r="Y30" s="102"/>
      <c r="Z30" s="69"/>
      <c r="AA30" s="102"/>
      <c r="AB30" s="69"/>
      <c r="AC30" s="102"/>
      <c r="AD30" s="69"/>
      <c r="AE30" s="102"/>
      <c r="AF30" s="69"/>
      <c r="AG30" s="102"/>
      <c r="AH30" s="69"/>
      <c r="AI30" s="102"/>
      <c r="AJ30" s="69"/>
      <c r="AK30" s="102"/>
      <c r="AL30" s="69"/>
      <c r="AM30" s="102"/>
      <c r="AN30" s="69"/>
      <c r="AO30" s="102"/>
      <c r="AP30" s="69"/>
      <c r="AQ30" s="102"/>
      <c r="AR30" s="69"/>
      <c r="AS30" s="102"/>
      <c r="AT30" s="69"/>
      <c r="AU30" s="102"/>
      <c r="AV30" s="69"/>
      <c r="AW30" s="102"/>
      <c r="AX30" s="69"/>
      <c r="AY30" s="102"/>
      <c r="AZ30" s="69"/>
      <c r="BA30" s="102"/>
      <c r="BB30" s="69"/>
      <c r="BC30" s="102"/>
      <c r="BD30" s="69"/>
    </row>
    <row r="31" spans="1:56">
      <c r="A31" s="62"/>
      <c r="B31" s="62"/>
      <c r="C31" s="62"/>
      <c r="D31" s="62"/>
      <c r="E31" s="62"/>
      <c r="F31" s="62"/>
      <c r="G31" s="67"/>
      <c r="H31" s="67"/>
      <c r="I31" s="63"/>
      <c r="J31" s="3"/>
      <c r="K31" s="68"/>
      <c r="L31" s="68"/>
      <c r="M31" s="238"/>
      <c r="N31" s="238"/>
      <c r="O31" s="239" t="e">
        <f t="shared" si="0"/>
        <v>#N/A</v>
      </c>
      <c r="P31" s="70"/>
      <c r="Q31" s="102"/>
      <c r="R31" s="69"/>
      <c r="S31" s="102"/>
      <c r="T31" s="69"/>
      <c r="U31" s="102"/>
      <c r="V31" s="69"/>
      <c r="W31" s="102"/>
      <c r="X31" s="69"/>
      <c r="Y31" s="102"/>
      <c r="Z31" s="69"/>
      <c r="AA31" s="102"/>
      <c r="AB31" s="69"/>
      <c r="AC31" s="102"/>
      <c r="AD31" s="69"/>
      <c r="AE31" s="102"/>
      <c r="AF31" s="69"/>
      <c r="AG31" s="102"/>
      <c r="AH31" s="69"/>
      <c r="AI31" s="102"/>
      <c r="AJ31" s="69"/>
      <c r="AK31" s="102"/>
      <c r="AL31" s="69"/>
      <c r="AM31" s="102"/>
      <c r="AN31" s="69"/>
      <c r="AO31" s="102"/>
      <c r="AP31" s="69"/>
      <c r="AQ31" s="102"/>
      <c r="AR31" s="69"/>
      <c r="AS31" s="102"/>
      <c r="AT31" s="69"/>
      <c r="AU31" s="102"/>
      <c r="AV31" s="69"/>
      <c r="AW31" s="102"/>
      <c r="AX31" s="69"/>
      <c r="AY31" s="102"/>
      <c r="AZ31" s="69"/>
      <c r="BA31" s="102"/>
      <c r="BB31" s="69"/>
      <c r="BC31" s="102"/>
      <c r="BD31" s="69"/>
    </row>
    <row r="32" spans="1:56">
      <c r="A32" s="62"/>
      <c r="B32" s="62"/>
      <c r="C32" s="62"/>
      <c r="D32" s="62"/>
      <c r="E32" s="62"/>
      <c r="F32" s="62"/>
      <c r="G32" s="67"/>
      <c r="H32" s="67"/>
      <c r="I32" s="63"/>
      <c r="J32" s="3"/>
      <c r="K32" s="68"/>
      <c r="L32" s="68"/>
      <c r="M32" s="238"/>
      <c r="N32" s="238"/>
      <c r="O32" s="239" t="e">
        <f t="shared" si="0"/>
        <v>#N/A</v>
      </c>
      <c r="P32" s="70"/>
      <c r="Q32" s="102"/>
      <c r="R32" s="69"/>
      <c r="S32" s="102"/>
      <c r="T32" s="69"/>
      <c r="U32" s="102"/>
      <c r="V32" s="69"/>
      <c r="W32" s="102"/>
      <c r="X32" s="69"/>
      <c r="Y32" s="102"/>
      <c r="Z32" s="69"/>
      <c r="AA32" s="102"/>
      <c r="AB32" s="69"/>
      <c r="AC32" s="102"/>
      <c r="AD32" s="69"/>
      <c r="AE32" s="102"/>
      <c r="AF32" s="69"/>
      <c r="AG32" s="102"/>
      <c r="AH32" s="69"/>
      <c r="AI32" s="102"/>
      <c r="AJ32" s="69"/>
      <c r="AK32" s="102"/>
      <c r="AL32" s="69"/>
      <c r="AM32" s="102"/>
      <c r="AN32" s="69"/>
      <c r="AO32" s="102"/>
      <c r="AP32" s="69"/>
      <c r="AQ32" s="102"/>
      <c r="AR32" s="69"/>
      <c r="AS32" s="102"/>
      <c r="AT32" s="69"/>
      <c r="AU32" s="102"/>
      <c r="AV32" s="69"/>
      <c r="AW32" s="102"/>
      <c r="AX32" s="69"/>
      <c r="AY32" s="102"/>
      <c r="AZ32" s="69"/>
      <c r="BA32" s="102"/>
      <c r="BB32" s="69"/>
      <c r="BC32" s="102"/>
      <c r="BD32" s="69"/>
    </row>
    <row r="33" spans="1:56">
      <c r="A33" s="62"/>
      <c r="B33" s="62"/>
      <c r="C33" s="62"/>
      <c r="D33" s="62"/>
      <c r="E33" s="62"/>
      <c r="F33" s="62"/>
      <c r="G33" s="67"/>
      <c r="H33" s="67"/>
      <c r="I33" s="63"/>
      <c r="J33" s="3"/>
      <c r="K33" s="68"/>
      <c r="L33" s="68"/>
      <c r="M33" s="238"/>
      <c r="N33" s="238"/>
      <c r="O33" s="239" t="e">
        <f t="shared" si="0"/>
        <v>#N/A</v>
      </c>
      <c r="P33" s="70"/>
      <c r="Q33" s="102"/>
      <c r="R33" s="69"/>
      <c r="S33" s="102"/>
      <c r="T33" s="69"/>
      <c r="U33" s="102"/>
      <c r="V33" s="69"/>
      <c r="W33" s="102"/>
      <c r="X33" s="69"/>
      <c r="Y33" s="102"/>
      <c r="Z33" s="69"/>
      <c r="AA33" s="102"/>
      <c r="AB33" s="69"/>
      <c r="AC33" s="102"/>
      <c r="AD33" s="69"/>
      <c r="AE33" s="102"/>
      <c r="AF33" s="69"/>
      <c r="AG33" s="102"/>
      <c r="AH33" s="69"/>
      <c r="AI33" s="102"/>
      <c r="AJ33" s="69"/>
      <c r="AK33" s="102"/>
      <c r="AL33" s="69"/>
      <c r="AM33" s="102"/>
      <c r="AN33" s="69"/>
      <c r="AO33" s="102"/>
      <c r="AP33" s="69"/>
      <c r="AQ33" s="102"/>
      <c r="AR33" s="69"/>
      <c r="AS33" s="102"/>
      <c r="AT33" s="69"/>
      <c r="AU33" s="102"/>
      <c r="AV33" s="69"/>
      <c r="AW33" s="102"/>
      <c r="AX33" s="69"/>
      <c r="AY33" s="102"/>
      <c r="AZ33" s="69"/>
      <c r="BA33" s="102"/>
      <c r="BB33" s="69"/>
      <c r="BC33" s="102"/>
      <c r="BD33" s="69"/>
    </row>
    <row r="34" spans="1:56">
      <c r="A34" s="62"/>
      <c r="B34" s="62"/>
      <c r="C34" s="62"/>
      <c r="D34" s="62"/>
      <c r="E34" s="62"/>
      <c r="F34" s="62"/>
      <c r="G34" s="67"/>
      <c r="H34" s="67"/>
      <c r="I34" s="63"/>
      <c r="J34" s="3"/>
      <c r="K34" s="68"/>
      <c r="L34" s="68"/>
      <c r="M34" s="238"/>
      <c r="N34" s="238"/>
      <c r="O34" s="239" t="e">
        <f t="shared" si="0"/>
        <v>#N/A</v>
      </c>
      <c r="P34" s="70"/>
      <c r="Q34" s="102"/>
      <c r="R34" s="69"/>
      <c r="S34" s="102"/>
      <c r="T34" s="69"/>
      <c r="U34" s="102"/>
      <c r="V34" s="69"/>
      <c r="W34" s="102"/>
      <c r="X34" s="69"/>
      <c r="Y34" s="102"/>
      <c r="Z34" s="69"/>
      <c r="AA34" s="102"/>
      <c r="AB34" s="69"/>
      <c r="AC34" s="102"/>
      <c r="AD34" s="69"/>
      <c r="AE34" s="102"/>
      <c r="AF34" s="69"/>
      <c r="AG34" s="102"/>
      <c r="AH34" s="69"/>
      <c r="AI34" s="102"/>
      <c r="AJ34" s="69"/>
      <c r="AK34" s="102"/>
      <c r="AL34" s="69"/>
      <c r="AM34" s="102"/>
      <c r="AN34" s="69"/>
      <c r="AO34" s="102"/>
      <c r="AP34" s="69"/>
      <c r="AQ34" s="102"/>
      <c r="AR34" s="69"/>
      <c r="AS34" s="102"/>
      <c r="AT34" s="69"/>
      <c r="AU34" s="102"/>
      <c r="AV34" s="69"/>
      <c r="AW34" s="102"/>
      <c r="AX34" s="69"/>
      <c r="AY34" s="102"/>
      <c r="AZ34" s="69"/>
      <c r="BA34" s="102"/>
      <c r="BB34" s="69"/>
      <c r="BC34" s="102"/>
      <c r="BD34" s="69"/>
    </row>
    <row r="35" spans="1:56">
      <c r="A35" s="62"/>
      <c r="B35" s="62"/>
      <c r="C35" s="62"/>
      <c r="D35" s="62"/>
      <c r="E35" s="62"/>
      <c r="F35" s="62"/>
      <c r="G35" s="67"/>
      <c r="H35" s="67"/>
      <c r="I35" s="63"/>
      <c r="J35" s="3"/>
      <c r="K35" s="68"/>
      <c r="L35" s="68"/>
      <c r="M35" s="238"/>
      <c r="N35" s="238"/>
      <c r="O35" s="239" t="e">
        <f t="shared" si="0"/>
        <v>#N/A</v>
      </c>
      <c r="P35" s="70"/>
      <c r="Q35" s="102"/>
      <c r="R35" s="69"/>
      <c r="S35" s="102"/>
      <c r="T35" s="69"/>
      <c r="U35" s="102"/>
      <c r="V35" s="69"/>
      <c r="W35" s="102"/>
      <c r="X35" s="69"/>
      <c r="Y35" s="102"/>
      <c r="Z35" s="69"/>
      <c r="AA35" s="102"/>
      <c r="AB35" s="69"/>
      <c r="AC35" s="102"/>
      <c r="AD35" s="69"/>
      <c r="AE35" s="102"/>
      <c r="AF35" s="69"/>
      <c r="AG35" s="102"/>
      <c r="AH35" s="69"/>
      <c r="AI35" s="102"/>
      <c r="AJ35" s="69"/>
      <c r="AK35" s="102"/>
      <c r="AL35" s="69"/>
      <c r="AM35" s="102"/>
      <c r="AN35" s="69"/>
      <c r="AO35" s="102"/>
      <c r="AP35" s="69"/>
      <c r="AQ35" s="102"/>
      <c r="AR35" s="69"/>
      <c r="AS35" s="102"/>
      <c r="AT35" s="69"/>
      <c r="AU35" s="102"/>
      <c r="AV35" s="69"/>
      <c r="AW35" s="102"/>
      <c r="AX35" s="69"/>
      <c r="AY35" s="102"/>
      <c r="AZ35" s="69"/>
      <c r="BA35" s="102"/>
      <c r="BB35" s="69"/>
      <c r="BC35" s="102"/>
      <c r="BD35" s="69"/>
    </row>
    <row r="36" spans="1:56">
      <c r="A36" s="62"/>
      <c r="B36" s="62"/>
      <c r="C36" s="62"/>
      <c r="D36" s="62"/>
      <c r="E36" s="62"/>
      <c r="F36" s="62"/>
      <c r="G36" s="67"/>
      <c r="H36" s="67"/>
      <c r="I36" s="63"/>
      <c r="J36" s="3"/>
      <c r="K36" s="68"/>
      <c r="L36" s="68"/>
      <c r="M36" s="238"/>
      <c r="N36" s="238"/>
      <c r="O36" s="239" t="e">
        <f t="shared" si="0"/>
        <v>#N/A</v>
      </c>
      <c r="P36" s="70"/>
      <c r="Q36" s="102"/>
      <c r="R36" s="69"/>
      <c r="S36" s="102"/>
      <c r="T36" s="69"/>
      <c r="U36" s="102"/>
      <c r="V36" s="69"/>
      <c r="W36" s="102"/>
      <c r="X36" s="69"/>
      <c r="Y36" s="102"/>
      <c r="Z36" s="69"/>
      <c r="AA36" s="102"/>
      <c r="AB36" s="69"/>
      <c r="AC36" s="102"/>
      <c r="AD36" s="69"/>
      <c r="AE36" s="102"/>
      <c r="AF36" s="69"/>
      <c r="AG36" s="102"/>
      <c r="AH36" s="69"/>
      <c r="AI36" s="102"/>
      <c r="AJ36" s="69"/>
      <c r="AK36" s="102"/>
      <c r="AL36" s="69"/>
      <c r="AM36" s="102"/>
      <c r="AN36" s="69"/>
      <c r="AO36" s="102"/>
      <c r="AP36" s="69"/>
      <c r="AQ36" s="102"/>
      <c r="AR36" s="69"/>
      <c r="AS36" s="102"/>
      <c r="AT36" s="69"/>
      <c r="AU36" s="102"/>
      <c r="AV36" s="69"/>
      <c r="AW36" s="102"/>
      <c r="AX36" s="69"/>
      <c r="AY36" s="102"/>
      <c r="AZ36" s="69"/>
      <c r="BA36" s="102"/>
      <c r="BB36" s="69"/>
      <c r="BC36" s="102"/>
      <c r="BD36" s="69"/>
    </row>
    <row r="37" spans="1:56">
      <c r="A37" s="62"/>
      <c r="B37" s="62"/>
      <c r="C37" s="62"/>
      <c r="D37" s="62"/>
      <c r="E37" s="62"/>
      <c r="F37" s="62"/>
      <c r="G37" s="67"/>
      <c r="H37" s="67"/>
      <c r="I37" s="63"/>
      <c r="J37" s="3"/>
      <c r="K37" s="68"/>
      <c r="L37" s="68"/>
      <c r="M37" s="238"/>
      <c r="N37" s="238"/>
      <c r="O37" s="239" t="e">
        <f t="shared" si="0"/>
        <v>#N/A</v>
      </c>
      <c r="P37" s="70"/>
      <c r="Q37" s="102"/>
      <c r="R37" s="69"/>
      <c r="S37" s="102"/>
      <c r="T37" s="69"/>
      <c r="U37" s="102"/>
      <c r="V37" s="69"/>
      <c r="W37" s="102"/>
      <c r="X37" s="69"/>
      <c r="Y37" s="102"/>
      <c r="Z37" s="69"/>
      <c r="AA37" s="102"/>
      <c r="AB37" s="69"/>
      <c r="AC37" s="102"/>
      <c r="AD37" s="69"/>
      <c r="AE37" s="102"/>
      <c r="AF37" s="69"/>
      <c r="AG37" s="102"/>
      <c r="AH37" s="69"/>
      <c r="AI37" s="102"/>
      <c r="AJ37" s="69"/>
      <c r="AK37" s="102"/>
      <c r="AL37" s="69"/>
      <c r="AM37" s="102"/>
      <c r="AN37" s="69"/>
      <c r="AO37" s="102"/>
      <c r="AP37" s="69"/>
      <c r="AQ37" s="102"/>
      <c r="AR37" s="69"/>
      <c r="AS37" s="102"/>
      <c r="AT37" s="69"/>
      <c r="AU37" s="102"/>
      <c r="AV37" s="69"/>
      <c r="AW37" s="102"/>
      <c r="AX37" s="69"/>
      <c r="AY37" s="102"/>
      <c r="AZ37" s="69"/>
      <c r="BA37" s="102"/>
      <c r="BB37" s="69"/>
      <c r="BC37" s="102"/>
      <c r="BD37" s="69"/>
    </row>
    <row r="38" spans="1:56">
      <c r="A38" s="62"/>
      <c r="B38" s="62"/>
      <c r="C38" s="62"/>
      <c r="D38" s="62"/>
      <c r="E38" s="62"/>
      <c r="F38" s="62"/>
      <c r="G38" s="67"/>
      <c r="H38" s="67"/>
      <c r="I38" s="63"/>
      <c r="J38" s="3"/>
      <c r="K38" s="68"/>
      <c r="L38" s="68"/>
      <c r="M38" s="238"/>
      <c r="N38" s="238"/>
      <c r="O38" s="239" t="e">
        <f t="shared" si="0"/>
        <v>#N/A</v>
      </c>
      <c r="P38" s="70"/>
      <c r="Q38" s="102"/>
      <c r="R38" s="69"/>
      <c r="S38" s="102"/>
      <c r="T38" s="69"/>
      <c r="U38" s="102"/>
      <c r="V38" s="69"/>
      <c r="W38" s="102"/>
      <c r="X38" s="69"/>
      <c r="Y38" s="102"/>
      <c r="Z38" s="69"/>
      <c r="AA38" s="102"/>
      <c r="AB38" s="69"/>
      <c r="AC38" s="102"/>
      <c r="AD38" s="69"/>
      <c r="AE38" s="102"/>
      <c r="AF38" s="69"/>
      <c r="AG38" s="102"/>
      <c r="AH38" s="69"/>
      <c r="AI38" s="102"/>
      <c r="AJ38" s="69"/>
      <c r="AK38" s="102"/>
      <c r="AL38" s="69"/>
      <c r="AM38" s="102"/>
      <c r="AN38" s="69"/>
      <c r="AO38" s="102"/>
      <c r="AP38" s="69"/>
      <c r="AQ38" s="102"/>
      <c r="AR38" s="69"/>
      <c r="AS38" s="102"/>
      <c r="AT38" s="69"/>
      <c r="AU38" s="102"/>
      <c r="AV38" s="69"/>
      <c r="AW38" s="102"/>
      <c r="AX38" s="69"/>
      <c r="AY38" s="102"/>
      <c r="AZ38" s="69"/>
      <c r="BA38" s="102"/>
      <c r="BB38" s="69"/>
      <c r="BC38" s="102"/>
      <c r="BD38" s="69"/>
    </row>
    <row r="39" spans="1:56">
      <c r="A39" s="62"/>
      <c r="B39" s="62"/>
      <c r="C39" s="62"/>
      <c r="D39" s="62"/>
      <c r="E39" s="62"/>
      <c r="F39" s="62"/>
      <c r="G39" s="67"/>
      <c r="H39" s="67"/>
      <c r="I39" s="63"/>
      <c r="J39" s="3"/>
      <c r="K39" s="68"/>
      <c r="L39" s="68"/>
      <c r="M39" s="238"/>
      <c r="N39" s="238"/>
      <c r="O39" s="239" t="e">
        <f t="shared" ref="O39:O70" si="1">IF(M39="-","",VLOOKUP(M39,EUSIPA_Table,2,0))</f>
        <v>#N/A</v>
      </c>
      <c r="P39" s="70"/>
      <c r="Q39" s="102"/>
      <c r="R39" s="69"/>
      <c r="S39" s="102"/>
      <c r="T39" s="69"/>
      <c r="U39" s="102"/>
      <c r="V39" s="69"/>
      <c r="W39" s="102"/>
      <c r="X39" s="69"/>
      <c r="Y39" s="102"/>
      <c r="Z39" s="69"/>
      <c r="AA39" s="102"/>
      <c r="AB39" s="69"/>
      <c r="AC39" s="102"/>
      <c r="AD39" s="69"/>
      <c r="AE39" s="102"/>
      <c r="AF39" s="69"/>
      <c r="AG39" s="102"/>
      <c r="AH39" s="69"/>
      <c r="AI39" s="102"/>
      <c r="AJ39" s="69"/>
      <c r="AK39" s="102"/>
      <c r="AL39" s="69"/>
      <c r="AM39" s="102"/>
      <c r="AN39" s="69"/>
      <c r="AO39" s="102"/>
      <c r="AP39" s="69"/>
      <c r="AQ39" s="102"/>
      <c r="AR39" s="69"/>
      <c r="AS39" s="102"/>
      <c r="AT39" s="69"/>
      <c r="AU39" s="102"/>
      <c r="AV39" s="69"/>
      <c r="AW39" s="102"/>
      <c r="AX39" s="69"/>
      <c r="AY39" s="102"/>
      <c r="AZ39" s="69"/>
      <c r="BA39" s="102"/>
      <c r="BB39" s="69"/>
      <c r="BC39" s="102"/>
      <c r="BD39" s="69"/>
    </row>
    <row r="40" spans="1:56">
      <c r="A40" s="62"/>
      <c r="B40" s="62"/>
      <c r="C40" s="62"/>
      <c r="D40" s="62"/>
      <c r="E40" s="62"/>
      <c r="F40" s="62"/>
      <c r="G40" s="67"/>
      <c r="H40" s="67"/>
      <c r="I40" s="63"/>
      <c r="J40" s="3"/>
      <c r="K40" s="68"/>
      <c r="L40" s="68"/>
      <c r="M40" s="238"/>
      <c r="N40" s="238"/>
      <c r="O40" s="239" t="e">
        <f t="shared" si="1"/>
        <v>#N/A</v>
      </c>
      <c r="P40" s="70"/>
      <c r="Q40" s="102"/>
      <c r="R40" s="69"/>
      <c r="S40" s="102"/>
      <c r="T40" s="69"/>
      <c r="U40" s="102"/>
      <c r="V40" s="69"/>
      <c r="W40" s="102"/>
      <c r="X40" s="69"/>
      <c r="Y40" s="102"/>
      <c r="Z40" s="69"/>
      <c r="AA40" s="102"/>
      <c r="AB40" s="69"/>
      <c r="AC40" s="102"/>
      <c r="AD40" s="69"/>
      <c r="AE40" s="102"/>
      <c r="AF40" s="69"/>
      <c r="AG40" s="102"/>
      <c r="AH40" s="69"/>
      <c r="AI40" s="102"/>
      <c r="AJ40" s="69"/>
      <c r="AK40" s="102"/>
      <c r="AL40" s="69"/>
      <c r="AM40" s="102"/>
      <c r="AN40" s="69"/>
      <c r="AO40" s="102"/>
      <c r="AP40" s="69"/>
      <c r="AQ40" s="102"/>
      <c r="AR40" s="69"/>
      <c r="AS40" s="102"/>
      <c r="AT40" s="69"/>
      <c r="AU40" s="102"/>
      <c r="AV40" s="69"/>
      <c r="AW40" s="102"/>
      <c r="AX40" s="69"/>
      <c r="AY40" s="102"/>
      <c r="AZ40" s="69"/>
      <c r="BA40" s="102"/>
      <c r="BB40" s="69"/>
      <c r="BC40" s="102"/>
      <c r="BD40" s="69"/>
    </row>
    <row r="41" spans="1:56">
      <c r="A41" s="62"/>
      <c r="B41" s="62"/>
      <c r="C41" s="62"/>
      <c r="D41" s="62"/>
      <c r="E41" s="62"/>
      <c r="F41" s="62"/>
      <c r="G41" s="67"/>
      <c r="H41" s="67"/>
      <c r="I41" s="63"/>
      <c r="J41" s="3"/>
      <c r="K41" s="68"/>
      <c r="L41" s="68"/>
      <c r="M41" s="238"/>
      <c r="N41" s="238"/>
      <c r="O41" s="239" t="e">
        <f t="shared" si="1"/>
        <v>#N/A</v>
      </c>
      <c r="P41" s="70"/>
      <c r="Q41" s="102"/>
      <c r="R41" s="69"/>
      <c r="S41" s="102"/>
      <c r="T41" s="69"/>
      <c r="U41" s="102"/>
      <c r="V41" s="69"/>
      <c r="W41" s="102"/>
      <c r="X41" s="69"/>
      <c r="Y41" s="102"/>
      <c r="Z41" s="69"/>
      <c r="AA41" s="102"/>
      <c r="AB41" s="69"/>
      <c r="AC41" s="102"/>
      <c r="AD41" s="69"/>
      <c r="AE41" s="102"/>
      <c r="AF41" s="69"/>
      <c r="AG41" s="102"/>
      <c r="AH41" s="69"/>
      <c r="AI41" s="102"/>
      <c r="AJ41" s="69"/>
      <c r="AK41" s="102"/>
      <c r="AL41" s="69"/>
      <c r="AM41" s="102"/>
      <c r="AN41" s="69"/>
      <c r="AO41" s="102"/>
      <c r="AP41" s="69"/>
      <c r="AQ41" s="102"/>
      <c r="AR41" s="69"/>
      <c r="AS41" s="102"/>
      <c r="AT41" s="69"/>
      <c r="AU41" s="102"/>
      <c r="AV41" s="69"/>
      <c r="AW41" s="102"/>
      <c r="AX41" s="69"/>
      <c r="AY41" s="102"/>
      <c r="AZ41" s="69"/>
      <c r="BA41" s="102"/>
      <c r="BB41" s="69"/>
      <c r="BC41" s="102"/>
      <c r="BD41" s="69"/>
    </row>
    <row r="42" spans="1:56">
      <c r="A42" s="62"/>
      <c r="B42" s="62"/>
      <c r="C42" s="62"/>
      <c r="D42" s="62"/>
      <c r="E42" s="62"/>
      <c r="F42" s="62"/>
      <c r="G42" s="67"/>
      <c r="H42" s="67"/>
      <c r="I42" s="63"/>
      <c r="J42" s="3"/>
      <c r="K42" s="68"/>
      <c r="L42" s="68"/>
      <c r="M42" s="238"/>
      <c r="N42" s="238"/>
      <c r="O42" s="239" t="e">
        <f t="shared" si="1"/>
        <v>#N/A</v>
      </c>
      <c r="P42" s="70"/>
      <c r="Q42" s="102"/>
      <c r="R42" s="69"/>
      <c r="S42" s="102"/>
      <c r="T42" s="69"/>
      <c r="U42" s="102"/>
      <c r="V42" s="69"/>
      <c r="W42" s="102"/>
      <c r="X42" s="69"/>
      <c r="Y42" s="102"/>
      <c r="Z42" s="69"/>
      <c r="AA42" s="102"/>
      <c r="AB42" s="69"/>
      <c r="AC42" s="102"/>
      <c r="AD42" s="69"/>
      <c r="AE42" s="102"/>
      <c r="AF42" s="69"/>
      <c r="AG42" s="102"/>
      <c r="AH42" s="69"/>
      <c r="AI42" s="102"/>
      <c r="AJ42" s="69"/>
      <c r="AK42" s="102"/>
      <c r="AL42" s="69"/>
      <c r="AM42" s="102"/>
      <c r="AN42" s="69"/>
      <c r="AO42" s="102"/>
      <c r="AP42" s="69"/>
      <c r="AQ42" s="102"/>
      <c r="AR42" s="69"/>
      <c r="AS42" s="102"/>
      <c r="AT42" s="69"/>
      <c r="AU42" s="102"/>
      <c r="AV42" s="69"/>
      <c r="AW42" s="102"/>
      <c r="AX42" s="69"/>
      <c r="AY42" s="102"/>
      <c r="AZ42" s="69"/>
      <c r="BA42" s="102"/>
      <c r="BB42" s="69"/>
      <c r="BC42" s="102"/>
      <c r="BD42" s="69"/>
    </row>
    <row r="43" spans="1:56">
      <c r="A43" s="62"/>
      <c r="B43" s="62"/>
      <c r="C43" s="62"/>
      <c r="D43" s="62"/>
      <c r="E43" s="62"/>
      <c r="F43" s="62"/>
      <c r="G43" s="67"/>
      <c r="H43" s="67"/>
      <c r="I43" s="63"/>
      <c r="J43" s="3"/>
      <c r="K43" s="68"/>
      <c r="L43" s="68"/>
      <c r="M43" s="238"/>
      <c r="N43" s="238"/>
      <c r="O43" s="239" t="e">
        <f t="shared" si="1"/>
        <v>#N/A</v>
      </c>
      <c r="P43" s="70"/>
      <c r="Q43" s="102"/>
      <c r="R43" s="69"/>
      <c r="S43" s="102"/>
      <c r="T43" s="69"/>
      <c r="U43" s="102"/>
      <c r="V43" s="69"/>
      <c r="W43" s="102"/>
      <c r="X43" s="69"/>
      <c r="Y43" s="102"/>
      <c r="Z43" s="69"/>
      <c r="AA43" s="102"/>
      <c r="AB43" s="69"/>
      <c r="AC43" s="102"/>
      <c r="AD43" s="69"/>
      <c r="AE43" s="102"/>
      <c r="AF43" s="69"/>
      <c r="AG43" s="102"/>
      <c r="AH43" s="69"/>
      <c r="AI43" s="102"/>
      <c r="AJ43" s="69"/>
      <c r="AK43" s="102"/>
      <c r="AL43" s="69"/>
      <c r="AM43" s="102"/>
      <c r="AN43" s="69"/>
      <c r="AO43" s="102"/>
      <c r="AP43" s="69"/>
      <c r="AQ43" s="102"/>
      <c r="AR43" s="69"/>
      <c r="AS43" s="102"/>
      <c r="AT43" s="69"/>
      <c r="AU43" s="102"/>
      <c r="AV43" s="69"/>
      <c r="AW43" s="102"/>
      <c r="AX43" s="69"/>
      <c r="AY43" s="102"/>
      <c r="AZ43" s="69"/>
      <c r="BA43" s="102"/>
      <c r="BB43" s="69"/>
      <c r="BC43" s="102"/>
      <c r="BD43" s="69"/>
    </row>
    <row r="44" spans="1:56">
      <c r="A44" s="62"/>
      <c r="B44" s="62"/>
      <c r="C44" s="62"/>
      <c r="D44" s="62"/>
      <c r="E44" s="62"/>
      <c r="F44" s="62"/>
      <c r="G44" s="67"/>
      <c r="H44" s="67"/>
      <c r="I44" s="63"/>
      <c r="J44" s="3"/>
      <c r="K44" s="68"/>
      <c r="L44" s="68"/>
      <c r="M44" s="238"/>
      <c r="N44" s="238"/>
      <c r="O44" s="239" t="e">
        <f t="shared" si="1"/>
        <v>#N/A</v>
      </c>
      <c r="P44" s="70"/>
      <c r="Q44" s="102"/>
      <c r="R44" s="69"/>
      <c r="S44" s="102"/>
      <c r="T44" s="69"/>
      <c r="U44" s="102"/>
      <c r="V44" s="69"/>
      <c r="W44" s="102"/>
      <c r="X44" s="69"/>
      <c r="Y44" s="102"/>
      <c r="Z44" s="69"/>
      <c r="AA44" s="102"/>
      <c r="AB44" s="69"/>
      <c r="AC44" s="102"/>
      <c r="AD44" s="69"/>
      <c r="AE44" s="102"/>
      <c r="AF44" s="69"/>
      <c r="AG44" s="102"/>
      <c r="AH44" s="69"/>
      <c r="AI44" s="102"/>
      <c r="AJ44" s="69"/>
      <c r="AK44" s="102"/>
      <c r="AL44" s="69"/>
      <c r="AM44" s="102"/>
      <c r="AN44" s="69"/>
      <c r="AO44" s="102"/>
      <c r="AP44" s="69"/>
      <c r="AQ44" s="102"/>
      <c r="AR44" s="69"/>
      <c r="AS44" s="102"/>
      <c r="AT44" s="69"/>
      <c r="AU44" s="102"/>
      <c r="AV44" s="69"/>
      <c r="AW44" s="102"/>
      <c r="AX44" s="69"/>
      <c r="AY44" s="102"/>
      <c r="AZ44" s="69"/>
      <c r="BA44" s="102"/>
      <c r="BB44" s="69"/>
      <c r="BC44" s="102"/>
      <c r="BD44" s="69"/>
    </row>
    <row r="45" spans="1:56">
      <c r="A45" s="62"/>
      <c r="B45" s="62"/>
      <c r="C45" s="62"/>
      <c r="D45" s="62"/>
      <c r="E45" s="62"/>
      <c r="F45" s="62"/>
      <c r="G45" s="67"/>
      <c r="H45" s="67"/>
      <c r="I45" s="63"/>
      <c r="J45" s="3"/>
      <c r="K45" s="68"/>
      <c r="L45" s="68"/>
      <c r="M45" s="238"/>
      <c r="N45" s="238"/>
      <c r="O45" s="239" t="e">
        <f t="shared" si="1"/>
        <v>#N/A</v>
      </c>
      <c r="P45" s="70"/>
      <c r="Q45" s="102"/>
      <c r="R45" s="69"/>
      <c r="S45" s="102"/>
      <c r="T45" s="69"/>
      <c r="U45" s="102"/>
      <c r="V45" s="69"/>
      <c r="W45" s="102"/>
      <c r="X45" s="69"/>
      <c r="Y45" s="102"/>
      <c r="Z45" s="69"/>
      <c r="AA45" s="102"/>
      <c r="AB45" s="69"/>
      <c r="AC45" s="102"/>
      <c r="AD45" s="69"/>
      <c r="AE45" s="102"/>
      <c r="AF45" s="69"/>
      <c r="AG45" s="102"/>
      <c r="AH45" s="69"/>
      <c r="AI45" s="102"/>
      <c r="AJ45" s="69"/>
      <c r="AK45" s="102"/>
      <c r="AL45" s="69"/>
      <c r="AM45" s="102"/>
      <c r="AN45" s="69"/>
      <c r="AO45" s="102"/>
      <c r="AP45" s="69"/>
      <c r="AQ45" s="102"/>
      <c r="AR45" s="69"/>
      <c r="AS45" s="102"/>
      <c r="AT45" s="69"/>
      <c r="AU45" s="102"/>
      <c r="AV45" s="69"/>
      <c r="AW45" s="102"/>
      <c r="AX45" s="69"/>
      <c r="AY45" s="102"/>
      <c r="AZ45" s="69"/>
      <c r="BA45" s="102"/>
      <c r="BB45" s="69"/>
      <c r="BC45" s="102"/>
      <c r="BD45" s="69"/>
    </row>
    <row r="46" spans="1:56">
      <c r="A46" s="62"/>
      <c r="B46" s="62"/>
      <c r="C46" s="62"/>
      <c r="D46" s="62"/>
      <c r="E46" s="62"/>
      <c r="F46" s="62"/>
      <c r="G46" s="67"/>
      <c r="H46" s="67"/>
      <c r="I46" s="63"/>
      <c r="J46" s="3"/>
      <c r="K46" s="68"/>
      <c r="L46" s="68"/>
      <c r="M46" s="238"/>
      <c r="N46" s="238"/>
      <c r="O46" s="239" t="e">
        <f t="shared" si="1"/>
        <v>#N/A</v>
      </c>
      <c r="P46" s="70"/>
      <c r="Q46" s="102"/>
      <c r="R46" s="69"/>
      <c r="S46" s="102"/>
      <c r="T46" s="69"/>
      <c r="U46" s="102"/>
      <c r="V46" s="69"/>
      <c r="W46" s="102"/>
      <c r="X46" s="69"/>
      <c r="Y46" s="102"/>
      <c r="Z46" s="69"/>
      <c r="AA46" s="102"/>
      <c r="AB46" s="69"/>
      <c r="AC46" s="102"/>
      <c r="AD46" s="69"/>
      <c r="AE46" s="102"/>
      <c r="AF46" s="69"/>
      <c r="AG46" s="102"/>
      <c r="AH46" s="69"/>
      <c r="AI46" s="102"/>
      <c r="AJ46" s="69"/>
      <c r="AK46" s="102"/>
      <c r="AL46" s="69"/>
      <c r="AM46" s="102"/>
      <c r="AN46" s="69"/>
      <c r="AO46" s="102"/>
      <c r="AP46" s="69"/>
      <c r="AQ46" s="102"/>
      <c r="AR46" s="69"/>
      <c r="AS46" s="102"/>
      <c r="AT46" s="69"/>
      <c r="AU46" s="102"/>
      <c r="AV46" s="69"/>
      <c r="AW46" s="102"/>
      <c r="AX46" s="69"/>
      <c r="AY46" s="102"/>
      <c r="AZ46" s="69"/>
      <c r="BA46" s="102"/>
      <c r="BB46" s="69"/>
      <c r="BC46" s="102"/>
      <c r="BD46" s="69"/>
    </row>
    <row r="47" spans="1:56">
      <c r="A47" s="62"/>
      <c r="B47" s="62"/>
      <c r="C47" s="62"/>
      <c r="D47" s="62"/>
      <c r="E47" s="62"/>
      <c r="F47" s="62"/>
      <c r="G47" s="67"/>
      <c r="H47" s="67"/>
      <c r="I47" s="63"/>
      <c r="J47" s="3"/>
      <c r="K47" s="68"/>
      <c r="L47" s="68"/>
      <c r="M47" s="238"/>
      <c r="N47" s="238"/>
      <c r="O47" s="239" t="e">
        <f t="shared" si="1"/>
        <v>#N/A</v>
      </c>
      <c r="P47" s="70"/>
      <c r="Q47" s="102"/>
      <c r="R47" s="69"/>
      <c r="S47" s="102"/>
      <c r="T47" s="69"/>
      <c r="U47" s="102"/>
      <c r="V47" s="69"/>
      <c r="W47" s="102"/>
      <c r="X47" s="69"/>
      <c r="Y47" s="102"/>
      <c r="Z47" s="69"/>
      <c r="AA47" s="102"/>
      <c r="AB47" s="69"/>
      <c r="AC47" s="102"/>
      <c r="AD47" s="69"/>
      <c r="AE47" s="102"/>
      <c r="AF47" s="69"/>
      <c r="AG47" s="102"/>
      <c r="AH47" s="69"/>
      <c r="AI47" s="102"/>
      <c r="AJ47" s="69"/>
      <c r="AK47" s="102"/>
      <c r="AL47" s="69"/>
      <c r="AM47" s="102"/>
      <c r="AN47" s="69"/>
      <c r="AO47" s="102"/>
      <c r="AP47" s="69"/>
      <c r="AQ47" s="102"/>
      <c r="AR47" s="69"/>
      <c r="AS47" s="102"/>
      <c r="AT47" s="69"/>
      <c r="AU47" s="102"/>
      <c r="AV47" s="69"/>
      <c r="AW47" s="102"/>
      <c r="AX47" s="69"/>
      <c r="AY47" s="102"/>
      <c r="AZ47" s="69"/>
      <c r="BA47" s="102"/>
      <c r="BB47" s="69"/>
      <c r="BC47" s="102"/>
      <c r="BD47" s="69"/>
    </row>
    <row r="48" spans="1:56">
      <c r="A48" s="62"/>
      <c r="B48" s="62"/>
      <c r="C48" s="62"/>
      <c r="D48" s="62"/>
      <c r="E48" s="62"/>
      <c r="F48" s="62"/>
      <c r="G48" s="67"/>
      <c r="H48" s="67"/>
      <c r="I48" s="63"/>
      <c r="J48" s="3"/>
      <c r="K48" s="68"/>
      <c r="L48" s="68"/>
      <c r="M48" s="238"/>
      <c r="N48" s="238"/>
      <c r="O48" s="239" t="e">
        <f t="shared" si="1"/>
        <v>#N/A</v>
      </c>
      <c r="P48" s="70"/>
      <c r="Q48" s="102"/>
      <c r="R48" s="69"/>
      <c r="S48" s="102"/>
      <c r="T48" s="69"/>
      <c r="U48" s="102"/>
      <c r="V48" s="69"/>
      <c r="W48" s="102"/>
      <c r="X48" s="69"/>
      <c r="Y48" s="102"/>
      <c r="Z48" s="69"/>
      <c r="AA48" s="102"/>
      <c r="AB48" s="69"/>
      <c r="AC48" s="102"/>
      <c r="AD48" s="69"/>
      <c r="AE48" s="102"/>
      <c r="AF48" s="69"/>
      <c r="AG48" s="102"/>
      <c r="AH48" s="69"/>
      <c r="AI48" s="102"/>
      <c r="AJ48" s="69"/>
      <c r="AK48" s="102"/>
      <c r="AL48" s="69"/>
      <c r="AM48" s="102"/>
      <c r="AN48" s="69"/>
      <c r="AO48" s="102"/>
      <c r="AP48" s="69"/>
      <c r="AQ48" s="102"/>
      <c r="AR48" s="69"/>
      <c r="AS48" s="102"/>
      <c r="AT48" s="69"/>
      <c r="AU48" s="102"/>
      <c r="AV48" s="69"/>
      <c r="AW48" s="102"/>
      <c r="AX48" s="69"/>
      <c r="AY48" s="102"/>
      <c r="AZ48" s="69"/>
      <c r="BA48" s="102"/>
      <c r="BB48" s="69"/>
      <c r="BC48" s="102"/>
      <c r="BD48" s="69"/>
    </row>
    <row r="49" spans="1:56">
      <c r="A49" s="62"/>
      <c r="B49" s="62"/>
      <c r="C49" s="62"/>
      <c r="D49" s="62"/>
      <c r="E49" s="62"/>
      <c r="F49" s="62"/>
      <c r="G49" s="67"/>
      <c r="H49" s="67"/>
      <c r="I49" s="63"/>
      <c r="J49" s="3"/>
      <c r="K49" s="68"/>
      <c r="L49" s="68"/>
      <c r="M49" s="238"/>
      <c r="N49" s="238"/>
      <c r="O49" s="239" t="e">
        <f t="shared" si="1"/>
        <v>#N/A</v>
      </c>
      <c r="P49" s="70"/>
      <c r="Q49" s="102"/>
      <c r="R49" s="69"/>
      <c r="S49" s="102"/>
      <c r="T49" s="69"/>
      <c r="U49" s="102"/>
      <c r="V49" s="69"/>
      <c r="W49" s="102"/>
      <c r="X49" s="69"/>
      <c r="Y49" s="102"/>
      <c r="Z49" s="69"/>
      <c r="AA49" s="102"/>
      <c r="AB49" s="69"/>
      <c r="AC49" s="102"/>
      <c r="AD49" s="69"/>
      <c r="AE49" s="102"/>
      <c r="AF49" s="69"/>
      <c r="AG49" s="102"/>
      <c r="AH49" s="69"/>
      <c r="AI49" s="102"/>
      <c r="AJ49" s="69"/>
      <c r="AK49" s="102"/>
      <c r="AL49" s="69"/>
      <c r="AM49" s="102"/>
      <c r="AN49" s="69"/>
      <c r="AO49" s="102"/>
      <c r="AP49" s="69"/>
      <c r="AQ49" s="102"/>
      <c r="AR49" s="69"/>
      <c r="AS49" s="102"/>
      <c r="AT49" s="69"/>
      <c r="AU49" s="102"/>
      <c r="AV49" s="69"/>
      <c r="AW49" s="102"/>
      <c r="AX49" s="69"/>
      <c r="AY49" s="102"/>
      <c r="AZ49" s="69"/>
      <c r="BA49" s="102"/>
      <c r="BB49" s="69"/>
      <c r="BC49" s="102"/>
      <c r="BD49" s="69"/>
    </row>
    <row r="50" spans="1:56">
      <c r="A50" s="62"/>
      <c r="B50" s="62"/>
      <c r="C50" s="62"/>
      <c r="D50" s="62"/>
      <c r="E50" s="62"/>
      <c r="F50" s="62"/>
      <c r="G50" s="67"/>
      <c r="H50" s="67"/>
      <c r="I50" s="63"/>
      <c r="J50" s="3"/>
      <c r="K50" s="68"/>
      <c r="L50" s="68"/>
      <c r="M50" s="238"/>
      <c r="N50" s="238"/>
      <c r="O50" s="239" t="e">
        <f t="shared" si="1"/>
        <v>#N/A</v>
      </c>
      <c r="P50" s="70"/>
      <c r="Q50" s="102"/>
      <c r="R50" s="69"/>
      <c r="S50" s="102"/>
      <c r="T50" s="69"/>
      <c r="U50" s="102"/>
      <c r="V50" s="69"/>
      <c r="W50" s="102"/>
      <c r="X50" s="69"/>
      <c r="Y50" s="102"/>
      <c r="Z50" s="69"/>
      <c r="AA50" s="102"/>
      <c r="AB50" s="69"/>
      <c r="AC50" s="102"/>
      <c r="AD50" s="69"/>
      <c r="AE50" s="102"/>
      <c r="AF50" s="69"/>
      <c r="AG50" s="102"/>
      <c r="AH50" s="69"/>
      <c r="AI50" s="102"/>
      <c r="AJ50" s="69"/>
      <c r="AK50" s="102"/>
      <c r="AL50" s="69"/>
      <c r="AM50" s="102"/>
      <c r="AN50" s="69"/>
      <c r="AO50" s="102"/>
      <c r="AP50" s="69"/>
      <c r="AQ50" s="102"/>
      <c r="AR50" s="69"/>
      <c r="AS50" s="102"/>
      <c r="AT50" s="69"/>
      <c r="AU50" s="102"/>
      <c r="AV50" s="69"/>
      <c r="AW50" s="102"/>
      <c r="AX50" s="69"/>
      <c r="AY50" s="102"/>
      <c r="AZ50" s="69"/>
      <c r="BA50" s="102"/>
      <c r="BB50" s="69"/>
      <c r="BC50" s="102"/>
      <c r="BD50" s="69"/>
    </row>
    <row r="51" spans="1:56">
      <c r="A51" s="62"/>
      <c r="B51" s="62"/>
      <c r="C51" s="62"/>
      <c r="D51" s="62"/>
      <c r="E51" s="62"/>
      <c r="F51" s="62"/>
      <c r="G51" s="67"/>
      <c r="H51" s="67"/>
      <c r="I51" s="63"/>
      <c r="J51" s="3"/>
      <c r="K51" s="68"/>
      <c r="L51" s="68"/>
      <c r="M51" s="238"/>
      <c r="N51" s="238"/>
      <c r="O51" s="239" t="e">
        <f t="shared" si="1"/>
        <v>#N/A</v>
      </c>
      <c r="P51" s="70"/>
      <c r="Q51" s="102"/>
      <c r="R51" s="69"/>
      <c r="S51" s="102"/>
      <c r="T51" s="69"/>
      <c r="U51" s="102"/>
      <c r="V51" s="69"/>
      <c r="W51" s="102"/>
      <c r="X51" s="69"/>
      <c r="Y51" s="102"/>
      <c r="Z51" s="69"/>
      <c r="AA51" s="102"/>
      <c r="AB51" s="69"/>
      <c r="AC51" s="102"/>
      <c r="AD51" s="69"/>
      <c r="AE51" s="102"/>
      <c r="AF51" s="69"/>
      <c r="AG51" s="102"/>
      <c r="AH51" s="69"/>
      <c r="AI51" s="102"/>
      <c r="AJ51" s="69"/>
      <c r="AK51" s="102"/>
      <c r="AL51" s="69"/>
      <c r="AM51" s="102"/>
      <c r="AN51" s="69"/>
      <c r="AO51" s="102"/>
      <c r="AP51" s="69"/>
      <c r="AQ51" s="102"/>
      <c r="AR51" s="69"/>
      <c r="AS51" s="102"/>
      <c r="AT51" s="69"/>
      <c r="AU51" s="102"/>
      <c r="AV51" s="69"/>
      <c r="AW51" s="102"/>
      <c r="AX51" s="69"/>
      <c r="AY51" s="102"/>
      <c r="AZ51" s="69"/>
      <c r="BA51" s="102"/>
      <c r="BB51" s="69"/>
      <c r="BC51" s="102"/>
      <c r="BD51" s="69"/>
    </row>
    <row r="52" spans="1:56">
      <c r="A52" s="62"/>
      <c r="B52" s="62"/>
      <c r="C52" s="62"/>
      <c r="D52" s="62"/>
      <c r="E52" s="62"/>
      <c r="F52" s="62"/>
      <c r="G52" s="67"/>
      <c r="H52" s="67"/>
      <c r="I52" s="63"/>
      <c r="J52" s="3"/>
      <c r="K52" s="68"/>
      <c r="L52" s="68"/>
      <c r="M52" s="238"/>
      <c r="N52" s="238"/>
      <c r="O52" s="239" t="e">
        <f t="shared" si="1"/>
        <v>#N/A</v>
      </c>
      <c r="P52" s="70"/>
      <c r="Q52" s="102"/>
      <c r="R52" s="69"/>
      <c r="S52" s="102"/>
      <c r="T52" s="69"/>
      <c r="U52" s="102"/>
      <c r="V52" s="69"/>
      <c r="W52" s="102"/>
      <c r="X52" s="69"/>
      <c r="Y52" s="102"/>
      <c r="Z52" s="69"/>
      <c r="AA52" s="102"/>
      <c r="AB52" s="69"/>
      <c r="AC52" s="102"/>
      <c r="AD52" s="69"/>
      <c r="AE52" s="102"/>
      <c r="AF52" s="69"/>
      <c r="AG52" s="102"/>
      <c r="AH52" s="69"/>
      <c r="AI52" s="102"/>
      <c r="AJ52" s="69"/>
      <c r="AK52" s="102"/>
      <c r="AL52" s="69"/>
      <c r="AM52" s="102"/>
      <c r="AN52" s="69"/>
      <c r="AO52" s="102"/>
      <c r="AP52" s="69"/>
      <c r="AQ52" s="102"/>
      <c r="AR52" s="69"/>
      <c r="AS52" s="102"/>
      <c r="AT52" s="69"/>
      <c r="AU52" s="102"/>
      <c r="AV52" s="69"/>
      <c r="AW52" s="102"/>
      <c r="AX52" s="69"/>
      <c r="AY52" s="102"/>
      <c r="AZ52" s="69"/>
      <c r="BA52" s="102"/>
      <c r="BB52" s="69"/>
      <c r="BC52" s="102"/>
      <c r="BD52" s="69"/>
    </row>
    <row r="53" spans="1:56">
      <c r="A53" s="62"/>
      <c r="B53" s="62"/>
      <c r="C53" s="62"/>
      <c r="D53" s="62"/>
      <c r="E53" s="62"/>
      <c r="F53" s="62"/>
      <c r="G53" s="67"/>
      <c r="H53" s="67"/>
      <c r="I53" s="63"/>
      <c r="J53" s="3"/>
      <c r="K53" s="68"/>
      <c r="L53" s="68"/>
      <c r="M53" s="238"/>
      <c r="N53" s="238"/>
      <c r="O53" s="239" t="e">
        <f t="shared" si="1"/>
        <v>#N/A</v>
      </c>
      <c r="P53" s="70"/>
      <c r="Q53" s="102"/>
      <c r="R53" s="69"/>
      <c r="S53" s="102"/>
      <c r="T53" s="69"/>
      <c r="U53" s="102"/>
      <c r="V53" s="69"/>
      <c r="W53" s="102"/>
      <c r="X53" s="69"/>
      <c r="Y53" s="102"/>
      <c r="Z53" s="69"/>
      <c r="AA53" s="102"/>
      <c r="AB53" s="69"/>
      <c r="AC53" s="102"/>
      <c r="AD53" s="69"/>
      <c r="AE53" s="102"/>
      <c r="AF53" s="69"/>
      <c r="AG53" s="102"/>
      <c r="AH53" s="69"/>
      <c r="AI53" s="102"/>
      <c r="AJ53" s="69"/>
      <c r="AK53" s="102"/>
      <c r="AL53" s="69"/>
      <c r="AM53" s="102"/>
      <c r="AN53" s="69"/>
      <c r="AO53" s="102"/>
      <c r="AP53" s="69"/>
      <c r="AQ53" s="102"/>
      <c r="AR53" s="69"/>
      <c r="AS53" s="102"/>
      <c r="AT53" s="69"/>
      <c r="AU53" s="102"/>
      <c r="AV53" s="69"/>
      <c r="AW53" s="102"/>
      <c r="AX53" s="69"/>
      <c r="AY53" s="102"/>
      <c r="AZ53" s="69"/>
      <c r="BA53" s="102"/>
      <c r="BB53" s="69"/>
      <c r="BC53" s="102"/>
      <c r="BD53" s="69"/>
    </row>
    <row r="54" spans="1:56">
      <c r="A54" s="62"/>
      <c r="B54" s="62"/>
      <c r="C54" s="62"/>
      <c r="D54" s="62"/>
      <c r="E54" s="62"/>
      <c r="F54" s="62"/>
      <c r="G54" s="67"/>
      <c r="H54" s="67"/>
      <c r="I54" s="63"/>
      <c r="J54" s="3"/>
      <c r="K54" s="68"/>
      <c r="L54" s="68"/>
      <c r="M54" s="238"/>
      <c r="N54" s="238"/>
      <c r="O54" s="239" t="e">
        <f t="shared" si="1"/>
        <v>#N/A</v>
      </c>
      <c r="P54" s="70"/>
      <c r="Q54" s="102"/>
      <c r="R54" s="69"/>
      <c r="S54" s="102"/>
      <c r="T54" s="69"/>
      <c r="U54" s="102"/>
      <c r="V54" s="69"/>
      <c r="W54" s="102"/>
      <c r="X54" s="69"/>
      <c r="Y54" s="102"/>
      <c r="Z54" s="69"/>
      <c r="AA54" s="102"/>
      <c r="AB54" s="69"/>
      <c r="AC54" s="102"/>
      <c r="AD54" s="69"/>
      <c r="AE54" s="102"/>
      <c r="AF54" s="69"/>
      <c r="AG54" s="102"/>
      <c r="AH54" s="69"/>
      <c r="AI54" s="102"/>
      <c r="AJ54" s="69"/>
      <c r="AK54" s="102"/>
      <c r="AL54" s="69"/>
      <c r="AM54" s="102"/>
      <c r="AN54" s="69"/>
      <c r="AO54" s="102"/>
      <c r="AP54" s="69"/>
      <c r="AQ54" s="102"/>
      <c r="AR54" s="69"/>
      <c r="AS54" s="102"/>
      <c r="AT54" s="69"/>
      <c r="AU54" s="102"/>
      <c r="AV54" s="69"/>
      <c r="AW54" s="102"/>
      <c r="AX54" s="69"/>
      <c r="AY54" s="102"/>
      <c r="AZ54" s="69"/>
      <c r="BA54" s="102"/>
      <c r="BB54" s="69"/>
      <c r="BC54" s="102"/>
      <c r="BD54" s="69"/>
    </row>
    <row r="55" spans="1:56">
      <c r="A55" s="62"/>
      <c r="B55" s="62"/>
      <c r="C55" s="62"/>
      <c r="D55" s="62"/>
      <c r="E55" s="62"/>
      <c r="F55" s="62"/>
      <c r="G55" s="67"/>
      <c r="H55" s="67"/>
      <c r="I55" s="63"/>
      <c r="J55" s="3"/>
      <c r="K55" s="68"/>
      <c r="L55" s="68"/>
      <c r="M55" s="238"/>
      <c r="N55" s="238"/>
      <c r="O55" s="239" t="e">
        <f t="shared" si="1"/>
        <v>#N/A</v>
      </c>
      <c r="P55" s="70"/>
      <c r="Q55" s="102"/>
      <c r="R55" s="69"/>
      <c r="S55" s="102"/>
      <c r="T55" s="69"/>
      <c r="U55" s="102"/>
      <c r="V55" s="69"/>
      <c r="W55" s="102"/>
      <c r="X55" s="69"/>
      <c r="Y55" s="102"/>
      <c r="Z55" s="69"/>
      <c r="AA55" s="102"/>
      <c r="AB55" s="69"/>
      <c r="AC55" s="102"/>
      <c r="AD55" s="69"/>
      <c r="AE55" s="102"/>
      <c r="AF55" s="69"/>
      <c r="AG55" s="102"/>
      <c r="AH55" s="69"/>
      <c r="AI55" s="102"/>
      <c r="AJ55" s="69"/>
      <c r="AK55" s="102"/>
      <c r="AL55" s="69"/>
      <c r="AM55" s="102"/>
      <c r="AN55" s="69"/>
      <c r="AO55" s="102"/>
      <c r="AP55" s="69"/>
      <c r="AQ55" s="102"/>
      <c r="AR55" s="69"/>
      <c r="AS55" s="102"/>
      <c r="AT55" s="69"/>
      <c r="AU55" s="102"/>
      <c r="AV55" s="69"/>
      <c r="AW55" s="102"/>
      <c r="AX55" s="69"/>
      <c r="AY55" s="102"/>
      <c r="AZ55" s="69"/>
      <c r="BA55" s="102"/>
      <c r="BB55" s="69"/>
      <c r="BC55" s="102"/>
      <c r="BD55" s="69"/>
    </row>
    <row r="56" spans="1:56">
      <c r="A56" s="62"/>
      <c r="B56" s="62"/>
      <c r="C56" s="62"/>
      <c r="D56" s="62"/>
      <c r="E56" s="62"/>
      <c r="F56" s="62"/>
      <c r="G56" s="67"/>
      <c r="H56" s="67"/>
      <c r="I56" s="63"/>
      <c r="J56" s="3"/>
      <c r="K56" s="68"/>
      <c r="L56" s="68"/>
      <c r="M56" s="238"/>
      <c r="N56" s="238"/>
      <c r="O56" s="239" t="e">
        <f t="shared" si="1"/>
        <v>#N/A</v>
      </c>
      <c r="P56" s="70"/>
      <c r="Q56" s="102"/>
      <c r="R56" s="69"/>
      <c r="S56" s="102"/>
      <c r="T56" s="69"/>
      <c r="U56" s="102"/>
      <c r="V56" s="69"/>
      <c r="W56" s="102"/>
      <c r="X56" s="69"/>
      <c r="Y56" s="102"/>
      <c r="Z56" s="69"/>
      <c r="AA56" s="102"/>
      <c r="AB56" s="69"/>
      <c r="AC56" s="102"/>
      <c r="AD56" s="69"/>
      <c r="AE56" s="102"/>
      <c r="AF56" s="69"/>
      <c r="AG56" s="102"/>
      <c r="AH56" s="69"/>
      <c r="AI56" s="102"/>
      <c r="AJ56" s="69"/>
      <c r="AK56" s="102"/>
      <c r="AL56" s="69"/>
      <c r="AM56" s="102"/>
      <c r="AN56" s="69"/>
      <c r="AO56" s="102"/>
      <c r="AP56" s="69"/>
      <c r="AQ56" s="102"/>
      <c r="AR56" s="69"/>
      <c r="AS56" s="102"/>
      <c r="AT56" s="69"/>
      <c r="AU56" s="102"/>
      <c r="AV56" s="69"/>
      <c r="AW56" s="102"/>
      <c r="AX56" s="69"/>
      <c r="AY56" s="102"/>
      <c r="AZ56" s="69"/>
      <c r="BA56" s="102"/>
      <c r="BB56" s="69"/>
      <c r="BC56" s="102"/>
      <c r="BD56" s="69"/>
    </row>
    <row r="57" spans="1:56">
      <c r="A57" s="62"/>
      <c r="B57" s="62"/>
      <c r="C57" s="62"/>
      <c r="D57" s="62"/>
      <c r="E57" s="62"/>
      <c r="F57" s="62"/>
      <c r="G57" s="67"/>
      <c r="H57" s="67"/>
      <c r="I57" s="63"/>
      <c r="J57" s="3"/>
      <c r="K57" s="68"/>
      <c r="L57" s="68"/>
      <c r="M57" s="238"/>
      <c r="N57" s="238"/>
      <c r="O57" s="239" t="e">
        <f t="shared" si="1"/>
        <v>#N/A</v>
      </c>
      <c r="P57" s="70"/>
      <c r="Q57" s="102"/>
      <c r="R57" s="69"/>
      <c r="S57" s="102"/>
      <c r="T57" s="69"/>
      <c r="U57" s="102"/>
      <c r="V57" s="69"/>
      <c r="W57" s="102"/>
      <c r="X57" s="69"/>
      <c r="Y57" s="102"/>
      <c r="Z57" s="69"/>
      <c r="AA57" s="102"/>
      <c r="AB57" s="69"/>
      <c r="AC57" s="102"/>
      <c r="AD57" s="69"/>
      <c r="AE57" s="102"/>
      <c r="AF57" s="69"/>
      <c r="AG57" s="102"/>
      <c r="AH57" s="69"/>
      <c r="AI57" s="102"/>
      <c r="AJ57" s="69"/>
      <c r="AK57" s="102"/>
      <c r="AL57" s="69"/>
      <c r="AM57" s="102"/>
      <c r="AN57" s="69"/>
      <c r="AO57" s="102"/>
      <c r="AP57" s="69"/>
      <c r="AQ57" s="102"/>
      <c r="AR57" s="69"/>
      <c r="AS57" s="102"/>
      <c r="AT57" s="69"/>
      <c r="AU57" s="102"/>
      <c r="AV57" s="69"/>
      <c r="AW57" s="102"/>
      <c r="AX57" s="69"/>
      <c r="AY57" s="102"/>
      <c r="AZ57" s="69"/>
      <c r="BA57" s="102"/>
      <c r="BB57" s="69"/>
      <c r="BC57" s="102"/>
      <c r="BD57" s="69"/>
    </row>
    <row r="58" spans="1:56">
      <c r="A58" s="62"/>
      <c r="B58" s="62"/>
      <c r="C58" s="62"/>
      <c r="D58" s="62"/>
      <c r="E58" s="62"/>
      <c r="F58" s="62"/>
      <c r="G58" s="67"/>
      <c r="H58" s="67"/>
      <c r="I58" s="63"/>
      <c r="J58" s="3"/>
      <c r="K58" s="68"/>
      <c r="L58" s="68"/>
      <c r="M58" s="238"/>
      <c r="N58" s="238"/>
      <c r="O58" s="239" t="e">
        <f t="shared" si="1"/>
        <v>#N/A</v>
      </c>
      <c r="P58" s="70"/>
      <c r="Q58" s="102"/>
      <c r="R58" s="69"/>
      <c r="S58" s="102"/>
      <c r="T58" s="69"/>
      <c r="U58" s="102"/>
      <c r="V58" s="69"/>
      <c r="W58" s="102"/>
      <c r="X58" s="69"/>
      <c r="Y58" s="102"/>
      <c r="Z58" s="69"/>
      <c r="AA58" s="102"/>
      <c r="AB58" s="69"/>
      <c r="AC58" s="102"/>
      <c r="AD58" s="69"/>
      <c r="AE58" s="102"/>
      <c r="AF58" s="69"/>
      <c r="AG58" s="102"/>
      <c r="AH58" s="69"/>
      <c r="AI58" s="102"/>
      <c r="AJ58" s="69"/>
      <c r="AK58" s="102"/>
      <c r="AL58" s="69"/>
      <c r="AM58" s="102"/>
      <c r="AN58" s="69"/>
      <c r="AO58" s="102"/>
      <c r="AP58" s="69"/>
      <c r="AQ58" s="102"/>
      <c r="AR58" s="69"/>
      <c r="AS58" s="102"/>
      <c r="AT58" s="69"/>
      <c r="AU58" s="102"/>
      <c r="AV58" s="69"/>
      <c r="AW58" s="102"/>
      <c r="AX58" s="69"/>
      <c r="AY58" s="102"/>
      <c r="AZ58" s="69"/>
      <c r="BA58" s="102"/>
      <c r="BB58" s="69"/>
      <c r="BC58" s="102"/>
      <c r="BD58" s="69"/>
    </row>
    <row r="59" spans="1:56">
      <c r="A59" s="62"/>
      <c r="B59" s="62"/>
      <c r="C59" s="62"/>
      <c r="D59" s="62"/>
      <c r="E59" s="62"/>
      <c r="F59" s="62"/>
      <c r="G59" s="67"/>
      <c r="H59" s="67"/>
      <c r="I59" s="63"/>
      <c r="J59" s="3"/>
      <c r="K59" s="68"/>
      <c r="L59" s="68"/>
      <c r="M59" s="238"/>
      <c r="N59" s="238"/>
      <c r="O59" s="239" t="e">
        <f t="shared" si="1"/>
        <v>#N/A</v>
      </c>
      <c r="P59" s="70"/>
      <c r="Q59" s="102"/>
      <c r="R59" s="69"/>
      <c r="S59" s="102"/>
      <c r="T59" s="69"/>
      <c r="U59" s="102"/>
      <c r="V59" s="69"/>
      <c r="W59" s="102"/>
      <c r="X59" s="69"/>
      <c r="Y59" s="102"/>
      <c r="Z59" s="69"/>
      <c r="AA59" s="102"/>
      <c r="AB59" s="69"/>
      <c r="AC59" s="102"/>
      <c r="AD59" s="69"/>
      <c r="AE59" s="102"/>
      <c r="AF59" s="69"/>
      <c r="AG59" s="102"/>
      <c r="AH59" s="69"/>
      <c r="AI59" s="102"/>
      <c r="AJ59" s="69"/>
      <c r="AK59" s="102"/>
      <c r="AL59" s="69"/>
      <c r="AM59" s="102"/>
      <c r="AN59" s="69"/>
      <c r="AO59" s="102"/>
      <c r="AP59" s="69"/>
      <c r="AQ59" s="102"/>
      <c r="AR59" s="69"/>
      <c r="AS59" s="102"/>
      <c r="AT59" s="69"/>
      <c r="AU59" s="102"/>
      <c r="AV59" s="69"/>
      <c r="AW59" s="102"/>
      <c r="AX59" s="69"/>
      <c r="AY59" s="102"/>
      <c r="AZ59" s="69"/>
      <c r="BA59" s="102"/>
      <c r="BB59" s="69"/>
      <c r="BC59" s="102"/>
      <c r="BD59" s="69"/>
    </row>
    <row r="60" spans="1:56">
      <c r="A60" s="62"/>
      <c r="B60" s="62"/>
      <c r="C60" s="62"/>
      <c r="D60" s="62"/>
      <c r="E60" s="62"/>
      <c r="F60" s="62"/>
      <c r="G60" s="67"/>
      <c r="H60" s="67"/>
      <c r="I60" s="63"/>
      <c r="J60" s="3"/>
      <c r="K60" s="68"/>
      <c r="L60" s="68"/>
      <c r="M60" s="238"/>
      <c r="N60" s="238"/>
      <c r="O60" s="239" t="e">
        <f t="shared" si="1"/>
        <v>#N/A</v>
      </c>
      <c r="P60" s="70"/>
      <c r="Q60" s="102"/>
      <c r="R60" s="69"/>
      <c r="S60" s="102"/>
      <c r="T60" s="69"/>
      <c r="U60" s="102"/>
      <c r="V60" s="69"/>
      <c r="W60" s="102"/>
      <c r="X60" s="69"/>
      <c r="Y60" s="102"/>
      <c r="Z60" s="69"/>
      <c r="AA60" s="102"/>
      <c r="AB60" s="69"/>
      <c r="AC60" s="102"/>
      <c r="AD60" s="69"/>
      <c r="AE60" s="102"/>
      <c r="AF60" s="69"/>
      <c r="AG60" s="102"/>
      <c r="AH60" s="69"/>
      <c r="AI60" s="102"/>
      <c r="AJ60" s="69"/>
      <c r="AK60" s="102"/>
      <c r="AL60" s="69"/>
      <c r="AM60" s="102"/>
      <c r="AN60" s="69"/>
      <c r="AO60" s="102"/>
      <c r="AP60" s="69"/>
      <c r="AQ60" s="102"/>
      <c r="AR60" s="69"/>
      <c r="AS60" s="102"/>
      <c r="AT60" s="69"/>
      <c r="AU60" s="102"/>
      <c r="AV60" s="69"/>
      <c r="AW60" s="102"/>
      <c r="AX60" s="69"/>
      <c r="AY60" s="102"/>
      <c r="AZ60" s="69"/>
      <c r="BA60" s="102"/>
      <c r="BB60" s="69"/>
      <c r="BC60" s="102"/>
      <c r="BD60" s="69"/>
    </row>
    <row r="61" spans="1:56">
      <c r="A61" s="62"/>
      <c r="B61" s="62"/>
      <c r="C61" s="62"/>
      <c r="D61" s="62"/>
      <c r="E61" s="62"/>
      <c r="F61" s="62"/>
      <c r="G61" s="67"/>
      <c r="H61" s="67"/>
      <c r="I61" s="63"/>
      <c r="J61" s="3"/>
      <c r="K61" s="68"/>
      <c r="L61" s="68"/>
      <c r="M61" s="238"/>
      <c r="N61" s="238"/>
      <c r="O61" s="239" t="e">
        <f t="shared" si="1"/>
        <v>#N/A</v>
      </c>
      <c r="P61" s="70"/>
      <c r="Q61" s="102"/>
      <c r="R61" s="69"/>
      <c r="S61" s="102"/>
      <c r="T61" s="69"/>
      <c r="U61" s="102"/>
      <c r="V61" s="69"/>
      <c r="W61" s="102"/>
      <c r="X61" s="69"/>
      <c r="Y61" s="102"/>
      <c r="Z61" s="69"/>
      <c r="AA61" s="102"/>
      <c r="AB61" s="69"/>
      <c r="AC61" s="102"/>
      <c r="AD61" s="69"/>
      <c r="AE61" s="102"/>
      <c r="AF61" s="69"/>
      <c r="AG61" s="102"/>
      <c r="AH61" s="69"/>
      <c r="AI61" s="102"/>
      <c r="AJ61" s="69"/>
      <c r="AK61" s="102"/>
      <c r="AL61" s="69"/>
      <c r="AM61" s="102"/>
      <c r="AN61" s="69"/>
      <c r="AO61" s="102"/>
      <c r="AP61" s="69"/>
      <c r="AQ61" s="102"/>
      <c r="AR61" s="69"/>
      <c r="AS61" s="102"/>
      <c r="AT61" s="69"/>
      <c r="AU61" s="102"/>
      <c r="AV61" s="69"/>
      <c r="AW61" s="102"/>
      <c r="AX61" s="69"/>
      <c r="AY61" s="102"/>
      <c r="AZ61" s="69"/>
      <c r="BA61" s="102"/>
      <c r="BB61" s="69"/>
      <c r="BC61" s="102"/>
      <c r="BD61" s="69"/>
    </row>
    <row r="62" spans="1:56">
      <c r="A62" s="62"/>
      <c r="B62" s="62"/>
      <c r="C62" s="62"/>
      <c r="D62" s="62"/>
      <c r="E62" s="62"/>
      <c r="F62" s="62"/>
      <c r="G62" s="67"/>
      <c r="H62" s="67"/>
      <c r="I62" s="63"/>
      <c r="J62" s="3"/>
      <c r="K62" s="68"/>
      <c r="L62" s="68"/>
      <c r="M62" s="238"/>
      <c r="N62" s="238"/>
      <c r="O62" s="239" t="e">
        <f t="shared" si="1"/>
        <v>#N/A</v>
      </c>
      <c r="P62" s="70"/>
      <c r="Q62" s="102"/>
      <c r="R62" s="69"/>
      <c r="S62" s="102"/>
      <c r="T62" s="69"/>
      <c r="U62" s="102"/>
      <c r="V62" s="69"/>
      <c r="W62" s="102"/>
      <c r="X62" s="69"/>
      <c r="Y62" s="102"/>
      <c r="Z62" s="69"/>
      <c r="AA62" s="102"/>
      <c r="AB62" s="69"/>
      <c r="AC62" s="102"/>
      <c r="AD62" s="69"/>
      <c r="AE62" s="102"/>
      <c r="AF62" s="69"/>
      <c r="AG62" s="102"/>
      <c r="AH62" s="69"/>
      <c r="AI62" s="102"/>
      <c r="AJ62" s="69"/>
      <c r="AK62" s="102"/>
      <c r="AL62" s="69"/>
      <c r="AM62" s="102"/>
      <c r="AN62" s="69"/>
      <c r="AO62" s="102"/>
      <c r="AP62" s="69"/>
      <c r="AQ62" s="102"/>
      <c r="AR62" s="69"/>
      <c r="AS62" s="102"/>
      <c r="AT62" s="69"/>
      <c r="AU62" s="102"/>
      <c r="AV62" s="69"/>
      <c r="AW62" s="102"/>
      <c r="AX62" s="69"/>
      <c r="AY62" s="102"/>
      <c r="AZ62" s="69"/>
      <c r="BA62" s="102"/>
      <c r="BB62" s="69"/>
      <c r="BC62" s="102"/>
      <c r="BD62" s="69"/>
    </row>
    <row r="63" spans="1:56">
      <c r="A63" s="62"/>
      <c r="B63" s="62"/>
      <c r="C63" s="62"/>
      <c r="D63" s="62"/>
      <c r="E63" s="62"/>
      <c r="F63" s="62"/>
      <c r="G63" s="67"/>
      <c r="H63" s="67"/>
      <c r="I63" s="63"/>
      <c r="J63" s="3"/>
      <c r="K63" s="68"/>
      <c r="L63" s="68"/>
      <c r="M63" s="238"/>
      <c r="N63" s="238"/>
      <c r="O63" s="239" t="e">
        <f t="shared" si="1"/>
        <v>#N/A</v>
      </c>
      <c r="P63" s="70"/>
      <c r="Q63" s="102"/>
      <c r="R63" s="69"/>
      <c r="S63" s="102"/>
      <c r="T63" s="69"/>
      <c r="U63" s="102"/>
      <c r="V63" s="69"/>
      <c r="W63" s="102"/>
      <c r="X63" s="69"/>
      <c r="Y63" s="102"/>
      <c r="Z63" s="69"/>
      <c r="AA63" s="102"/>
      <c r="AB63" s="69"/>
      <c r="AC63" s="102"/>
      <c r="AD63" s="69"/>
      <c r="AE63" s="102"/>
      <c r="AF63" s="69"/>
      <c r="AG63" s="102"/>
      <c r="AH63" s="69"/>
      <c r="AI63" s="102"/>
      <c r="AJ63" s="69"/>
      <c r="AK63" s="102"/>
      <c r="AL63" s="69"/>
      <c r="AM63" s="102"/>
      <c r="AN63" s="69"/>
      <c r="AO63" s="102"/>
      <c r="AP63" s="69"/>
      <c r="AQ63" s="102"/>
      <c r="AR63" s="69"/>
      <c r="AS63" s="102"/>
      <c r="AT63" s="69"/>
      <c r="AU63" s="102"/>
      <c r="AV63" s="69"/>
      <c r="AW63" s="102"/>
      <c r="AX63" s="69"/>
      <c r="AY63" s="102"/>
      <c r="AZ63" s="69"/>
      <c r="BA63" s="102"/>
      <c r="BB63" s="69"/>
      <c r="BC63" s="102"/>
      <c r="BD63" s="69"/>
    </row>
    <row r="64" spans="1:56">
      <c r="A64" s="62"/>
      <c r="B64" s="62"/>
      <c r="C64" s="62"/>
      <c r="D64" s="62"/>
      <c r="E64" s="62"/>
      <c r="F64" s="62"/>
      <c r="G64" s="67"/>
      <c r="H64" s="67"/>
      <c r="I64" s="63"/>
      <c r="J64" s="3"/>
      <c r="K64" s="68"/>
      <c r="L64" s="68"/>
      <c r="M64" s="238"/>
      <c r="N64" s="238"/>
      <c r="O64" s="239" t="e">
        <f t="shared" si="1"/>
        <v>#N/A</v>
      </c>
      <c r="P64" s="70"/>
      <c r="Q64" s="102"/>
      <c r="R64" s="69"/>
      <c r="S64" s="102"/>
      <c r="T64" s="69"/>
      <c r="U64" s="102"/>
      <c r="V64" s="69"/>
      <c r="W64" s="102"/>
      <c r="X64" s="69"/>
      <c r="Y64" s="102"/>
      <c r="Z64" s="69"/>
      <c r="AA64" s="102"/>
      <c r="AB64" s="69"/>
      <c r="AC64" s="102"/>
      <c r="AD64" s="69"/>
      <c r="AE64" s="102"/>
      <c r="AF64" s="69"/>
      <c r="AG64" s="102"/>
      <c r="AH64" s="69"/>
      <c r="AI64" s="102"/>
      <c r="AJ64" s="69"/>
      <c r="AK64" s="102"/>
      <c r="AL64" s="69"/>
      <c r="AM64" s="102"/>
      <c r="AN64" s="69"/>
      <c r="AO64" s="102"/>
      <c r="AP64" s="69"/>
      <c r="AQ64" s="102"/>
      <c r="AR64" s="69"/>
      <c r="AS64" s="102"/>
      <c r="AT64" s="69"/>
      <c r="AU64" s="102"/>
      <c r="AV64" s="69"/>
      <c r="AW64" s="102"/>
      <c r="AX64" s="69"/>
      <c r="AY64" s="102"/>
      <c r="AZ64" s="69"/>
      <c r="BA64" s="102"/>
      <c r="BB64" s="69"/>
      <c r="BC64" s="102"/>
      <c r="BD64" s="69"/>
    </row>
    <row r="65" spans="1:56">
      <c r="A65" s="62"/>
      <c r="B65" s="62"/>
      <c r="C65" s="62"/>
      <c r="D65" s="62"/>
      <c r="E65" s="62"/>
      <c r="F65" s="62"/>
      <c r="G65" s="67"/>
      <c r="H65" s="67"/>
      <c r="I65" s="63"/>
      <c r="J65" s="3"/>
      <c r="K65" s="68"/>
      <c r="L65" s="68"/>
      <c r="M65" s="238"/>
      <c r="N65" s="238"/>
      <c r="O65" s="239" t="e">
        <f t="shared" si="1"/>
        <v>#N/A</v>
      </c>
      <c r="P65" s="70"/>
      <c r="Q65" s="102"/>
      <c r="R65" s="69"/>
      <c r="S65" s="102"/>
      <c r="T65" s="69"/>
      <c r="U65" s="102"/>
      <c r="V65" s="69"/>
      <c r="W65" s="102"/>
      <c r="X65" s="69"/>
      <c r="Y65" s="102"/>
      <c r="Z65" s="69"/>
      <c r="AA65" s="102"/>
      <c r="AB65" s="69"/>
      <c r="AC65" s="102"/>
      <c r="AD65" s="69"/>
      <c r="AE65" s="102"/>
      <c r="AF65" s="69"/>
      <c r="AG65" s="102"/>
      <c r="AH65" s="69"/>
      <c r="AI65" s="102"/>
      <c r="AJ65" s="69"/>
      <c r="AK65" s="102"/>
      <c r="AL65" s="69"/>
      <c r="AM65" s="102"/>
      <c r="AN65" s="69"/>
      <c r="AO65" s="102"/>
      <c r="AP65" s="69"/>
      <c r="AQ65" s="102"/>
      <c r="AR65" s="69"/>
      <c r="AS65" s="102"/>
      <c r="AT65" s="69"/>
      <c r="AU65" s="102"/>
      <c r="AV65" s="69"/>
      <c r="AW65" s="102"/>
      <c r="AX65" s="69"/>
      <c r="AY65" s="102"/>
      <c r="AZ65" s="69"/>
      <c r="BA65" s="102"/>
      <c r="BB65" s="69"/>
      <c r="BC65" s="102"/>
      <c r="BD65" s="69"/>
    </row>
    <row r="66" spans="1:56">
      <c r="A66" s="62"/>
      <c r="B66" s="62"/>
      <c r="C66" s="62"/>
      <c r="D66" s="62"/>
      <c r="E66" s="62"/>
      <c r="F66" s="62"/>
      <c r="G66" s="67"/>
      <c r="H66" s="67"/>
      <c r="I66" s="63"/>
      <c r="J66" s="3"/>
      <c r="K66" s="68"/>
      <c r="L66" s="68"/>
      <c r="M66" s="238"/>
      <c r="N66" s="238"/>
      <c r="O66" s="239" t="e">
        <f t="shared" si="1"/>
        <v>#N/A</v>
      </c>
      <c r="P66" s="70"/>
      <c r="Q66" s="102"/>
      <c r="R66" s="69"/>
      <c r="S66" s="102"/>
      <c r="T66" s="69"/>
      <c r="U66" s="102"/>
      <c r="V66" s="69"/>
      <c r="W66" s="102"/>
      <c r="X66" s="69"/>
      <c r="Y66" s="102"/>
      <c r="Z66" s="69"/>
      <c r="AA66" s="102"/>
      <c r="AB66" s="69"/>
      <c r="AC66" s="102"/>
      <c r="AD66" s="69"/>
      <c r="AE66" s="102"/>
      <c r="AF66" s="69"/>
      <c r="AG66" s="102"/>
      <c r="AH66" s="69"/>
      <c r="AI66" s="102"/>
      <c r="AJ66" s="69"/>
      <c r="AK66" s="102"/>
      <c r="AL66" s="69"/>
      <c r="AM66" s="102"/>
      <c r="AN66" s="69"/>
      <c r="AO66" s="102"/>
      <c r="AP66" s="69"/>
      <c r="AQ66" s="102"/>
      <c r="AR66" s="69"/>
      <c r="AS66" s="102"/>
      <c r="AT66" s="69"/>
      <c r="AU66" s="102"/>
      <c r="AV66" s="69"/>
      <c r="AW66" s="102"/>
      <c r="AX66" s="69"/>
      <c r="AY66" s="102"/>
      <c r="AZ66" s="69"/>
      <c r="BA66" s="102"/>
      <c r="BB66" s="69"/>
      <c r="BC66" s="102"/>
      <c r="BD66" s="69"/>
    </row>
    <row r="67" spans="1:56">
      <c r="A67" s="62"/>
      <c r="B67" s="62"/>
      <c r="C67" s="62"/>
      <c r="D67" s="62"/>
      <c r="E67" s="62"/>
      <c r="F67" s="62"/>
      <c r="G67" s="67"/>
      <c r="H67" s="67"/>
      <c r="I67" s="63"/>
      <c r="J67" s="3"/>
      <c r="K67" s="68"/>
      <c r="L67" s="68"/>
      <c r="M67" s="238"/>
      <c r="N67" s="238"/>
      <c r="O67" s="239" t="e">
        <f t="shared" si="1"/>
        <v>#N/A</v>
      </c>
      <c r="P67" s="70"/>
      <c r="Q67" s="102"/>
      <c r="R67" s="69"/>
      <c r="S67" s="102"/>
      <c r="T67" s="69"/>
      <c r="U67" s="102"/>
      <c r="V67" s="69"/>
      <c r="W67" s="102"/>
      <c r="X67" s="69"/>
      <c r="Y67" s="102"/>
      <c r="Z67" s="69"/>
      <c r="AA67" s="102"/>
      <c r="AB67" s="69"/>
      <c r="AC67" s="102"/>
      <c r="AD67" s="69"/>
      <c r="AE67" s="102"/>
      <c r="AF67" s="69"/>
      <c r="AG67" s="102"/>
      <c r="AH67" s="69"/>
      <c r="AI67" s="102"/>
      <c r="AJ67" s="69"/>
      <c r="AK67" s="102"/>
      <c r="AL67" s="69"/>
      <c r="AM67" s="102"/>
      <c r="AN67" s="69"/>
      <c r="AO67" s="102"/>
      <c r="AP67" s="69"/>
      <c r="AQ67" s="102"/>
      <c r="AR67" s="69"/>
      <c r="AS67" s="102"/>
      <c r="AT67" s="69"/>
      <c r="AU67" s="102"/>
      <c r="AV67" s="69"/>
      <c r="AW67" s="102"/>
      <c r="AX67" s="69"/>
      <c r="AY67" s="102"/>
      <c r="AZ67" s="69"/>
      <c r="BA67" s="102"/>
      <c r="BB67" s="69"/>
      <c r="BC67" s="102"/>
      <c r="BD67" s="69"/>
    </row>
    <row r="68" spans="1:56">
      <c r="A68" s="62"/>
      <c r="B68" s="62"/>
      <c r="C68" s="62"/>
      <c r="D68" s="62"/>
      <c r="E68" s="62"/>
      <c r="F68" s="62"/>
      <c r="G68" s="67"/>
      <c r="H68" s="67"/>
      <c r="I68" s="63"/>
      <c r="J68" s="3"/>
      <c r="K68" s="68"/>
      <c r="L68" s="68"/>
      <c r="M68" s="238"/>
      <c r="N68" s="238"/>
      <c r="O68" s="239" t="e">
        <f t="shared" si="1"/>
        <v>#N/A</v>
      </c>
      <c r="P68" s="70"/>
      <c r="Q68" s="102"/>
      <c r="R68" s="69"/>
      <c r="S68" s="102"/>
      <c r="T68" s="69"/>
      <c r="U68" s="102"/>
      <c r="V68" s="69"/>
      <c r="W68" s="102"/>
      <c r="X68" s="69"/>
      <c r="Y68" s="102"/>
      <c r="Z68" s="69"/>
      <c r="AA68" s="102"/>
      <c r="AB68" s="69"/>
      <c r="AC68" s="102"/>
      <c r="AD68" s="69"/>
      <c r="AE68" s="102"/>
      <c r="AF68" s="69"/>
      <c r="AG68" s="102"/>
      <c r="AH68" s="69"/>
      <c r="AI68" s="102"/>
      <c r="AJ68" s="69"/>
      <c r="AK68" s="102"/>
      <c r="AL68" s="69"/>
      <c r="AM68" s="102"/>
      <c r="AN68" s="69"/>
      <c r="AO68" s="102"/>
      <c r="AP68" s="69"/>
      <c r="AQ68" s="102"/>
      <c r="AR68" s="69"/>
      <c r="AS68" s="102"/>
      <c r="AT68" s="69"/>
      <c r="AU68" s="102"/>
      <c r="AV68" s="69"/>
      <c r="AW68" s="102"/>
      <c r="AX68" s="69"/>
      <c r="AY68" s="102"/>
      <c r="AZ68" s="69"/>
      <c r="BA68" s="102"/>
      <c r="BB68" s="69"/>
      <c r="BC68" s="102"/>
      <c r="BD68" s="69"/>
    </row>
    <row r="69" spans="1:56">
      <c r="A69" s="62"/>
      <c r="B69" s="62"/>
      <c r="C69" s="62"/>
      <c r="D69" s="62"/>
      <c r="E69" s="62"/>
      <c r="F69" s="62"/>
      <c r="G69" s="67"/>
      <c r="H69" s="67"/>
      <c r="I69" s="63"/>
      <c r="J69" s="3"/>
      <c r="K69" s="68"/>
      <c r="L69" s="68"/>
      <c r="M69" s="238"/>
      <c r="N69" s="238"/>
      <c r="O69" s="239" t="e">
        <f t="shared" si="1"/>
        <v>#N/A</v>
      </c>
      <c r="P69" s="70"/>
      <c r="Q69" s="102"/>
      <c r="R69" s="69"/>
      <c r="S69" s="102"/>
      <c r="T69" s="69"/>
      <c r="U69" s="102"/>
      <c r="V69" s="69"/>
      <c r="W69" s="102"/>
      <c r="X69" s="69"/>
      <c r="Y69" s="102"/>
      <c r="Z69" s="69"/>
      <c r="AA69" s="102"/>
      <c r="AB69" s="69"/>
      <c r="AC69" s="102"/>
      <c r="AD69" s="69"/>
      <c r="AE69" s="102"/>
      <c r="AF69" s="69"/>
      <c r="AG69" s="102"/>
      <c r="AH69" s="69"/>
      <c r="AI69" s="102"/>
      <c r="AJ69" s="69"/>
      <c r="AK69" s="102"/>
      <c r="AL69" s="69"/>
      <c r="AM69" s="102"/>
      <c r="AN69" s="69"/>
      <c r="AO69" s="102"/>
      <c r="AP69" s="69"/>
      <c r="AQ69" s="102"/>
      <c r="AR69" s="69"/>
      <c r="AS69" s="102"/>
      <c r="AT69" s="69"/>
      <c r="AU69" s="102"/>
      <c r="AV69" s="69"/>
      <c r="AW69" s="102"/>
      <c r="AX69" s="69"/>
      <c r="AY69" s="102"/>
      <c r="AZ69" s="69"/>
      <c r="BA69" s="102"/>
      <c r="BB69" s="69"/>
      <c r="BC69" s="102"/>
      <c r="BD69" s="69"/>
    </row>
    <row r="70" spans="1:56">
      <c r="A70" s="62"/>
      <c r="B70" s="62"/>
      <c r="C70" s="62"/>
      <c r="D70" s="62"/>
      <c r="E70" s="62"/>
      <c r="F70" s="62"/>
      <c r="G70" s="67"/>
      <c r="H70" s="67"/>
      <c r="I70" s="63"/>
      <c r="J70" s="3"/>
      <c r="K70" s="68"/>
      <c r="L70" s="68"/>
      <c r="M70" s="238"/>
      <c r="N70" s="238"/>
      <c r="O70" s="239" t="e">
        <f t="shared" si="1"/>
        <v>#N/A</v>
      </c>
      <c r="P70" s="70"/>
      <c r="Q70" s="102"/>
      <c r="R70" s="69"/>
      <c r="S70" s="102"/>
      <c r="T70" s="69"/>
      <c r="U70" s="102"/>
      <c r="V70" s="69"/>
      <c r="W70" s="102"/>
      <c r="X70" s="69"/>
      <c r="Y70" s="102"/>
      <c r="Z70" s="69"/>
      <c r="AA70" s="102"/>
      <c r="AB70" s="69"/>
      <c r="AC70" s="102"/>
      <c r="AD70" s="69"/>
      <c r="AE70" s="102"/>
      <c r="AF70" s="69"/>
      <c r="AG70" s="102"/>
      <c r="AH70" s="69"/>
      <c r="AI70" s="102"/>
      <c r="AJ70" s="69"/>
      <c r="AK70" s="102"/>
      <c r="AL70" s="69"/>
      <c r="AM70" s="102"/>
      <c r="AN70" s="69"/>
      <c r="AO70" s="102"/>
      <c r="AP70" s="69"/>
      <c r="AQ70" s="102"/>
      <c r="AR70" s="69"/>
      <c r="AS70" s="102"/>
      <c r="AT70" s="69"/>
      <c r="AU70" s="102"/>
      <c r="AV70" s="69"/>
      <c r="AW70" s="102"/>
      <c r="AX70" s="69"/>
      <c r="AY70" s="102"/>
      <c r="AZ70" s="69"/>
      <c r="BA70" s="102"/>
      <c r="BB70" s="69"/>
      <c r="BC70" s="102"/>
      <c r="BD70" s="69"/>
    </row>
    <row r="71" spans="1:56">
      <c r="A71" s="62"/>
      <c r="B71" s="62"/>
      <c r="C71" s="62"/>
      <c r="D71" s="62"/>
      <c r="E71" s="62"/>
      <c r="F71" s="62"/>
      <c r="G71" s="67"/>
      <c r="H71" s="67"/>
      <c r="I71" s="63"/>
      <c r="J71" s="3"/>
      <c r="K71" s="68"/>
      <c r="L71" s="68"/>
      <c r="M71" s="238"/>
      <c r="N71" s="238"/>
      <c r="O71" s="239" t="e">
        <f t="shared" ref="O71:O106" si="2">IF(M71="-","",VLOOKUP(M71,EUSIPA_Table,2,0))</f>
        <v>#N/A</v>
      </c>
      <c r="P71" s="70"/>
      <c r="Q71" s="102"/>
      <c r="R71" s="69"/>
      <c r="S71" s="102"/>
      <c r="T71" s="69"/>
      <c r="U71" s="102"/>
      <c r="V71" s="69"/>
      <c r="W71" s="102"/>
      <c r="X71" s="69"/>
      <c r="Y71" s="102"/>
      <c r="Z71" s="69"/>
      <c r="AA71" s="102"/>
      <c r="AB71" s="69"/>
      <c r="AC71" s="102"/>
      <c r="AD71" s="69"/>
      <c r="AE71" s="102"/>
      <c r="AF71" s="69"/>
      <c r="AG71" s="102"/>
      <c r="AH71" s="69"/>
      <c r="AI71" s="102"/>
      <c r="AJ71" s="69"/>
      <c r="AK71" s="102"/>
      <c r="AL71" s="69"/>
      <c r="AM71" s="102"/>
      <c r="AN71" s="69"/>
      <c r="AO71" s="102"/>
      <c r="AP71" s="69"/>
      <c r="AQ71" s="102"/>
      <c r="AR71" s="69"/>
      <c r="AS71" s="102"/>
      <c r="AT71" s="69"/>
      <c r="AU71" s="102"/>
      <c r="AV71" s="69"/>
      <c r="AW71" s="102"/>
      <c r="AX71" s="69"/>
      <c r="AY71" s="102"/>
      <c r="AZ71" s="69"/>
      <c r="BA71" s="102"/>
      <c r="BB71" s="69"/>
      <c r="BC71" s="102"/>
      <c r="BD71" s="69"/>
    </row>
    <row r="72" spans="1:56">
      <c r="A72" s="62"/>
      <c r="B72" s="62"/>
      <c r="C72" s="62"/>
      <c r="D72" s="62"/>
      <c r="E72" s="62"/>
      <c r="F72" s="62"/>
      <c r="G72" s="67"/>
      <c r="H72" s="67"/>
      <c r="I72" s="63"/>
      <c r="J72" s="3"/>
      <c r="K72" s="68"/>
      <c r="L72" s="68"/>
      <c r="M72" s="238"/>
      <c r="N72" s="238"/>
      <c r="O72" s="239" t="e">
        <f t="shared" si="2"/>
        <v>#N/A</v>
      </c>
      <c r="P72" s="70"/>
      <c r="Q72" s="102"/>
      <c r="R72" s="69"/>
      <c r="S72" s="102"/>
      <c r="T72" s="69"/>
      <c r="U72" s="102"/>
      <c r="V72" s="69"/>
      <c r="W72" s="102"/>
      <c r="X72" s="69"/>
      <c r="Y72" s="102"/>
      <c r="Z72" s="69"/>
      <c r="AA72" s="102"/>
      <c r="AB72" s="69"/>
      <c r="AC72" s="102"/>
      <c r="AD72" s="69"/>
      <c r="AE72" s="102"/>
      <c r="AF72" s="69"/>
      <c r="AG72" s="102"/>
      <c r="AH72" s="69"/>
      <c r="AI72" s="102"/>
      <c r="AJ72" s="69"/>
      <c r="AK72" s="102"/>
      <c r="AL72" s="69"/>
      <c r="AM72" s="102"/>
      <c r="AN72" s="69"/>
      <c r="AO72" s="102"/>
      <c r="AP72" s="69"/>
      <c r="AQ72" s="102"/>
      <c r="AR72" s="69"/>
      <c r="AS72" s="102"/>
      <c r="AT72" s="69"/>
      <c r="AU72" s="102"/>
      <c r="AV72" s="69"/>
      <c r="AW72" s="102"/>
      <c r="AX72" s="69"/>
      <c r="AY72" s="102"/>
      <c r="AZ72" s="69"/>
      <c r="BA72" s="102"/>
      <c r="BB72" s="69"/>
      <c r="BC72" s="102"/>
      <c r="BD72" s="69"/>
    </row>
    <row r="73" spans="1:56">
      <c r="A73" s="62"/>
      <c r="B73" s="62"/>
      <c r="C73" s="62"/>
      <c r="D73" s="62"/>
      <c r="E73" s="62"/>
      <c r="F73" s="62"/>
      <c r="G73" s="67"/>
      <c r="H73" s="67"/>
      <c r="I73" s="63"/>
      <c r="J73" s="3"/>
      <c r="K73" s="68"/>
      <c r="L73" s="68"/>
      <c r="M73" s="238"/>
      <c r="N73" s="238"/>
      <c r="O73" s="239" t="e">
        <f t="shared" si="2"/>
        <v>#N/A</v>
      </c>
      <c r="P73" s="70"/>
      <c r="Q73" s="102"/>
      <c r="R73" s="69"/>
      <c r="S73" s="102"/>
      <c r="T73" s="69"/>
      <c r="U73" s="102"/>
      <c r="V73" s="69"/>
      <c r="W73" s="102"/>
      <c r="X73" s="69"/>
      <c r="Y73" s="102"/>
      <c r="Z73" s="69"/>
      <c r="AA73" s="102"/>
      <c r="AB73" s="69"/>
      <c r="AC73" s="102"/>
      <c r="AD73" s="69"/>
      <c r="AE73" s="102"/>
      <c r="AF73" s="69"/>
      <c r="AG73" s="102"/>
      <c r="AH73" s="69"/>
      <c r="AI73" s="102"/>
      <c r="AJ73" s="69"/>
      <c r="AK73" s="102"/>
      <c r="AL73" s="69"/>
      <c r="AM73" s="102"/>
      <c r="AN73" s="69"/>
      <c r="AO73" s="102"/>
      <c r="AP73" s="69"/>
      <c r="AQ73" s="102"/>
      <c r="AR73" s="69"/>
      <c r="AS73" s="102"/>
      <c r="AT73" s="69"/>
      <c r="AU73" s="102"/>
      <c r="AV73" s="69"/>
      <c r="AW73" s="102"/>
      <c r="AX73" s="69"/>
      <c r="AY73" s="102"/>
      <c r="AZ73" s="69"/>
      <c r="BA73" s="102"/>
      <c r="BB73" s="69"/>
      <c r="BC73" s="102"/>
      <c r="BD73" s="69"/>
    </row>
    <row r="74" spans="1:56">
      <c r="A74" s="62"/>
      <c r="B74" s="62"/>
      <c r="C74" s="62"/>
      <c r="D74" s="62"/>
      <c r="E74" s="62"/>
      <c r="F74" s="62"/>
      <c r="G74" s="67"/>
      <c r="H74" s="67"/>
      <c r="I74" s="63"/>
      <c r="J74" s="3"/>
      <c r="K74" s="68"/>
      <c r="L74" s="68"/>
      <c r="M74" s="238"/>
      <c r="N74" s="238"/>
      <c r="O74" s="239" t="e">
        <f t="shared" si="2"/>
        <v>#N/A</v>
      </c>
      <c r="P74" s="70"/>
      <c r="Q74" s="102"/>
      <c r="R74" s="69"/>
      <c r="S74" s="102"/>
      <c r="T74" s="69"/>
      <c r="U74" s="102"/>
      <c r="V74" s="69"/>
      <c r="W74" s="102"/>
      <c r="X74" s="69"/>
      <c r="Y74" s="102"/>
      <c r="Z74" s="69"/>
      <c r="AA74" s="102"/>
      <c r="AB74" s="69"/>
      <c r="AC74" s="102"/>
      <c r="AD74" s="69"/>
      <c r="AE74" s="102"/>
      <c r="AF74" s="69"/>
      <c r="AG74" s="102"/>
      <c r="AH74" s="69"/>
      <c r="AI74" s="102"/>
      <c r="AJ74" s="69"/>
      <c r="AK74" s="102"/>
      <c r="AL74" s="69"/>
      <c r="AM74" s="102"/>
      <c r="AN74" s="69"/>
      <c r="AO74" s="102"/>
      <c r="AP74" s="69"/>
      <c r="AQ74" s="102"/>
      <c r="AR74" s="69"/>
      <c r="AS74" s="102"/>
      <c r="AT74" s="69"/>
      <c r="AU74" s="102"/>
      <c r="AV74" s="69"/>
      <c r="AW74" s="102"/>
      <c r="AX74" s="69"/>
      <c r="AY74" s="102"/>
      <c r="AZ74" s="69"/>
      <c r="BA74" s="102"/>
      <c r="BB74" s="69"/>
      <c r="BC74" s="102"/>
      <c r="BD74" s="69"/>
    </row>
    <row r="75" spans="1:56">
      <c r="A75" s="62"/>
      <c r="B75" s="62"/>
      <c r="C75" s="62"/>
      <c r="D75" s="62"/>
      <c r="E75" s="62"/>
      <c r="F75" s="62"/>
      <c r="G75" s="67"/>
      <c r="H75" s="67"/>
      <c r="I75" s="63"/>
      <c r="J75" s="3"/>
      <c r="K75" s="68"/>
      <c r="L75" s="68"/>
      <c r="M75" s="238"/>
      <c r="N75" s="238"/>
      <c r="O75" s="239" t="e">
        <f t="shared" si="2"/>
        <v>#N/A</v>
      </c>
      <c r="P75" s="70"/>
      <c r="Q75" s="102"/>
      <c r="R75" s="69"/>
      <c r="S75" s="102"/>
      <c r="T75" s="69"/>
      <c r="U75" s="102"/>
      <c r="V75" s="69"/>
      <c r="W75" s="102"/>
      <c r="X75" s="69"/>
      <c r="Y75" s="102"/>
      <c r="Z75" s="69"/>
      <c r="AA75" s="102"/>
      <c r="AB75" s="69"/>
      <c r="AC75" s="102"/>
      <c r="AD75" s="69"/>
      <c r="AE75" s="102"/>
      <c r="AF75" s="69"/>
      <c r="AG75" s="102"/>
      <c r="AH75" s="69"/>
      <c r="AI75" s="102"/>
      <c r="AJ75" s="69"/>
      <c r="AK75" s="102"/>
      <c r="AL75" s="69"/>
      <c r="AM75" s="102"/>
      <c r="AN75" s="69"/>
      <c r="AO75" s="102"/>
      <c r="AP75" s="69"/>
      <c r="AQ75" s="102"/>
      <c r="AR75" s="69"/>
      <c r="AS75" s="102"/>
      <c r="AT75" s="69"/>
      <c r="AU75" s="102"/>
      <c r="AV75" s="69"/>
      <c r="AW75" s="102"/>
      <c r="AX75" s="69"/>
      <c r="AY75" s="102"/>
      <c r="AZ75" s="69"/>
      <c r="BA75" s="102"/>
      <c r="BB75" s="69"/>
      <c r="BC75" s="102"/>
      <c r="BD75" s="69"/>
    </row>
    <row r="76" spans="1:56">
      <c r="A76" s="62"/>
      <c r="B76" s="62"/>
      <c r="C76" s="62"/>
      <c r="D76" s="62"/>
      <c r="E76" s="62"/>
      <c r="F76" s="62"/>
      <c r="G76" s="67"/>
      <c r="H76" s="67"/>
      <c r="I76" s="63"/>
      <c r="J76" s="3"/>
      <c r="K76" s="68"/>
      <c r="L76" s="68"/>
      <c r="M76" s="238"/>
      <c r="N76" s="238"/>
      <c r="O76" s="239" t="e">
        <f t="shared" si="2"/>
        <v>#N/A</v>
      </c>
      <c r="P76" s="70"/>
      <c r="Q76" s="102"/>
      <c r="R76" s="69"/>
      <c r="S76" s="102"/>
      <c r="T76" s="69"/>
      <c r="U76" s="102"/>
      <c r="V76" s="69"/>
      <c r="W76" s="102"/>
      <c r="X76" s="69"/>
      <c r="Y76" s="102"/>
      <c r="Z76" s="69"/>
      <c r="AA76" s="102"/>
      <c r="AB76" s="69"/>
      <c r="AC76" s="102"/>
      <c r="AD76" s="69"/>
      <c r="AE76" s="102"/>
      <c r="AF76" s="69"/>
      <c r="AG76" s="102"/>
      <c r="AH76" s="69"/>
      <c r="AI76" s="102"/>
      <c r="AJ76" s="69"/>
      <c r="AK76" s="102"/>
      <c r="AL76" s="69"/>
      <c r="AM76" s="102"/>
      <c r="AN76" s="69"/>
      <c r="AO76" s="102"/>
      <c r="AP76" s="69"/>
      <c r="AQ76" s="102"/>
      <c r="AR76" s="69"/>
      <c r="AS76" s="102"/>
      <c r="AT76" s="69"/>
      <c r="AU76" s="102"/>
      <c r="AV76" s="69"/>
      <c r="AW76" s="102"/>
      <c r="AX76" s="69"/>
      <c r="AY76" s="102"/>
      <c r="AZ76" s="69"/>
      <c r="BA76" s="102"/>
      <c r="BB76" s="69"/>
      <c r="BC76" s="102"/>
      <c r="BD76" s="69"/>
    </row>
    <row r="77" spans="1:56">
      <c r="A77" s="62"/>
      <c r="B77" s="62"/>
      <c r="C77" s="62"/>
      <c r="D77" s="62"/>
      <c r="E77" s="62"/>
      <c r="F77" s="62"/>
      <c r="G77" s="67"/>
      <c r="H77" s="67"/>
      <c r="I77" s="63"/>
      <c r="J77" s="3"/>
      <c r="K77" s="68"/>
      <c r="L77" s="68"/>
      <c r="M77" s="238"/>
      <c r="N77" s="238"/>
      <c r="O77" s="239" t="e">
        <f t="shared" si="2"/>
        <v>#N/A</v>
      </c>
      <c r="P77" s="70"/>
      <c r="Q77" s="102"/>
      <c r="R77" s="69"/>
      <c r="S77" s="102"/>
      <c r="T77" s="69"/>
      <c r="U77" s="102"/>
      <c r="V77" s="69"/>
      <c r="W77" s="102"/>
      <c r="X77" s="69"/>
      <c r="Y77" s="102"/>
      <c r="Z77" s="69"/>
      <c r="AA77" s="102"/>
      <c r="AB77" s="69"/>
      <c r="AC77" s="102"/>
      <c r="AD77" s="69"/>
      <c r="AE77" s="102"/>
      <c r="AF77" s="69"/>
      <c r="AG77" s="102"/>
      <c r="AH77" s="69"/>
      <c r="AI77" s="102"/>
      <c r="AJ77" s="69"/>
      <c r="AK77" s="102"/>
      <c r="AL77" s="69"/>
      <c r="AM77" s="102"/>
      <c r="AN77" s="69"/>
      <c r="AO77" s="102"/>
      <c r="AP77" s="69"/>
      <c r="AQ77" s="102"/>
      <c r="AR77" s="69"/>
      <c r="AS77" s="102"/>
      <c r="AT77" s="69"/>
      <c r="AU77" s="102"/>
      <c r="AV77" s="69"/>
      <c r="AW77" s="102"/>
      <c r="AX77" s="69"/>
      <c r="AY77" s="102"/>
      <c r="AZ77" s="69"/>
      <c r="BA77" s="102"/>
      <c r="BB77" s="69"/>
      <c r="BC77" s="102"/>
      <c r="BD77" s="69"/>
    </row>
    <row r="78" spans="1:56">
      <c r="A78" s="62"/>
      <c r="B78" s="62"/>
      <c r="C78" s="62"/>
      <c r="D78" s="62"/>
      <c r="E78" s="62"/>
      <c r="F78" s="62"/>
      <c r="G78" s="67"/>
      <c r="H78" s="67"/>
      <c r="I78" s="63"/>
      <c r="J78" s="3"/>
      <c r="K78" s="68"/>
      <c r="L78" s="68"/>
      <c r="M78" s="238"/>
      <c r="N78" s="238"/>
      <c r="O78" s="239" t="e">
        <f t="shared" si="2"/>
        <v>#N/A</v>
      </c>
      <c r="P78" s="70"/>
      <c r="Q78" s="102"/>
      <c r="R78" s="69"/>
      <c r="S78" s="102"/>
      <c r="T78" s="69"/>
      <c r="U78" s="102"/>
      <c r="V78" s="69"/>
      <c r="W78" s="102"/>
      <c r="X78" s="69"/>
      <c r="Y78" s="102"/>
      <c r="Z78" s="69"/>
      <c r="AA78" s="102"/>
      <c r="AB78" s="69"/>
      <c r="AC78" s="102"/>
      <c r="AD78" s="69"/>
      <c r="AE78" s="102"/>
      <c r="AF78" s="69"/>
      <c r="AG78" s="102"/>
      <c r="AH78" s="69"/>
      <c r="AI78" s="102"/>
      <c r="AJ78" s="69"/>
      <c r="AK78" s="102"/>
      <c r="AL78" s="69"/>
      <c r="AM78" s="102"/>
      <c r="AN78" s="69"/>
      <c r="AO78" s="102"/>
      <c r="AP78" s="69"/>
      <c r="AQ78" s="102"/>
      <c r="AR78" s="69"/>
      <c r="AS78" s="102"/>
      <c r="AT78" s="69"/>
      <c r="AU78" s="102"/>
      <c r="AV78" s="69"/>
      <c r="AW78" s="102"/>
      <c r="AX78" s="69"/>
      <c r="AY78" s="102"/>
      <c r="AZ78" s="69"/>
      <c r="BA78" s="102"/>
      <c r="BB78" s="69"/>
      <c r="BC78" s="102"/>
      <c r="BD78" s="69"/>
    </row>
    <row r="79" spans="1:56">
      <c r="A79" s="62"/>
      <c r="B79" s="62"/>
      <c r="C79" s="62"/>
      <c r="D79" s="62"/>
      <c r="E79" s="62"/>
      <c r="F79" s="62"/>
      <c r="G79" s="67"/>
      <c r="H79" s="67"/>
      <c r="I79" s="63"/>
      <c r="J79" s="3"/>
      <c r="K79" s="68"/>
      <c r="L79" s="68"/>
      <c r="M79" s="238"/>
      <c r="N79" s="238"/>
      <c r="O79" s="239" t="e">
        <f t="shared" si="2"/>
        <v>#N/A</v>
      </c>
      <c r="P79" s="70"/>
      <c r="Q79" s="102"/>
      <c r="R79" s="69"/>
      <c r="S79" s="102"/>
      <c r="T79" s="69"/>
      <c r="U79" s="102"/>
      <c r="V79" s="69"/>
      <c r="W79" s="102"/>
      <c r="X79" s="69"/>
      <c r="Y79" s="102"/>
      <c r="Z79" s="69"/>
      <c r="AA79" s="102"/>
      <c r="AB79" s="69"/>
      <c r="AC79" s="102"/>
      <c r="AD79" s="69"/>
      <c r="AE79" s="102"/>
      <c r="AF79" s="69"/>
      <c r="AG79" s="102"/>
      <c r="AH79" s="69"/>
      <c r="AI79" s="102"/>
      <c r="AJ79" s="69"/>
      <c r="AK79" s="102"/>
      <c r="AL79" s="69"/>
      <c r="AM79" s="102"/>
      <c r="AN79" s="69"/>
      <c r="AO79" s="102"/>
      <c r="AP79" s="69"/>
      <c r="AQ79" s="102"/>
      <c r="AR79" s="69"/>
      <c r="AS79" s="102"/>
      <c r="AT79" s="69"/>
      <c r="AU79" s="102"/>
      <c r="AV79" s="69"/>
      <c r="AW79" s="102"/>
      <c r="AX79" s="69"/>
      <c r="AY79" s="102"/>
      <c r="AZ79" s="69"/>
      <c r="BA79" s="102"/>
      <c r="BB79" s="69"/>
      <c r="BC79" s="102"/>
      <c r="BD79" s="69"/>
    </row>
    <row r="80" spans="1:56">
      <c r="A80" s="62"/>
      <c r="B80" s="62"/>
      <c r="C80" s="62"/>
      <c r="D80" s="62"/>
      <c r="E80" s="62"/>
      <c r="F80" s="62"/>
      <c r="G80" s="67"/>
      <c r="H80" s="67"/>
      <c r="I80" s="63"/>
      <c r="J80" s="3"/>
      <c r="K80" s="68"/>
      <c r="L80" s="68"/>
      <c r="M80" s="238"/>
      <c r="N80" s="238"/>
      <c r="O80" s="239" t="e">
        <f t="shared" si="2"/>
        <v>#N/A</v>
      </c>
      <c r="P80" s="70"/>
      <c r="Q80" s="102"/>
      <c r="R80" s="69"/>
      <c r="S80" s="102"/>
      <c r="T80" s="69"/>
      <c r="U80" s="102"/>
      <c r="V80" s="69"/>
      <c r="W80" s="102"/>
      <c r="X80" s="69"/>
      <c r="Y80" s="102"/>
      <c r="Z80" s="69"/>
      <c r="AA80" s="102"/>
      <c r="AB80" s="69"/>
      <c r="AC80" s="102"/>
      <c r="AD80" s="69"/>
      <c r="AE80" s="102"/>
      <c r="AF80" s="69"/>
      <c r="AG80" s="102"/>
      <c r="AH80" s="69"/>
      <c r="AI80" s="102"/>
      <c r="AJ80" s="69"/>
      <c r="AK80" s="102"/>
      <c r="AL80" s="69"/>
      <c r="AM80" s="102"/>
      <c r="AN80" s="69"/>
      <c r="AO80" s="102"/>
      <c r="AP80" s="69"/>
      <c r="AQ80" s="102"/>
      <c r="AR80" s="69"/>
      <c r="AS80" s="102"/>
      <c r="AT80" s="69"/>
      <c r="AU80" s="102"/>
      <c r="AV80" s="69"/>
      <c r="AW80" s="102"/>
      <c r="AX80" s="69"/>
      <c r="AY80" s="102"/>
      <c r="AZ80" s="69"/>
      <c r="BA80" s="102"/>
      <c r="BB80" s="69"/>
      <c r="BC80" s="102"/>
      <c r="BD80" s="69"/>
    </row>
    <row r="81" spans="1:56">
      <c r="A81" s="62"/>
      <c r="B81" s="62"/>
      <c r="C81" s="62"/>
      <c r="D81" s="62"/>
      <c r="E81" s="62"/>
      <c r="F81" s="62"/>
      <c r="G81" s="67"/>
      <c r="H81" s="67"/>
      <c r="I81" s="63"/>
      <c r="J81" s="3"/>
      <c r="K81" s="68"/>
      <c r="L81" s="68"/>
      <c r="M81" s="238"/>
      <c r="N81" s="238"/>
      <c r="O81" s="239" t="e">
        <f t="shared" si="2"/>
        <v>#N/A</v>
      </c>
      <c r="P81" s="70"/>
      <c r="Q81" s="102"/>
      <c r="R81" s="69"/>
      <c r="S81" s="102"/>
      <c r="T81" s="69"/>
      <c r="U81" s="102"/>
      <c r="V81" s="69"/>
      <c r="W81" s="102"/>
      <c r="X81" s="69"/>
      <c r="Y81" s="102"/>
      <c r="Z81" s="69"/>
      <c r="AA81" s="102"/>
      <c r="AB81" s="69"/>
      <c r="AC81" s="102"/>
      <c r="AD81" s="69"/>
      <c r="AE81" s="102"/>
      <c r="AF81" s="69"/>
      <c r="AG81" s="102"/>
      <c r="AH81" s="69"/>
      <c r="AI81" s="102"/>
      <c r="AJ81" s="69"/>
      <c r="AK81" s="102"/>
      <c r="AL81" s="69"/>
      <c r="AM81" s="102"/>
      <c r="AN81" s="69"/>
      <c r="AO81" s="102"/>
      <c r="AP81" s="69"/>
      <c r="AQ81" s="102"/>
      <c r="AR81" s="69"/>
      <c r="AS81" s="102"/>
      <c r="AT81" s="69"/>
      <c r="AU81" s="102"/>
      <c r="AV81" s="69"/>
      <c r="AW81" s="102"/>
      <c r="AX81" s="69"/>
      <c r="AY81" s="102"/>
      <c r="AZ81" s="69"/>
      <c r="BA81" s="102"/>
      <c r="BB81" s="69"/>
      <c r="BC81" s="102"/>
      <c r="BD81" s="69"/>
    </row>
    <row r="82" spans="1:56">
      <c r="A82" s="62"/>
      <c r="B82" s="62"/>
      <c r="C82" s="62"/>
      <c r="D82" s="62"/>
      <c r="E82" s="62"/>
      <c r="F82" s="62"/>
      <c r="G82" s="67"/>
      <c r="H82" s="67"/>
      <c r="I82" s="63"/>
      <c r="J82" s="3"/>
      <c r="K82" s="68"/>
      <c r="L82" s="68"/>
      <c r="M82" s="238"/>
      <c r="N82" s="238"/>
      <c r="O82" s="239" t="e">
        <f t="shared" si="2"/>
        <v>#N/A</v>
      </c>
      <c r="P82" s="70"/>
      <c r="Q82" s="102"/>
      <c r="R82" s="69"/>
      <c r="S82" s="102"/>
      <c r="T82" s="69"/>
      <c r="U82" s="102"/>
      <c r="V82" s="69"/>
      <c r="W82" s="102"/>
      <c r="X82" s="69"/>
      <c r="Y82" s="102"/>
      <c r="Z82" s="69"/>
      <c r="AA82" s="102"/>
      <c r="AB82" s="69"/>
      <c r="AC82" s="102"/>
      <c r="AD82" s="69"/>
      <c r="AE82" s="102"/>
      <c r="AF82" s="69"/>
      <c r="AG82" s="102"/>
      <c r="AH82" s="69"/>
      <c r="AI82" s="102"/>
      <c r="AJ82" s="69"/>
      <c r="AK82" s="102"/>
      <c r="AL82" s="69"/>
      <c r="AM82" s="102"/>
      <c r="AN82" s="69"/>
      <c r="AO82" s="102"/>
      <c r="AP82" s="69"/>
      <c r="AQ82" s="102"/>
      <c r="AR82" s="69"/>
      <c r="AS82" s="102"/>
      <c r="AT82" s="69"/>
      <c r="AU82" s="102"/>
      <c r="AV82" s="69"/>
      <c r="AW82" s="102"/>
      <c r="AX82" s="69"/>
      <c r="AY82" s="102"/>
      <c r="AZ82" s="69"/>
      <c r="BA82" s="102"/>
      <c r="BB82" s="69"/>
      <c r="BC82" s="102"/>
      <c r="BD82" s="69"/>
    </row>
    <row r="83" spans="1:56">
      <c r="A83" s="62"/>
      <c r="B83" s="62"/>
      <c r="C83" s="62"/>
      <c r="D83" s="62"/>
      <c r="E83" s="62"/>
      <c r="F83" s="62"/>
      <c r="G83" s="67"/>
      <c r="H83" s="67"/>
      <c r="I83" s="63"/>
      <c r="J83" s="3"/>
      <c r="K83" s="68"/>
      <c r="L83" s="68"/>
      <c r="M83" s="238"/>
      <c r="N83" s="238"/>
      <c r="O83" s="239" t="e">
        <f t="shared" si="2"/>
        <v>#N/A</v>
      </c>
      <c r="P83" s="70"/>
      <c r="Q83" s="102"/>
      <c r="R83" s="69"/>
      <c r="S83" s="102"/>
      <c r="T83" s="69"/>
      <c r="U83" s="102"/>
      <c r="V83" s="69"/>
      <c r="W83" s="102"/>
      <c r="X83" s="69"/>
      <c r="Y83" s="102"/>
      <c r="Z83" s="69"/>
      <c r="AA83" s="102"/>
      <c r="AB83" s="69"/>
      <c r="AC83" s="102"/>
      <c r="AD83" s="69"/>
      <c r="AE83" s="102"/>
      <c r="AF83" s="69"/>
      <c r="AG83" s="102"/>
      <c r="AH83" s="69"/>
      <c r="AI83" s="102"/>
      <c r="AJ83" s="69"/>
      <c r="AK83" s="102"/>
      <c r="AL83" s="69"/>
      <c r="AM83" s="102"/>
      <c r="AN83" s="69"/>
      <c r="AO83" s="102"/>
      <c r="AP83" s="69"/>
      <c r="AQ83" s="102"/>
      <c r="AR83" s="69"/>
      <c r="AS83" s="102"/>
      <c r="AT83" s="69"/>
      <c r="AU83" s="102"/>
      <c r="AV83" s="69"/>
      <c r="AW83" s="102"/>
      <c r="AX83" s="69"/>
      <c r="AY83" s="102"/>
      <c r="AZ83" s="69"/>
      <c r="BA83" s="102"/>
      <c r="BB83" s="69"/>
      <c r="BC83" s="102"/>
      <c r="BD83" s="69"/>
    </row>
    <row r="84" spans="1:56">
      <c r="A84" s="62"/>
      <c r="B84" s="62"/>
      <c r="C84" s="62"/>
      <c r="D84" s="62"/>
      <c r="E84" s="62"/>
      <c r="F84" s="62"/>
      <c r="G84" s="67"/>
      <c r="H84" s="67"/>
      <c r="I84" s="63"/>
      <c r="J84" s="3"/>
      <c r="K84" s="68"/>
      <c r="L84" s="68"/>
      <c r="M84" s="238"/>
      <c r="N84" s="238"/>
      <c r="O84" s="239" t="e">
        <f t="shared" si="2"/>
        <v>#N/A</v>
      </c>
      <c r="P84" s="70"/>
      <c r="Q84" s="102"/>
      <c r="R84" s="69"/>
      <c r="S84" s="102"/>
      <c r="T84" s="69"/>
      <c r="U84" s="102"/>
      <c r="V84" s="69"/>
      <c r="W84" s="102"/>
      <c r="X84" s="69"/>
      <c r="Y84" s="102"/>
      <c r="Z84" s="69"/>
      <c r="AA84" s="102"/>
      <c r="AB84" s="69"/>
      <c r="AC84" s="102"/>
      <c r="AD84" s="69"/>
      <c r="AE84" s="102"/>
      <c r="AF84" s="69"/>
      <c r="AG84" s="102"/>
      <c r="AH84" s="69"/>
      <c r="AI84" s="102"/>
      <c r="AJ84" s="69"/>
      <c r="AK84" s="102"/>
      <c r="AL84" s="69"/>
      <c r="AM84" s="102"/>
      <c r="AN84" s="69"/>
      <c r="AO84" s="102"/>
      <c r="AP84" s="69"/>
      <c r="AQ84" s="102"/>
      <c r="AR84" s="69"/>
      <c r="AS84" s="102"/>
      <c r="AT84" s="69"/>
      <c r="AU84" s="102"/>
      <c r="AV84" s="69"/>
      <c r="AW84" s="102"/>
      <c r="AX84" s="69"/>
      <c r="AY84" s="102"/>
      <c r="AZ84" s="69"/>
      <c r="BA84" s="102"/>
      <c r="BB84" s="69"/>
      <c r="BC84" s="102"/>
      <c r="BD84" s="69"/>
    </row>
    <row r="85" spans="1:56">
      <c r="A85" s="62"/>
      <c r="B85" s="62"/>
      <c r="C85" s="62"/>
      <c r="D85" s="62"/>
      <c r="E85" s="62"/>
      <c r="F85" s="62"/>
      <c r="G85" s="67"/>
      <c r="H85" s="67"/>
      <c r="I85" s="63"/>
      <c r="J85" s="3"/>
      <c r="K85" s="68"/>
      <c r="L85" s="68"/>
      <c r="M85" s="238"/>
      <c r="N85" s="238"/>
      <c r="O85" s="239" t="e">
        <f t="shared" si="2"/>
        <v>#N/A</v>
      </c>
      <c r="P85" s="70"/>
      <c r="Q85" s="102"/>
      <c r="R85" s="69"/>
      <c r="S85" s="102"/>
      <c r="T85" s="69"/>
      <c r="U85" s="102"/>
      <c r="V85" s="69"/>
      <c r="W85" s="102"/>
      <c r="X85" s="69"/>
      <c r="Y85" s="102"/>
      <c r="Z85" s="69"/>
      <c r="AA85" s="102"/>
      <c r="AB85" s="69"/>
      <c r="AC85" s="102"/>
      <c r="AD85" s="69"/>
      <c r="AE85" s="102"/>
      <c r="AF85" s="69"/>
      <c r="AG85" s="102"/>
      <c r="AH85" s="69"/>
      <c r="AI85" s="102"/>
      <c r="AJ85" s="69"/>
      <c r="AK85" s="102"/>
      <c r="AL85" s="69"/>
      <c r="AM85" s="102"/>
      <c r="AN85" s="69"/>
      <c r="AO85" s="102"/>
      <c r="AP85" s="69"/>
      <c r="AQ85" s="102"/>
      <c r="AR85" s="69"/>
      <c r="AS85" s="102"/>
      <c r="AT85" s="69"/>
      <c r="AU85" s="102"/>
      <c r="AV85" s="69"/>
      <c r="AW85" s="102"/>
      <c r="AX85" s="69"/>
      <c r="AY85" s="102"/>
      <c r="AZ85" s="69"/>
      <c r="BA85" s="102"/>
      <c r="BB85" s="69"/>
      <c r="BC85" s="102"/>
      <c r="BD85" s="69"/>
    </row>
    <row r="86" spans="1:56">
      <c r="A86" s="62"/>
      <c r="B86" s="62"/>
      <c r="C86" s="62"/>
      <c r="D86" s="62"/>
      <c r="E86" s="62"/>
      <c r="F86" s="62"/>
      <c r="G86" s="67"/>
      <c r="H86" s="67"/>
      <c r="I86" s="63"/>
      <c r="J86" s="3"/>
      <c r="K86" s="68"/>
      <c r="L86" s="68"/>
      <c r="M86" s="238"/>
      <c r="N86" s="238"/>
      <c r="O86" s="239" t="e">
        <f t="shared" si="2"/>
        <v>#N/A</v>
      </c>
      <c r="P86" s="70"/>
      <c r="Q86" s="102"/>
      <c r="R86" s="69"/>
      <c r="S86" s="102"/>
      <c r="T86" s="69"/>
      <c r="U86" s="102"/>
      <c r="V86" s="69"/>
      <c r="W86" s="102"/>
      <c r="X86" s="69"/>
      <c r="Y86" s="102"/>
      <c r="Z86" s="69"/>
      <c r="AA86" s="102"/>
      <c r="AB86" s="69"/>
      <c r="AC86" s="102"/>
      <c r="AD86" s="69"/>
      <c r="AE86" s="102"/>
      <c r="AF86" s="69"/>
      <c r="AG86" s="102"/>
      <c r="AH86" s="69"/>
      <c r="AI86" s="102"/>
      <c r="AJ86" s="69"/>
      <c r="AK86" s="102"/>
      <c r="AL86" s="69"/>
      <c r="AM86" s="102"/>
      <c r="AN86" s="69"/>
      <c r="AO86" s="102"/>
      <c r="AP86" s="69"/>
      <c r="AQ86" s="102"/>
      <c r="AR86" s="69"/>
      <c r="AS86" s="102"/>
      <c r="AT86" s="69"/>
      <c r="AU86" s="102"/>
      <c r="AV86" s="69"/>
      <c r="AW86" s="102"/>
      <c r="AX86" s="69"/>
      <c r="AY86" s="102"/>
      <c r="AZ86" s="69"/>
      <c r="BA86" s="102"/>
      <c r="BB86" s="69"/>
      <c r="BC86" s="102"/>
      <c r="BD86" s="69"/>
    </row>
    <row r="87" spans="1:56">
      <c r="A87" s="62"/>
      <c r="B87" s="62"/>
      <c r="C87" s="62"/>
      <c r="D87" s="62"/>
      <c r="E87" s="62"/>
      <c r="F87" s="62"/>
      <c r="G87" s="67"/>
      <c r="H87" s="67"/>
      <c r="I87" s="63"/>
      <c r="J87" s="3"/>
      <c r="K87" s="68"/>
      <c r="L87" s="68"/>
      <c r="M87" s="238"/>
      <c r="N87" s="238"/>
      <c r="O87" s="239" t="e">
        <f t="shared" si="2"/>
        <v>#N/A</v>
      </c>
      <c r="P87" s="70"/>
      <c r="Q87" s="102"/>
      <c r="R87" s="69"/>
      <c r="S87" s="102"/>
      <c r="T87" s="69"/>
      <c r="U87" s="102"/>
      <c r="V87" s="69"/>
      <c r="W87" s="102"/>
      <c r="X87" s="69"/>
      <c r="Y87" s="102"/>
      <c r="Z87" s="69"/>
      <c r="AA87" s="102"/>
      <c r="AB87" s="69"/>
      <c r="AC87" s="102"/>
      <c r="AD87" s="69"/>
      <c r="AE87" s="102"/>
      <c r="AF87" s="69"/>
      <c r="AG87" s="102"/>
      <c r="AH87" s="69"/>
      <c r="AI87" s="102"/>
      <c r="AJ87" s="69"/>
      <c r="AK87" s="102"/>
      <c r="AL87" s="69"/>
      <c r="AM87" s="102"/>
      <c r="AN87" s="69"/>
      <c r="AO87" s="102"/>
      <c r="AP87" s="69"/>
      <c r="AQ87" s="102"/>
      <c r="AR87" s="69"/>
      <c r="AS87" s="102"/>
      <c r="AT87" s="69"/>
      <c r="AU87" s="102"/>
      <c r="AV87" s="69"/>
      <c r="AW87" s="102"/>
      <c r="AX87" s="69"/>
      <c r="AY87" s="102"/>
      <c r="AZ87" s="69"/>
      <c r="BA87" s="102"/>
      <c r="BB87" s="69"/>
      <c r="BC87" s="102"/>
      <c r="BD87" s="69"/>
    </row>
    <row r="88" spans="1:56">
      <c r="A88" s="62"/>
      <c r="B88" s="62"/>
      <c r="C88" s="62"/>
      <c r="D88" s="62"/>
      <c r="E88" s="62"/>
      <c r="F88" s="62"/>
      <c r="G88" s="67"/>
      <c r="H88" s="67"/>
      <c r="I88" s="63"/>
      <c r="J88" s="3"/>
      <c r="K88" s="68"/>
      <c r="L88" s="68"/>
      <c r="M88" s="238"/>
      <c r="N88" s="238"/>
      <c r="O88" s="239" t="e">
        <f t="shared" si="2"/>
        <v>#N/A</v>
      </c>
      <c r="P88" s="70"/>
      <c r="Q88" s="102"/>
      <c r="R88" s="69"/>
      <c r="S88" s="102"/>
      <c r="T88" s="69"/>
      <c r="U88" s="102"/>
      <c r="V88" s="69"/>
      <c r="W88" s="102"/>
      <c r="X88" s="69"/>
      <c r="Y88" s="102"/>
      <c r="Z88" s="69"/>
      <c r="AA88" s="102"/>
      <c r="AB88" s="69"/>
      <c r="AC88" s="102"/>
      <c r="AD88" s="69"/>
      <c r="AE88" s="102"/>
      <c r="AF88" s="69"/>
      <c r="AG88" s="102"/>
      <c r="AH88" s="69"/>
      <c r="AI88" s="102"/>
      <c r="AJ88" s="69"/>
      <c r="AK88" s="102"/>
      <c r="AL88" s="69"/>
      <c r="AM88" s="102"/>
      <c r="AN88" s="69"/>
      <c r="AO88" s="102"/>
      <c r="AP88" s="69"/>
      <c r="AQ88" s="102"/>
      <c r="AR88" s="69"/>
      <c r="AS88" s="102"/>
      <c r="AT88" s="69"/>
      <c r="AU88" s="102"/>
      <c r="AV88" s="69"/>
      <c r="AW88" s="102"/>
      <c r="AX88" s="69"/>
      <c r="AY88" s="102"/>
      <c r="AZ88" s="69"/>
      <c r="BA88" s="102"/>
      <c r="BB88" s="69"/>
      <c r="BC88" s="102"/>
      <c r="BD88" s="69"/>
    </row>
    <row r="89" spans="1:56">
      <c r="A89" s="62"/>
      <c r="B89" s="62"/>
      <c r="C89" s="62"/>
      <c r="D89" s="62"/>
      <c r="E89" s="62"/>
      <c r="F89" s="62"/>
      <c r="G89" s="67"/>
      <c r="H89" s="67"/>
      <c r="I89" s="63"/>
      <c r="J89" s="3"/>
      <c r="K89" s="68"/>
      <c r="L89" s="68"/>
      <c r="M89" s="238"/>
      <c r="N89" s="238"/>
      <c r="O89" s="239" t="e">
        <f t="shared" si="2"/>
        <v>#N/A</v>
      </c>
      <c r="P89" s="70"/>
      <c r="Q89" s="102"/>
      <c r="R89" s="69"/>
      <c r="S89" s="102"/>
      <c r="T89" s="69"/>
      <c r="U89" s="102"/>
      <c r="V89" s="69"/>
      <c r="W89" s="102"/>
      <c r="X89" s="69"/>
      <c r="Y89" s="102"/>
      <c r="Z89" s="69"/>
      <c r="AA89" s="102"/>
      <c r="AB89" s="69"/>
      <c r="AC89" s="102"/>
      <c r="AD89" s="69"/>
      <c r="AE89" s="102"/>
      <c r="AF89" s="69"/>
      <c r="AG89" s="102"/>
      <c r="AH89" s="69"/>
      <c r="AI89" s="102"/>
      <c r="AJ89" s="69"/>
      <c r="AK89" s="102"/>
      <c r="AL89" s="69"/>
      <c r="AM89" s="102"/>
      <c r="AN89" s="69"/>
      <c r="AO89" s="102"/>
      <c r="AP89" s="69"/>
      <c r="AQ89" s="102"/>
      <c r="AR89" s="69"/>
      <c r="AS89" s="102"/>
      <c r="AT89" s="69"/>
      <c r="AU89" s="102"/>
      <c r="AV89" s="69"/>
      <c r="AW89" s="102"/>
      <c r="AX89" s="69"/>
      <c r="AY89" s="102"/>
      <c r="AZ89" s="69"/>
      <c r="BA89" s="102"/>
      <c r="BB89" s="69"/>
      <c r="BC89" s="102"/>
      <c r="BD89" s="69"/>
    </row>
    <row r="90" spans="1:56">
      <c r="A90" s="62"/>
      <c r="B90" s="62"/>
      <c r="C90" s="62"/>
      <c r="D90" s="62"/>
      <c r="E90" s="62"/>
      <c r="F90" s="62"/>
      <c r="G90" s="67"/>
      <c r="H90" s="67"/>
      <c r="I90" s="63"/>
      <c r="J90" s="3"/>
      <c r="K90" s="68"/>
      <c r="L90" s="68"/>
      <c r="M90" s="238"/>
      <c r="N90" s="238"/>
      <c r="O90" s="239" t="e">
        <f t="shared" si="2"/>
        <v>#N/A</v>
      </c>
      <c r="P90" s="70"/>
      <c r="Q90" s="102"/>
      <c r="R90" s="69"/>
      <c r="S90" s="102"/>
      <c r="T90" s="69"/>
      <c r="U90" s="102"/>
      <c r="V90" s="69"/>
      <c r="W90" s="102"/>
      <c r="X90" s="69"/>
      <c r="Y90" s="102"/>
      <c r="Z90" s="69"/>
      <c r="AA90" s="102"/>
      <c r="AB90" s="69"/>
      <c r="AC90" s="102"/>
      <c r="AD90" s="69"/>
      <c r="AE90" s="102"/>
      <c r="AF90" s="69"/>
      <c r="AG90" s="102"/>
      <c r="AH90" s="69"/>
      <c r="AI90" s="102"/>
      <c r="AJ90" s="69"/>
      <c r="AK90" s="102"/>
      <c r="AL90" s="69"/>
      <c r="AM90" s="102"/>
      <c r="AN90" s="69"/>
      <c r="AO90" s="102"/>
      <c r="AP90" s="69"/>
      <c r="AQ90" s="102"/>
      <c r="AR90" s="69"/>
      <c r="AS90" s="102"/>
      <c r="AT90" s="69"/>
      <c r="AU90" s="102"/>
      <c r="AV90" s="69"/>
      <c r="AW90" s="102"/>
      <c r="AX90" s="69"/>
      <c r="AY90" s="102"/>
      <c r="AZ90" s="69"/>
      <c r="BA90" s="102"/>
      <c r="BB90" s="69"/>
      <c r="BC90" s="102"/>
      <c r="BD90" s="69"/>
    </row>
    <row r="91" spans="1:56">
      <c r="A91" s="62"/>
      <c r="B91" s="62"/>
      <c r="C91" s="62"/>
      <c r="D91" s="62"/>
      <c r="E91" s="62"/>
      <c r="F91" s="62"/>
      <c r="G91" s="67"/>
      <c r="H91" s="67"/>
      <c r="I91" s="63"/>
      <c r="J91" s="3"/>
      <c r="K91" s="68"/>
      <c r="L91" s="68"/>
      <c r="M91" s="238"/>
      <c r="N91" s="238"/>
      <c r="O91" s="239" t="e">
        <f t="shared" si="2"/>
        <v>#N/A</v>
      </c>
      <c r="P91" s="70"/>
      <c r="Q91" s="102"/>
      <c r="R91" s="69"/>
      <c r="S91" s="102"/>
      <c r="T91" s="69"/>
      <c r="U91" s="102"/>
      <c r="V91" s="69"/>
      <c r="W91" s="102"/>
      <c r="X91" s="69"/>
      <c r="Y91" s="102"/>
      <c r="Z91" s="69"/>
      <c r="AA91" s="102"/>
      <c r="AB91" s="69"/>
      <c r="AC91" s="102"/>
      <c r="AD91" s="69"/>
      <c r="AE91" s="102"/>
      <c r="AF91" s="69"/>
      <c r="AG91" s="102"/>
      <c r="AH91" s="69"/>
      <c r="AI91" s="102"/>
      <c r="AJ91" s="69"/>
      <c r="AK91" s="102"/>
      <c r="AL91" s="69"/>
      <c r="AM91" s="102"/>
      <c r="AN91" s="69"/>
      <c r="AO91" s="102"/>
      <c r="AP91" s="69"/>
      <c r="AQ91" s="102"/>
      <c r="AR91" s="69"/>
      <c r="AS91" s="102"/>
      <c r="AT91" s="69"/>
      <c r="AU91" s="102"/>
      <c r="AV91" s="69"/>
      <c r="AW91" s="102"/>
      <c r="AX91" s="69"/>
      <c r="AY91" s="102"/>
      <c r="AZ91" s="69"/>
      <c r="BA91" s="102"/>
      <c r="BB91" s="69"/>
      <c r="BC91" s="102"/>
      <c r="BD91" s="69"/>
    </row>
    <row r="92" spans="1:56">
      <c r="A92" s="62"/>
      <c r="B92" s="62"/>
      <c r="C92" s="62"/>
      <c r="D92" s="62"/>
      <c r="E92" s="62"/>
      <c r="F92" s="62"/>
      <c r="G92" s="67"/>
      <c r="H92" s="67"/>
      <c r="I92" s="63"/>
      <c r="J92" s="3"/>
      <c r="K92" s="68"/>
      <c r="L92" s="68"/>
      <c r="M92" s="238"/>
      <c r="N92" s="238"/>
      <c r="O92" s="239" t="e">
        <f t="shared" si="2"/>
        <v>#N/A</v>
      </c>
      <c r="P92" s="70"/>
      <c r="Q92" s="102"/>
      <c r="R92" s="69"/>
      <c r="S92" s="102"/>
      <c r="T92" s="69"/>
      <c r="U92" s="102"/>
      <c r="V92" s="69"/>
      <c r="W92" s="102"/>
      <c r="X92" s="69"/>
      <c r="Y92" s="102"/>
      <c r="Z92" s="69"/>
      <c r="AA92" s="102"/>
      <c r="AB92" s="69"/>
      <c r="AC92" s="102"/>
      <c r="AD92" s="69"/>
      <c r="AE92" s="102"/>
      <c r="AF92" s="69"/>
      <c r="AG92" s="102"/>
      <c r="AH92" s="69"/>
      <c r="AI92" s="102"/>
      <c r="AJ92" s="69"/>
      <c r="AK92" s="102"/>
      <c r="AL92" s="69"/>
      <c r="AM92" s="102"/>
      <c r="AN92" s="69"/>
      <c r="AO92" s="102"/>
      <c r="AP92" s="69"/>
      <c r="AQ92" s="102"/>
      <c r="AR92" s="69"/>
      <c r="AS92" s="102"/>
      <c r="AT92" s="69"/>
      <c r="AU92" s="102"/>
      <c r="AV92" s="69"/>
      <c r="AW92" s="102"/>
      <c r="AX92" s="69"/>
      <c r="AY92" s="102"/>
      <c r="AZ92" s="69"/>
      <c r="BA92" s="102"/>
      <c r="BB92" s="69"/>
      <c r="BC92" s="102"/>
      <c r="BD92" s="69"/>
    </row>
    <row r="93" spans="1:56">
      <c r="A93" s="62"/>
      <c r="B93" s="62"/>
      <c r="C93" s="62"/>
      <c r="D93" s="62"/>
      <c r="E93" s="62"/>
      <c r="F93" s="62"/>
      <c r="G93" s="67"/>
      <c r="H93" s="67"/>
      <c r="I93" s="63"/>
      <c r="J93" s="3"/>
      <c r="K93" s="68"/>
      <c r="L93" s="68"/>
      <c r="M93" s="238"/>
      <c r="N93" s="238"/>
      <c r="O93" s="239" t="e">
        <f t="shared" si="2"/>
        <v>#N/A</v>
      </c>
      <c r="P93" s="70"/>
      <c r="Q93" s="102"/>
      <c r="R93" s="69"/>
      <c r="S93" s="102"/>
      <c r="T93" s="69"/>
      <c r="U93" s="102"/>
      <c r="V93" s="69"/>
      <c r="W93" s="102"/>
      <c r="X93" s="69"/>
      <c r="Y93" s="102"/>
      <c r="Z93" s="69"/>
      <c r="AA93" s="102"/>
      <c r="AB93" s="69"/>
      <c r="AC93" s="102"/>
      <c r="AD93" s="69"/>
      <c r="AE93" s="102"/>
      <c r="AF93" s="69"/>
      <c r="AG93" s="102"/>
      <c r="AH93" s="69"/>
      <c r="AI93" s="102"/>
      <c r="AJ93" s="69"/>
      <c r="AK93" s="102"/>
      <c r="AL93" s="69"/>
      <c r="AM93" s="102"/>
      <c r="AN93" s="69"/>
      <c r="AO93" s="102"/>
      <c r="AP93" s="69"/>
      <c r="AQ93" s="102"/>
      <c r="AR93" s="69"/>
      <c r="AS93" s="102"/>
      <c r="AT93" s="69"/>
      <c r="AU93" s="102"/>
      <c r="AV93" s="69"/>
      <c r="AW93" s="102"/>
      <c r="AX93" s="69"/>
      <c r="AY93" s="102"/>
      <c r="AZ93" s="69"/>
      <c r="BA93" s="102"/>
      <c r="BB93" s="69"/>
      <c r="BC93" s="102"/>
      <c r="BD93" s="69"/>
    </row>
    <row r="94" spans="1:56">
      <c r="A94" s="62"/>
      <c r="B94" s="62"/>
      <c r="C94" s="62"/>
      <c r="D94" s="62"/>
      <c r="E94" s="62"/>
      <c r="F94" s="62"/>
      <c r="G94" s="67"/>
      <c r="H94" s="67"/>
      <c r="I94" s="63"/>
      <c r="J94" s="3"/>
      <c r="K94" s="68"/>
      <c r="L94" s="68"/>
      <c r="M94" s="238"/>
      <c r="N94" s="238"/>
      <c r="O94" s="239" t="e">
        <f t="shared" si="2"/>
        <v>#N/A</v>
      </c>
      <c r="P94" s="70"/>
      <c r="Q94" s="102"/>
      <c r="R94" s="69"/>
      <c r="S94" s="102"/>
      <c r="T94" s="69"/>
      <c r="U94" s="102"/>
      <c r="V94" s="69"/>
      <c r="W94" s="102"/>
      <c r="X94" s="69"/>
      <c r="Y94" s="102"/>
      <c r="Z94" s="69"/>
      <c r="AA94" s="102"/>
      <c r="AB94" s="69"/>
      <c r="AC94" s="102"/>
      <c r="AD94" s="69"/>
      <c r="AE94" s="102"/>
      <c r="AF94" s="69"/>
      <c r="AG94" s="102"/>
      <c r="AH94" s="69"/>
      <c r="AI94" s="102"/>
      <c r="AJ94" s="69"/>
      <c r="AK94" s="102"/>
      <c r="AL94" s="69"/>
      <c r="AM94" s="102"/>
      <c r="AN94" s="69"/>
      <c r="AO94" s="102"/>
      <c r="AP94" s="69"/>
      <c r="AQ94" s="102"/>
      <c r="AR94" s="69"/>
      <c r="AS94" s="102"/>
      <c r="AT94" s="69"/>
      <c r="AU94" s="102"/>
      <c r="AV94" s="69"/>
      <c r="AW94" s="102"/>
      <c r="AX94" s="69"/>
      <c r="AY94" s="102"/>
      <c r="AZ94" s="69"/>
      <c r="BA94" s="102"/>
      <c r="BB94" s="69"/>
      <c r="BC94" s="102"/>
      <c r="BD94" s="69"/>
    </row>
    <row r="95" spans="1:56">
      <c r="A95" s="62"/>
      <c r="B95" s="62"/>
      <c r="C95" s="62"/>
      <c r="D95" s="62"/>
      <c r="E95" s="62"/>
      <c r="F95" s="62"/>
      <c r="G95" s="67"/>
      <c r="H95" s="67"/>
      <c r="I95" s="63"/>
      <c r="J95" s="3"/>
      <c r="K95" s="68"/>
      <c r="L95" s="68"/>
      <c r="M95" s="238"/>
      <c r="N95" s="238"/>
      <c r="O95" s="239" t="e">
        <f t="shared" si="2"/>
        <v>#N/A</v>
      </c>
      <c r="P95" s="70"/>
      <c r="Q95" s="102"/>
      <c r="R95" s="69"/>
      <c r="S95" s="102"/>
      <c r="T95" s="69"/>
      <c r="U95" s="102"/>
      <c r="V95" s="69"/>
      <c r="W95" s="102"/>
      <c r="X95" s="69"/>
      <c r="Y95" s="102"/>
      <c r="Z95" s="69"/>
      <c r="AA95" s="102"/>
      <c r="AB95" s="69"/>
      <c r="AC95" s="102"/>
      <c r="AD95" s="69"/>
      <c r="AE95" s="102"/>
      <c r="AF95" s="69"/>
      <c r="AG95" s="102"/>
      <c r="AH95" s="69"/>
      <c r="AI95" s="102"/>
      <c r="AJ95" s="69"/>
      <c r="AK95" s="102"/>
      <c r="AL95" s="69"/>
      <c r="AM95" s="102"/>
      <c r="AN95" s="69"/>
      <c r="AO95" s="102"/>
      <c r="AP95" s="69"/>
      <c r="AQ95" s="102"/>
      <c r="AR95" s="69"/>
      <c r="AS95" s="102"/>
      <c r="AT95" s="69"/>
      <c r="AU95" s="102"/>
      <c r="AV95" s="69"/>
      <c r="AW95" s="102"/>
      <c r="AX95" s="69"/>
      <c r="AY95" s="102"/>
      <c r="AZ95" s="69"/>
      <c r="BA95" s="102"/>
      <c r="BB95" s="69"/>
      <c r="BC95" s="102"/>
      <c r="BD95" s="69"/>
    </row>
    <row r="96" spans="1:56">
      <c r="A96" s="62"/>
      <c r="B96" s="62"/>
      <c r="C96" s="62"/>
      <c r="D96" s="62"/>
      <c r="E96" s="62"/>
      <c r="F96" s="62"/>
      <c r="G96" s="67"/>
      <c r="H96" s="67"/>
      <c r="I96" s="63"/>
      <c r="J96" s="3"/>
      <c r="K96" s="68"/>
      <c r="L96" s="68"/>
      <c r="M96" s="238"/>
      <c r="N96" s="238"/>
      <c r="O96" s="239" t="e">
        <f t="shared" si="2"/>
        <v>#N/A</v>
      </c>
      <c r="P96" s="70"/>
      <c r="Q96" s="102"/>
      <c r="R96" s="69"/>
      <c r="S96" s="102"/>
      <c r="T96" s="69"/>
      <c r="U96" s="102"/>
      <c r="V96" s="69"/>
      <c r="W96" s="102"/>
      <c r="X96" s="69"/>
      <c r="Y96" s="102"/>
      <c r="Z96" s="69"/>
      <c r="AA96" s="102"/>
      <c r="AB96" s="69"/>
      <c r="AC96" s="102"/>
      <c r="AD96" s="69"/>
      <c r="AE96" s="102"/>
      <c r="AF96" s="69"/>
      <c r="AG96" s="102"/>
      <c r="AH96" s="69"/>
      <c r="AI96" s="102"/>
      <c r="AJ96" s="69"/>
      <c r="AK96" s="102"/>
      <c r="AL96" s="69"/>
      <c r="AM96" s="102"/>
      <c r="AN96" s="69"/>
      <c r="AO96" s="102"/>
      <c r="AP96" s="69"/>
      <c r="AQ96" s="102"/>
      <c r="AR96" s="69"/>
      <c r="AS96" s="102"/>
      <c r="AT96" s="69"/>
      <c r="AU96" s="102"/>
      <c r="AV96" s="69"/>
      <c r="AW96" s="102"/>
      <c r="AX96" s="69"/>
      <c r="AY96" s="102"/>
      <c r="AZ96" s="69"/>
      <c r="BA96" s="102"/>
      <c r="BB96" s="69"/>
      <c r="BC96" s="102"/>
      <c r="BD96" s="69"/>
    </row>
    <row r="97" spans="1:56">
      <c r="A97" s="62"/>
      <c r="B97" s="62"/>
      <c r="C97" s="62"/>
      <c r="D97" s="62"/>
      <c r="E97" s="62"/>
      <c r="F97" s="62"/>
      <c r="G97" s="67"/>
      <c r="H97" s="67"/>
      <c r="I97" s="63"/>
      <c r="J97" s="3"/>
      <c r="K97" s="68"/>
      <c r="L97" s="68"/>
      <c r="M97" s="238"/>
      <c r="N97" s="238"/>
      <c r="O97" s="239" t="e">
        <f t="shared" si="2"/>
        <v>#N/A</v>
      </c>
      <c r="P97" s="70"/>
      <c r="Q97" s="102"/>
      <c r="R97" s="69"/>
      <c r="S97" s="102"/>
      <c r="T97" s="69"/>
      <c r="U97" s="102"/>
      <c r="V97" s="69"/>
      <c r="W97" s="102"/>
      <c r="X97" s="69"/>
      <c r="Y97" s="102"/>
      <c r="Z97" s="69"/>
      <c r="AA97" s="102"/>
      <c r="AB97" s="69"/>
      <c r="AC97" s="102"/>
      <c r="AD97" s="69"/>
      <c r="AE97" s="102"/>
      <c r="AF97" s="69"/>
      <c r="AG97" s="102"/>
      <c r="AH97" s="69"/>
      <c r="AI97" s="102"/>
      <c r="AJ97" s="69"/>
      <c r="AK97" s="102"/>
      <c r="AL97" s="69"/>
      <c r="AM97" s="102"/>
      <c r="AN97" s="69"/>
      <c r="AO97" s="102"/>
      <c r="AP97" s="69"/>
      <c r="AQ97" s="102"/>
      <c r="AR97" s="69"/>
      <c r="AS97" s="102"/>
      <c r="AT97" s="69"/>
      <c r="AU97" s="102"/>
      <c r="AV97" s="69"/>
      <c r="AW97" s="102"/>
      <c r="AX97" s="69"/>
      <c r="AY97" s="102"/>
      <c r="AZ97" s="69"/>
      <c r="BA97" s="102"/>
      <c r="BB97" s="69"/>
      <c r="BC97" s="102"/>
      <c r="BD97" s="69"/>
    </row>
    <row r="98" spans="1:56">
      <c r="A98" s="62"/>
      <c r="B98" s="62"/>
      <c r="C98" s="62"/>
      <c r="D98" s="62"/>
      <c r="E98" s="62"/>
      <c r="F98" s="62"/>
      <c r="G98" s="67"/>
      <c r="H98" s="67"/>
      <c r="I98" s="63"/>
      <c r="J98" s="3"/>
      <c r="K98" s="68"/>
      <c r="L98" s="68"/>
      <c r="M98" s="238"/>
      <c r="N98" s="238"/>
      <c r="O98" s="239" t="e">
        <f t="shared" si="2"/>
        <v>#N/A</v>
      </c>
      <c r="P98" s="70"/>
      <c r="Q98" s="102"/>
      <c r="R98" s="69"/>
      <c r="S98" s="102"/>
      <c r="T98" s="69"/>
      <c r="U98" s="102"/>
      <c r="V98" s="69"/>
      <c r="W98" s="102"/>
      <c r="X98" s="69"/>
      <c r="Y98" s="102"/>
      <c r="Z98" s="69"/>
      <c r="AA98" s="102"/>
      <c r="AB98" s="69"/>
      <c r="AC98" s="102"/>
      <c r="AD98" s="69"/>
      <c r="AE98" s="102"/>
      <c r="AF98" s="69"/>
      <c r="AG98" s="102"/>
      <c r="AH98" s="69"/>
      <c r="AI98" s="102"/>
      <c r="AJ98" s="69"/>
      <c r="AK98" s="102"/>
      <c r="AL98" s="69"/>
      <c r="AM98" s="102"/>
      <c r="AN98" s="69"/>
      <c r="AO98" s="102"/>
      <c r="AP98" s="69"/>
      <c r="AQ98" s="102"/>
      <c r="AR98" s="69"/>
      <c r="AS98" s="102"/>
      <c r="AT98" s="69"/>
      <c r="AU98" s="102"/>
      <c r="AV98" s="69"/>
      <c r="AW98" s="102"/>
      <c r="AX98" s="69"/>
      <c r="AY98" s="102"/>
      <c r="AZ98" s="69"/>
      <c r="BA98" s="102"/>
      <c r="BB98" s="69"/>
      <c r="BC98" s="102"/>
      <c r="BD98" s="69"/>
    </row>
    <row r="99" spans="1:56">
      <c r="A99" s="62"/>
      <c r="B99" s="62"/>
      <c r="C99" s="62"/>
      <c r="D99" s="62"/>
      <c r="E99" s="62"/>
      <c r="F99" s="62"/>
      <c r="G99" s="67"/>
      <c r="H99" s="67"/>
      <c r="I99" s="63"/>
      <c r="J99" s="3"/>
      <c r="K99" s="68"/>
      <c r="L99" s="68"/>
      <c r="M99" s="238"/>
      <c r="N99" s="238"/>
      <c r="O99" s="239" t="e">
        <f t="shared" si="2"/>
        <v>#N/A</v>
      </c>
      <c r="P99" s="70"/>
      <c r="Q99" s="102"/>
      <c r="R99" s="69"/>
      <c r="S99" s="102"/>
      <c r="T99" s="69"/>
      <c r="U99" s="102"/>
      <c r="V99" s="69"/>
      <c r="W99" s="102"/>
      <c r="X99" s="69"/>
      <c r="Y99" s="102"/>
      <c r="Z99" s="69"/>
      <c r="AA99" s="102"/>
      <c r="AB99" s="69"/>
      <c r="AC99" s="102"/>
      <c r="AD99" s="69"/>
      <c r="AE99" s="102"/>
      <c r="AF99" s="69"/>
      <c r="AG99" s="102"/>
      <c r="AH99" s="69"/>
      <c r="AI99" s="102"/>
      <c r="AJ99" s="69"/>
      <c r="AK99" s="102"/>
      <c r="AL99" s="69"/>
      <c r="AM99" s="102"/>
      <c r="AN99" s="69"/>
      <c r="AO99" s="102"/>
      <c r="AP99" s="69"/>
      <c r="AQ99" s="102"/>
      <c r="AR99" s="69"/>
      <c r="AS99" s="102"/>
      <c r="AT99" s="69"/>
      <c r="AU99" s="102"/>
      <c r="AV99" s="69"/>
      <c r="AW99" s="102"/>
      <c r="AX99" s="69"/>
      <c r="AY99" s="102"/>
      <c r="AZ99" s="69"/>
      <c r="BA99" s="102"/>
      <c r="BB99" s="69"/>
      <c r="BC99" s="102"/>
      <c r="BD99" s="69"/>
    </row>
    <row r="100" spans="1:56">
      <c r="A100" s="62"/>
      <c r="B100" s="62"/>
      <c r="C100" s="62"/>
      <c r="D100" s="62"/>
      <c r="E100" s="62"/>
      <c r="F100" s="62"/>
      <c r="G100" s="67"/>
      <c r="H100" s="67"/>
      <c r="I100" s="63"/>
      <c r="J100" s="3"/>
      <c r="K100" s="68"/>
      <c r="L100" s="68"/>
      <c r="M100" s="238"/>
      <c r="N100" s="238"/>
      <c r="O100" s="239" t="e">
        <f t="shared" si="2"/>
        <v>#N/A</v>
      </c>
      <c r="P100" s="70"/>
      <c r="Q100" s="102"/>
      <c r="R100" s="69"/>
      <c r="S100" s="102"/>
      <c r="T100" s="69"/>
      <c r="U100" s="102"/>
      <c r="V100" s="69"/>
      <c r="W100" s="102"/>
      <c r="X100" s="69"/>
      <c r="Y100" s="102"/>
      <c r="Z100" s="69"/>
      <c r="AA100" s="102"/>
      <c r="AB100" s="69"/>
      <c r="AC100" s="102"/>
      <c r="AD100" s="69"/>
      <c r="AE100" s="102"/>
      <c r="AF100" s="69"/>
      <c r="AG100" s="102"/>
      <c r="AH100" s="69"/>
      <c r="AI100" s="102"/>
      <c r="AJ100" s="69"/>
      <c r="AK100" s="102"/>
      <c r="AL100" s="69"/>
      <c r="AM100" s="102"/>
      <c r="AN100" s="69"/>
      <c r="AO100" s="102"/>
      <c r="AP100" s="69"/>
      <c r="AQ100" s="102"/>
      <c r="AR100" s="69"/>
      <c r="AS100" s="102"/>
      <c r="AT100" s="69"/>
      <c r="AU100" s="102"/>
      <c r="AV100" s="69"/>
      <c r="AW100" s="102"/>
      <c r="AX100" s="69"/>
      <c r="AY100" s="102"/>
      <c r="AZ100" s="69"/>
      <c r="BA100" s="102"/>
      <c r="BB100" s="69"/>
      <c r="BC100" s="102"/>
      <c r="BD100" s="69"/>
    </row>
    <row r="101" spans="1:56">
      <c r="A101" s="62"/>
      <c r="B101" s="62"/>
      <c r="C101" s="62"/>
      <c r="D101" s="62"/>
      <c r="E101" s="62"/>
      <c r="F101" s="62"/>
      <c r="G101" s="67"/>
      <c r="H101" s="67"/>
      <c r="I101" s="63"/>
      <c r="J101" s="3"/>
      <c r="K101" s="68"/>
      <c r="L101" s="68"/>
      <c r="M101" s="238"/>
      <c r="N101" s="238"/>
      <c r="O101" s="239" t="e">
        <f t="shared" si="2"/>
        <v>#N/A</v>
      </c>
      <c r="P101" s="70"/>
      <c r="Q101" s="102"/>
      <c r="R101" s="69"/>
      <c r="S101" s="102"/>
      <c r="T101" s="69"/>
      <c r="U101" s="102"/>
      <c r="V101" s="69"/>
      <c r="W101" s="102"/>
      <c r="X101" s="69"/>
      <c r="Y101" s="102"/>
      <c r="Z101" s="69"/>
      <c r="AA101" s="102"/>
      <c r="AB101" s="69"/>
      <c r="AC101" s="102"/>
      <c r="AD101" s="69"/>
      <c r="AE101" s="102"/>
      <c r="AF101" s="69"/>
      <c r="AG101" s="102"/>
      <c r="AH101" s="69"/>
      <c r="AI101" s="102"/>
      <c r="AJ101" s="69"/>
      <c r="AK101" s="102"/>
      <c r="AL101" s="69"/>
      <c r="AM101" s="102"/>
      <c r="AN101" s="69"/>
      <c r="AO101" s="102"/>
      <c r="AP101" s="69"/>
      <c r="AQ101" s="102"/>
      <c r="AR101" s="69"/>
      <c r="AS101" s="102"/>
      <c r="AT101" s="69"/>
      <c r="AU101" s="102"/>
      <c r="AV101" s="69"/>
      <c r="AW101" s="102"/>
      <c r="AX101" s="69"/>
      <c r="AY101" s="102"/>
      <c r="AZ101" s="69"/>
      <c r="BA101" s="102"/>
      <c r="BB101" s="69"/>
      <c r="BC101" s="102"/>
      <c r="BD101" s="69"/>
    </row>
    <row r="102" spans="1:56">
      <c r="A102" s="62"/>
      <c r="B102" s="62"/>
      <c r="C102" s="62"/>
      <c r="D102" s="62"/>
      <c r="E102" s="62"/>
      <c r="F102" s="62"/>
      <c r="G102" s="67"/>
      <c r="H102" s="67"/>
      <c r="I102" s="63"/>
      <c r="J102" s="3"/>
      <c r="K102" s="68"/>
      <c r="L102" s="68"/>
      <c r="M102" s="238"/>
      <c r="N102" s="238"/>
      <c r="O102" s="239" t="e">
        <f t="shared" si="2"/>
        <v>#N/A</v>
      </c>
      <c r="P102" s="70"/>
      <c r="Q102" s="102"/>
      <c r="R102" s="69"/>
      <c r="S102" s="102"/>
      <c r="T102" s="69"/>
      <c r="U102" s="102"/>
      <c r="V102" s="69"/>
      <c r="W102" s="102"/>
      <c r="X102" s="69"/>
      <c r="Y102" s="102"/>
      <c r="Z102" s="69"/>
      <c r="AA102" s="102"/>
      <c r="AB102" s="69"/>
      <c r="AC102" s="102"/>
      <c r="AD102" s="69"/>
      <c r="AE102" s="102"/>
      <c r="AF102" s="69"/>
      <c r="AG102" s="102"/>
      <c r="AH102" s="69"/>
      <c r="AI102" s="102"/>
      <c r="AJ102" s="69"/>
      <c r="AK102" s="102"/>
      <c r="AL102" s="69"/>
      <c r="AM102" s="102"/>
      <c r="AN102" s="69"/>
      <c r="AO102" s="102"/>
      <c r="AP102" s="69"/>
      <c r="AQ102" s="102"/>
      <c r="AR102" s="69"/>
      <c r="AS102" s="102"/>
      <c r="AT102" s="69"/>
      <c r="AU102" s="102"/>
      <c r="AV102" s="69"/>
      <c r="AW102" s="102"/>
      <c r="AX102" s="69"/>
      <c r="AY102" s="102"/>
      <c r="AZ102" s="69"/>
      <c r="BA102" s="102"/>
      <c r="BB102" s="69"/>
      <c r="BC102" s="102"/>
      <c r="BD102" s="69"/>
    </row>
    <row r="103" spans="1:56">
      <c r="A103" s="62"/>
      <c r="B103" s="62"/>
      <c r="C103" s="62"/>
      <c r="D103" s="62"/>
      <c r="E103" s="62"/>
      <c r="F103" s="62"/>
      <c r="G103" s="67"/>
      <c r="H103" s="67"/>
      <c r="I103" s="63"/>
      <c r="J103" s="3"/>
      <c r="K103" s="68"/>
      <c r="L103" s="68"/>
      <c r="M103" s="238"/>
      <c r="N103" s="238"/>
      <c r="O103" s="239" t="e">
        <f t="shared" si="2"/>
        <v>#N/A</v>
      </c>
      <c r="P103" s="70"/>
      <c r="Q103" s="102"/>
      <c r="R103" s="69"/>
      <c r="S103" s="102"/>
      <c r="T103" s="69"/>
      <c r="U103" s="102"/>
      <c r="V103" s="69"/>
      <c r="W103" s="102"/>
      <c r="X103" s="69"/>
      <c r="Y103" s="102"/>
      <c r="Z103" s="69"/>
      <c r="AA103" s="102"/>
      <c r="AB103" s="69"/>
      <c r="AC103" s="102"/>
      <c r="AD103" s="69"/>
      <c r="AE103" s="102"/>
      <c r="AF103" s="69"/>
      <c r="AG103" s="102"/>
      <c r="AH103" s="69"/>
      <c r="AI103" s="102"/>
      <c r="AJ103" s="69"/>
      <c r="AK103" s="102"/>
      <c r="AL103" s="69"/>
      <c r="AM103" s="102"/>
      <c r="AN103" s="69"/>
      <c r="AO103" s="102"/>
      <c r="AP103" s="69"/>
      <c r="AQ103" s="102"/>
      <c r="AR103" s="69"/>
      <c r="AS103" s="102"/>
      <c r="AT103" s="69"/>
      <c r="AU103" s="102"/>
      <c r="AV103" s="69"/>
      <c r="AW103" s="102"/>
      <c r="AX103" s="69"/>
      <c r="AY103" s="102"/>
      <c r="AZ103" s="69"/>
      <c r="BA103" s="102"/>
      <c r="BB103" s="69"/>
      <c r="BC103" s="102"/>
      <c r="BD103" s="69"/>
    </row>
    <row r="104" spans="1:56">
      <c r="A104" s="62"/>
      <c r="B104" s="62"/>
      <c r="C104" s="62"/>
      <c r="D104" s="62"/>
      <c r="E104" s="62"/>
      <c r="F104" s="62"/>
      <c r="G104" s="67"/>
      <c r="H104" s="67"/>
      <c r="I104" s="63"/>
      <c r="J104" s="3"/>
      <c r="K104" s="68"/>
      <c r="L104" s="68"/>
      <c r="M104" s="238"/>
      <c r="N104" s="238"/>
      <c r="O104" s="239" t="e">
        <f t="shared" si="2"/>
        <v>#N/A</v>
      </c>
      <c r="P104" s="70"/>
      <c r="Q104" s="102"/>
      <c r="R104" s="69"/>
      <c r="S104" s="102"/>
      <c r="T104" s="69"/>
      <c r="U104" s="102"/>
      <c r="V104" s="69"/>
      <c r="W104" s="102"/>
      <c r="X104" s="69"/>
      <c r="Y104" s="102"/>
      <c r="Z104" s="69"/>
      <c r="AA104" s="102"/>
      <c r="AB104" s="69"/>
      <c r="AC104" s="102"/>
      <c r="AD104" s="69"/>
      <c r="AE104" s="102"/>
      <c r="AF104" s="69"/>
      <c r="AG104" s="102"/>
      <c r="AH104" s="69"/>
      <c r="AI104" s="102"/>
      <c r="AJ104" s="69"/>
      <c r="AK104" s="102"/>
      <c r="AL104" s="69"/>
      <c r="AM104" s="102"/>
      <c r="AN104" s="69"/>
      <c r="AO104" s="102"/>
      <c r="AP104" s="69"/>
      <c r="AQ104" s="102"/>
      <c r="AR104" s="69"/>
      <c r="AS104" s="102"/>
      <c r="AT104" s="69"/>
      <c r="AU104" s="102"/>
      <c r="AV104" s="69"/>
      <c r="AW104" s="102"/>
      <c r="AX104" s="69"/>
      <c r="AY104" s="102"/>
      <c r="AZ104" s="69"/>
      <c r="BA104" s="102"/>
      <c r="BB104" s="69"/>
      <c r="BC104" s="102"/>
      <c r="BD104" s="69"/>
    </row>
    <row r="105" spans="1:56">
      <c r="A105" s="62"/>
      <c r="B105" s="62"/>
      <c r="C105" s="62"/>
      <c r="D105" s="62"/>
      <c r="E105" s="62"/>
      <c r="F105" s="62"/>
      <c r="G105" s="67"/>
      <c r="H105" s="67"/>
      <c r="I105" s="63"/>
      <c r="J105" s="3"/>
      <c r="K105" s="106"/>
      <c r="L105" s="68"/>
      <c r="M105" s="238"/>
      <c r="N105" s="238"/>
      <c r="O105" s="239" t="e">
        <f t="shared" si="2"/>
        <v>#N/A</v>
      </c>
      <c r="P105" s="70"/>
      <c r="Q105" s="102"/>
      <c r="R105" s="69"/>
      <c r="S105" s="102"/>
      <c r="T105" s="69"/>
      <c r="U105" s="102"/>
      <c r="V105" s="69"/>
      <c r="W105" s="102"/>
      <c r="X105" s="69"/>
      <c r="Y105" s="102"/>
      <c r="Z105" s="69"/>
      <c r="AA105" s="102"/>
      <c r="AB105" s="69"/>
      <c r="AC105" s="102"/>
      <c r="AD105" s="69"/>
      <c r="AE105" s="102"/>
      <c r="AF105" s="69"/>
      <c r="AG105" s="102"/>
      <c r="AH105" s="69"/>
      <c r="AI105" s="102"/>
      <c r="AJ105" s="69"/>
      <c r="AK105" s="102"/>
      <c r="AL105" s="69"/>
      <c r="AM105" s="102"/>
      <c r="AN105" s="69"/>
      <c r="AO105" s="102"/>
      <c r="AP105" s="69"/>
      <c r="AQ105" s="102"/>
      <c r="AR105" s="69"/>
      <c r="AS105" s="102"/>
      <c r="AT105" s="69"/>
      <c r="AU105" s="102"/>
      <c r="AV105" s="69"/>
      <c r="AW105" s="102"/>
      <c r="AX105" s="69"/>
      <c r="AY105" s="102"/>
      <c r="AZ105" s="69"/>
      <c r="BA105" s="102"/>
      <c r="BB105" s="69"/>
      <c r="BC105" s="102"/>
      <c r="BD105" s="69"/>
    </row>
    <row r="106" spans="1:56">
      <c r="A106" s="73"/>
      <c r="B106" s="73"/>
      <c r="C106" s="73"/>
      <c r="D106" s="73"/>
      <c r="E106" s="73"/>
      <c r="F106" s="73"/>
      <c r="G106" s="103"/>
      <c r="H106" s="103"/>
      <c r="I106" s="104"/>
      <c r="J106" s="105"/>
      <c r="L106" s="106"/>
      <c r="M106" s="240"/>
      <c r="N106" s="240"/>
      <c r="O106" s="239" t="e">
        <f t="shared" si="2"/>
        <v>#N/A</v>
      </c>
      <c r="P106" s="107"/>
      <c r="Q106" s="108"/>
      <c r="R106" s="109"/>
      <c r="S106" s="108"/>
      <c r="T106" s="109"/>
      <c r="U106" s="108"/>
      <c r="V106" s="109"/>
      <c r="W106" s="108"/>
      <c r="X106" s="109"/>
      <c r="Y106" s="108"/>
      <c r="Z106" s="109"/>
      <c r="AA106" s="108"/>
      <c r="AB106" s="109"/>
      <c r="AC106" s="108"/>
      <c r="AD106" s="109"/>
      <c r="AE106" s="108"/>
      <c r="AF106" s="109"/>
      <c r="AG106" s="108"/>
      <c r="AH106" s="109"/>
      <c r="AI106" s="108"/>
      <c r="AJ106" s="109"/>
      <c r="AK106" s="108"/>
      <c r="AL106" s="109"/>
      <c r="AM106" s="108"/>
      <c r="AN106" s="109"/>
      <c r="AO106" s="108"/>
      <c r="AP106" s="109"/>
      <c r="AQ106" s="108"/>
      <c r="AR106" s="109"/>
      <c r="AS106" s="108"/>
      <c r="AT106" s="109"/>
      <c r="AU106" s="108"/>
      <c r="AV106" s="109"/>
      <c r="AW106" s="108"/>
      <c r="AX106" s="109"/>
      <c r="AY106" s="108"/>
      <c r="AZ106" s="109"/>
      <c r="BA106" s="108"/>
      <c r="BB106" s="109"/>
      <c r="BC106" s="108"/>
      <c r="BD106" s="10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heetViews>
  <sheetFormatPr defaultRowHeight="14.5"/>
  <sheetData>
    <row r="1" spans="1:19">
      <c r="A1" s="242" t="s">
        <v>1</v>
      </c>
      <c r="B1" s="242" t="s">
        <v>1799</v>
      </c>
      <c r="C1" s="242" t="s">
        <v>1892</v>
      </c>
      <c r="D1" s="242" t="s">
        <v>8</v>
      </c>
      <c r="E1" s="242" t="s">
        <v>256</v>
      </c>
      <c r="F1" s="242" t="s">
        <v>1800</v>
      </c>
      <c r="G1" s="242" t="s">
        <v>2049</v>
      </c>
      <c r="H1" s="242" t="s">
        <v>2050</v>
      </c>
      <c r="I1" s="242" t="s">
        <v>2784</v>
      </c>
    </row>
    <row r="2" spans="1:19">
      <c r="A2" s="194" t="s">
        <v>19</v>
      </c>
      <c r="B2" s="194"/>
      <c r="C2" s="194"/>
      <c r="D2" s="194"/>
      <c r="E2" s="247"/>
      <c r="F2" s="194"/>
      <c r="G2" s="194"/>
      <c r="H2" s="194"/>
      <c r="I2" s="194"/>
      <c r="S2" s="281" t="s">
        <v>722</v>
      </c>
    </row>
    <row r="3" spans="1:19">
      <c r="A3" s="64"/>
      <c r="B3" s="64"/>
      <c r="C3" s="64"/>
      <c r="D3" s="64"/>
      <c r="E3" s="246"/>
      <c r="F3" s="64"/>
      <c r="S3" s="282" t="s">
        <v>325</v>
      </c>
    </row>
    <row r="4" spans="1:19">
      <c r="A4" s="64"/>
      <c r="B4" s="64"/>
      <c r="C4" s="64"/>
      <c r="D4" s="64"/>
      <c r="E4" s="246"/>
      <c r="F4" s="64"/>
    </row>
    <row r="5" spans="1:19">
      <c r="D5" s="244"/>
      <c r="F5" s="181"/>
    </row>
    <row r="6" spans="1:19" ht="78">
      <c r="A6" s="245" t="s">
        <v>1893</v>
      </c>
      <c r="B6" s="280" t="s">
        <v>1894</v>
      </c>
      <c r="C6" s="280" t="s">
        <v>2680</v>
      </c>
      <c r="D6" s="245" t="s">
        <v>1895</v>
      </c>
      <c r="E6" s="245" t="s">
        <v>1896</v>
      </c>
      <c r="F6" s="245" t="s">
        <v>11</v>
      </c>
      <c r="G6" s="245" t="s">
        <v>1901</v>
      </c>
      <c r="H6" s="245" t="s">
        <v>1902</v>
      </c>
      <c r="I6" s="245" t="s">
        <v>1897</v>
      </c>
      <c r="J6" s="245" t="s">
        <v>1898</v>
      </c>
      <c r="K6" s="245" t="s">
        <v>1899</v>
      </c>
      <c r="L6" s="245" t="s">
        <v>1900</v>
      </c>
      <c r="M6" s="245" t="s">
        <v>1818</v>
      </c>
      <c r="N6" s="245" t="s">
        <v>1819</v>
      </c>
      <c r="O6" s="245" t="s">
        <v>2049</v>
      </c>
      <c r="P6" s="280" t="s">
        <v>2679</v>
      </c>
      <c r="Q6" s="285" t="s">
        <v>8</v>
      </c>
      <c r="R6" s="285" t="s">
        <v>2678</v>
      </c>
    </row>
    <row r="7" spans="1:19">
      <c r="A7" s="248"/>
      <c r="B7" s="194"/>
      <c r="C7" s="194"/>
      <c r="D7" s="194"/>
      <c r="E7" s="194"/>
      <c r="F7" s="194"/>
      <c r="G7" s="118"/>
      <c r="H7" s="118"/>
      <c r="I7" s="194"/>
      <c r="J7" s="194"/>
      <c r="K7" s="249"/>
      <c r="L7" s="194"/>
      <c r="M7" s="247"/>
      <c r="N7" s="250">
        <v>767010</v>
      </c>
      <c r="O7" s="118"/>
      <c r="P7" s="284"/>
      <c r="Q7" s="284"/>
      <c r="R7" s="283"/>
    </row>
    <row r="8" spans="1:19">
      <c r="A8" s="248"/>
      <c r="B8" s="194"/>
      <c r="C8" s="194"/>
      <c r="D8" s="194"/>
      <c r="E8" s="194"/>
      <c r="F8" s="194"/>
      <c r="G8" s="118"/>
      <c r="H8" s="118"/>
      <c r="I8" s="194"/>
      <c r="J8" s="194"/>
      <c r="K8" s="249"/>
      <c r="L8" s="194"/>
      <c r="M8" s="247"/>
      <c r="N8" s="247"/>
      <c r="O8" s="118"/>
      <c r="P8" s="284"/>
      <c r="Q8" s="284"/>
      <c r="R8" s="283"/>
    </row>
    <row r="9" spans="1:19">
      <c r="A9" s="248"/>
      <c r="B9" s="194"/>
      <c r="C9" s="194"/>
      <c r="D9" s="194"/>
      <c r="E9" s="194"/>
      <c r="F9" s="194"/>
      <c r="G9" s="118"/>
      <c r="H9" s="118"/>
      <c r="I9" s="194"/>
      <c r="J9" s="194"/>
      <c r="K9" s="249"/>
      <c r="L9" s="194"/>
      <c r="M9" s="247"/>
      <c r="N9" s="247"/>
      <c r="O9" s="118"/>
      <c r="P9" s="284"/>
      <c r="Q9" s="284"/>
      <c r="R9" s="283"/>
    </row>
    <row r="10" spans="1:19">
      <c r="A10" s="248"/>
      <c r="B10" s="194"/>
      <c r="C10" s="194"/>
      <c r="D10" s="194"/>
      <c r="E10" s="194"/>
      <c r="F10" s="194"/>
      <c r="G10" s="118"/>
      <c r="H10" s="118"/>
      <c r="I10" s="194"/>
      <c r="J10" s="194"/>
      <c r="K10" s="249"/>
      <c r="L10" s="194"/>
      <c r="M10" s="247"/>
      <c r="N10" s="247"/>
      <c r="O10" s="118"/>
      <c r="P10" s="284"/>
      <c r="Q10" s="284"/>
      <c r="R10" s="283"/>
    </row>
    <row r="11" spans="1:19">
      <c r="A11" s="248"/>
      <c r="B11" s="194"/>
      <c r="C11" s="194"/>
      <c r="D11" s="194"/>
      <c r="E11" s="194"/>
      <c r="F11" s="194"/>
      <c r="G11" s="118"/>
      <c r="H11" s="118"/>
      <c r="I11" s="194"/>
      <c r="J11" s="194"/>
      <c r="K11" s="249"/>
      <c r="L11" s="194"/>
      <c r="M11" s="247"/>
      <c r="N11" s="247"/>
      <c r="O11" s="118"/>
      <c r="P11" s="284"/>
      <c r="Q11" s="284"/>
      <c r="R11" s="283"/>
    </row>
    <row r="12" spans="1:19">
      <c r="A12" s="248"/>
      <c r="B12" s="194"/>
      <c r="C12" s="194"/>
      <c r="D12" s="194"/>
      <c r="E12" s="194"/>
      <c r="F12" s="194"/>
      <c r="G12" s="118"/>
      <c r="H12" s="118"/>
      <c r="I12" s="194"/>
      <c r="J12" s="194"/>
      <c r="K12" s="249"/>
      <c r="L12" s="194"/>
      <c r="M12" s="247"/>
      <c r="N12" s="247"/>
      <c r="O12" s="118"/>
      <c r="P12" s="284"/>
      <c r="Q12" s="284"/>
      <c r="R12" s="283"/>
    </row>
    <row r="13" spans="1:19">
      <c r="A13" s="248"/>
      <c r="B13" s="194"/>
      <c r="C13" s="194"/>
      <c r="D13" s="194"/>
      <c r="E13" s="194"/>
      <c r="F13" s="194"/>
      <c r="G13" s="118"/>
      <c r="H13" s="118"/>
      <c r="I13" s="194"/>
      <c r="J13" s="194"/>
      <c r="K13" s="249"/>
      <c r="L13" s="194"/>
      <c r="M13" s="247"/>
      <c r="N13" s="247"/>
      <c r="O13" s="118"/>
      <c r="P13" s="284"/>
      <c r="Q13" s="284"/>
      <c r="R13" s="283"/>
    </row>
    <row r="14" spans="1:19">
      <c r="A14" s="248"/>
      <c r="B14" s="194"/>
      <c r="C14" s="194"/>
      <c r="D14" s="194"/>
      <c r="E14" s="194"/>
      <c r="F14" s="194"/>
      <c r="G14" s="118"/>
      <c r="H14" s="118"/>
      <c r="I14" s="194"/>
      <c r="J14" s="194"/>
      <c r="K14" s="249"/>
      <c r="L14" s="194"/>
      <c r="M14" s="247"/>
      <c r="N14" s="247"/>
      <c r="O14" s="118"/>
      <c r="P14" s="284"/>
      <c r="Q14" s="284"/>
      <c r="R14" s="283"/>
    </row>
    <row r="15" spans="1:19">
      <c r="A15" s="248"/>
      <c r="B15" s="194"/>
      <c r="C15" s="194"/>
      <c r="D15" s="194"/>
      <c r="E15" s="194"/>
      <c r="F15" s="194"/>
      <c r="G15" s="118"/>
      <c r="H15" s="118"/>
      <c r="I15" s="194"/>
      <c r="J15" s="194"/>
      <c r="K15" s="249"/>
      <c r="L15" s="194"/>
      <c r="M15" s="247"/>
      <c r="N15" s="247"/>
      <c r="O15" s="118"/>
      <c r="P15" s="284"/>
      <c r="Q15" s="284"/>
      <c r="R15" s="283"/>
    </row>
    <row r="16" spans="1:19">
      <c r="A16" s="248"/>
      <c r="B16" s="194"/>
      <c r="C16" s="194"/>
      <c r="D16" s="194"/>
      <c r="E16" s="194"/>
      <c r="F16" s="194"/>
      <c r="G16" s="118"/>
      <c r="H16" s="118"/>
      <c r="I16" s="194"/>
      <c r="J16" s="194"/>
      <c r="K16" s="249"/>
      <c r="L16" s="194"/>
      <c r="M16" s="247"/>
      <c r="N16" s="247"/>
      <c r="O16" s="118"/>
      <c r="P16" s="284"/>
      <c r="Q16" s="284"/>
      <c r="R16" s="283"/>
    </row>
    <row r="17" spans="1:18">
      <c r="A17" s="248"/>
      <c r="B17" s="194"/>
      <c r="C17" s="194"/>
      <c r="D17" s="194"/>
      <c r="E17" s="194"/>
      <c r="F17" s="194"/>
      <c r="G17" s="118"/>
      <c r="H17" s="118"/>
      <c r="I17" s="194"/>
      <c r="J17" s="194"/>
      <c r="K17" s="249"/>
      <c r="L17" s="194"/>
      <c r="M17" s="247"/>
      <c r="N17" s="247"/>
      <c r="O17" s="118"/>
      <c r="P17" s="284"/>
      <c r="Q17" s="284"/>
      <c r="R17" s="283"/>
    </row>
    <row r="18" spans="1:18">
      <c r="A18" s="248"/>
      <c r="B18" s="194"/>
      <c r="C18" s="194"/>
      <c r="D18" s="194"/>
      <c r="E18" s="194"/>
      <c r="F18" s="194"/>
      <c r="G18" s="118"/>
      <c r="H18" s="118"/>
      <c r="I18" s="194"/>
      <c r="J18" s="194"/>
      <c r="K18" s="249"/>
      <c r="L18" s="194"/>
      <c r="M18" s="247"/>
      <c r="N18" s="247"/>
      <c r="O18" s="118"/>
      <c r="P18" s="284"/>
      <c r="Q18" s="284"/>
      <c r="R18" s="283"/>
    </row>
    <row r="19" spans="1:18">
      <c r="A19" s="248"/>
      <c r="B19" s="194"/>
      <c r="C19" s="194"/>
      <c r="D19" s="194"/>
      <c r="E19" s="194"/>
      <c r="F19" s="194"/>
      <c r="G19" s="118"/>
      <c r="H19" s="118"/>
      <c r="I19" s="194"/>
      <c r="J19" s="194"/>
      <c r="K19" s="249"/>
      <c r="L19" s="194"/>
      <c r="M19" s="247"/>
      <c r="N19" s="247"/>
      <c r="O19" s="118"/>
      <c r="P19" s="284"/>
      <c r="Q19" s="284"/>
      <c r="R19" s="283"/>
    </row>
    <row r="20" spans="1:18">
      <c r="A20" s="248"/>
      <c r="B20" s="194"/>
      <c r="C20" s="194"/>
      <c r="D20" s="194"/>
      <c r="E20" s="194"/>
      <c r="F20" s="194"/>
      <c r="G20" s="118"/>
      <c r="H20" s="118"/>
      <c r="I20" s="194"/>
      <c r="J20" s="194"/>
      <c r="K20" s="249"/>
      <c r="L20" s="194"/>
      <c r="M20" s="247"/>
      <c r="N20" s="247"/>
      <c r="O20" s="118"/>
      <c r="P20" s="284"/>
      <c r="Q20" s="284"/>
      <c r="R20" s="283"/>
    </row>
    <row r="21" spans="1:18">
      <c r="A21" s="248"/>
      <c r="B21" s="194"/>
      <c r="C21" s="194"/>
      <c r="D21" s="194"/>
      <c r="E21" s="194"/>
      <c r="F21" s="194"/>
      <c r="G21" s="118"/>
      <c r="H21" s="118"/>
      <c r="I21" s="194"/>
      <c r="J21" s="194"/>
      <c r="K21" s="249"/>
      <c r="L21" s="194"/>
      <c r="M21" s="247"/>
      <c r="N21" s="247"/>
      <c r="O21" s="118"/>
      <c r="P21" s="284"/>
      <c r="Q21" s="284"/>
      <c r="R21" s="283"/>
    </row>
    <row r="22" spans="1:18">
      <c r="A22" s="248"/>
      <c r="B22" s="194"/>
      <c r="C22" s="194"/>
      <c r="D22" s="194"/>
      <c r="E22" s="194"/>
      <c r="F22" s="194"/>
      <c r="G22" s="118"/>
      <c r="H22" s="118"/>
      <c r="I22" s="194"/>
      <c r="J22" s="194"/>
      <c r="K22" s="249"/>
      <c r="L22" s="194"/>
      <c r="M22" s="247"/>
      <c r="N22" s="247"/>
      <c r="O22" s="118"/>
      <c r="P22" s="284"/>
      <c r="Q22" s="284"/>
      <c r="R22" s="283"/>
    </row>
    <row r="23" spans="1:18">
      <c r="A23" s="248"/>
      <c r="B23" s="194"/>
      <c r="C23" s="194"/>
      <c r="D23" s="194"/>
      <c r="E23" s="194"/>
      <c r="F23" s="194"/>
      <c r="G23" s="118"/>
      <c r="H23" s="118"/>
      <c r="I23" s="194"/>
      <c r="J23" s="194"/>
      <c r="K23" s="249"/>
      <c r="L23" s="194"/>
      <c r="M23" s="247"/>
      <c r="N23" s="247"/>
      <c r="O23" s="118"/>
      <c r="P23" s="284"/>
      <c r="Q23" s="284"/>
      <c r="R23" s="283"/>
    </row>
    <row r="24" spans="1:18">
      <c r="A24" s="248"/>
      <c r="B24" s="194"/>
      <c r="C24" s="194"/>
      <c r="D24" s="194"/>
      <c r="E24" s="194"/>
      <c r="F24" s="194"/>
      <c r="G24" s="118"/>
      <c r="H24" s="118"/>
      <c r="I24" s="194"/>
      <c r="J24" s="194"/>
      <c r="K24" s="249"/>
      <c r="L24" s="194"/>
      <c r="M24" s="247"/>
      <c r="N24" s="247"/>
      <c r="O24" s="118"/>
      <c r="P24" s="284"/>
      <c r="Q24" s="284"/>
      <c r="R24" s="283"/>
    </row>
    <row r="25" spans="1:18">
      <c r="A25" s="248"/>
      <c r="B25" s="194"/>
      <c r="C25" s="194"/>
      <c r="D25" s="194"/>
      <c r="E25" s="194"/>
      <c r="F25" s="194"/>
      <c r="G25" s="118"/>
      <c r="H25" s="118"/>
      <c r="I25" s="194"/>
      <c r="J25" s="194"/>
      <c r="K25" s="249"/>
      <c r="L25" s="194"/>
      <c r="M25" s="247"/>
      <c r="N25" s="247"/>
      <c r="O25" s="118"/>
      <c r="P25" s="284"/>
      <c r="Q25" s="284"/>
      <c r="R25" s="283"/>
    </row>
    <row r="26" spans="1:18">
      <c r="A26" s="248"/>
      <c r="B26" s="194"/>
      <c r="C26" s="194"/>
      <c r="D26" s="194"/>
      <c r="E26" s="194"/>
      <c r="F26" s="194"/>
      <c r="G26" s="118"/>
      <c r="H26" s="118"/>
      <c r="I26" s="194"/>
      <c r="J26" s="194"/>
      <c r="K26" s="249"/>
      <c r="L26" s="194"/>
      <c r="M26" s="247"/>
      <c r="N26" s="247"/>
      <c r="O26" s="118"/>
      <c r="P26" s="284"/>
      <c r="Q26" s="284"/>
      <c r="R26" s="283"/>
    </row>
    <row r="27" spans="1:18">
      <c r="A27" s="248"/>
      <c r="B27" s="194"/>
      <c r="C27" s="194"/>
      <c r="D27" s="194"/>
      <c r="E27" s="194"/>
      <c r="F27" s="194"/>
      <c r="G27" s="118"/>
      <c r="H27" s="118"/>
      <c r="I27" s="194"/>
      <c r="J27" s="194"/>
      <c r="K27" s="249"/>
      <c r="L27" s="194"/>
      <c r="M27" s="247"/>
      <c r="N27" s="247"/>
      <c r="O27" s="118"/>
      <c r="P27" s="284"/>
      <c r="Q27" s="284"/>
      <c r="R27" s="283"/>
    </row>
    <row r="28" spans="1:18">
      <c r="A28" s="248"/>
      <c r="B28" s="194"/>
      <c r="C28" s="194"/>
      <c r="D28" s="194"/>
      <c r="E28" s="194"/>
      <c r="F28" s="194"/>
      <c r="G28" s="118"/>
      <c r="H28" s="118"/>
      <c r="I28" s="194"/>
      <c r="J28" s="194"/>
      <c r="K28" s="249"/>
      <c r="L28" s="194"/>
      <c r="M28" s="247"/>
      <c r="N28" s="247"/>
      <c r="O28" s="118"/>
      <c r="P28" s="284"/>
      <c r="Q28" s="284"/>
      <c r="R28" s="283"/>
    </row>
    <row r="29" spans="1:18">
      <c r="A29" s="248"/>
      <c r="B29" s="194"/>
      <c r="C29" s="194"/>
      <c r="D29" s="194"/>
      <c r="E29" s="194"/>
      <c r="F29" s="194"/>
      <c r="G29" s="118"/>
      <c r="H29" s="118"/>
      <c r="I29" s="194"/>
      <c r="J29" s="194"/>
      <c r="K29" s="249"/>
      <c r="L29" s="194"/>
      <c r="M29" s="247"/>
      <c r="N29" s="247"/>
      <c r="O29" s="118"/>
      <c r="P29" s="284"/>
      <c r="Q29" s="284"/>
      <c r="R29" s="283"/>
    </row>
    <row r="30" spans="1:18">
      <c r="A30" s="248"/>
      <c r="B30" s="194"/>
      <c r="C30" s="194"/>
      <c r="D30" s="194"/>
      <c r="E30" s="194"/>
      <c r="F30" s="194"/>
      <c r="G30" s="118"/>
      <c r="H30" s="118"/>
      <c r="I30" s="194"/>
      <c r="J30" s="194"/>
      <c r="K30" s="249"/>
      <c r="L30" s="194"/>
      <c r="M30" s="247"/>
      <c r="N30" s="247"/>
      <c r="O30" s="118"/>
      <c r="P30" s="284"/>
      <c r="Q30" s="284"/>
      <c r="R30" s="283"/>
    </row>
    <row r="31" spans="1:18">
      <c r="A31" s="248"/>
      <c r="B31" s="194"/>
      <c r="C31" s="194"/>
      <c r="D31" s="194"/>
      <c r="E31" s="194"/>
      <c r="F31" s="194"/>
      <c r="G31" s="118"/>
      <c r="H31" s="118"/>
      <c r="I31" s="194"/>
      <c r="J31" s="194"/>
      <c r="K31" s="249"/>
      <c r="L31" s="194"/>
      <c r="M31" s="247"/>
      <c r="N31" s="247"/>
      <c r="O31" s="118"/>
      <c r="P31" s="284"/>
      <c r="Q31" s="284"/>
      <c r="R31" s="283"/>
    </row>
    <row r="32" spans="1:18">
      <c r="A32" s="248"/>
      <c r="B32" s="194"/>
      <c r="C32" s="194"/>
      <c r="D32" s="194"/>
      <c r="E32" s="194"/>
      <c r="F32" s="194"/>
      <c r="G32" s="118"/>
      <c r="H32" s="118"/>
      <c r="I32" s="194"/>
      <c r="J32" s="194"/>
      <c r="K32" s="249"/>
      <c r="L32" s="194"/>
      <c r="M32" s="247"/>
      <c r="N32" s="247"/>
      <c r="O32" s="118"/>
      <c r="P32" s="284"/>
      <c r="Q32" s="284"/>
      <c r="R32" s="283"/>
    </row>
    <row r="33" spans="1:18">
      <c r="A33" s="248"/>
      <c r="B33" s="194"/>
      <c r="C33" s="194"/>
      <c r="D33" s="194"/>
      <c r="E33" s="194"/>
      <c r="F33" s="194"/>
      <c r="G33" s="118"/>
      <c r="H33" s="118"/>
      <c r="I33" s="194"/>
      <c r="J33" s="194"/>
      <c r="K33" s="249"/>
      <c r="L33" s="194"/>
      <c r="M33" s="247"/>
      <c r="N33" s="247"/>
      <c r="O33" s="118"/>
      <c r="P33" s="284"/>
      <c r="Q33" s="284"/>
      <c r="R33" s="283"/>
    </row>
    <row r="34" spans="1:18">
      <c r="A34" s="248"/>
      <c r="B34" s="194"/>
      <c r="C34" s="194"/>
      <c r="D34" s="194"/>
      <c r="E34" s="194"/>
      <c r="F34" s="194"/>
      <c r="G34" s="118"/>
      <c r="H34" s="118"/>
      <c r="I34" s="194"/>
      <c r="J34" s="194"/>
      <c r="K34" s="249"/>
      <c r="L34" s="194"/>
      <c r="M34" s="247"/>
      <c r="N34" s="247"/>
      <c r="O34" s="118"/>
      <c r="P34" s="284"/>
      <c r="Q34" s="284"/>
      <c r="R34" s="283"/>
    </row>
    <row r="35" spans="1:18">
      <c r="A35" s="248"/>
      <c r="B35" s="194"/>
      <c r="C35" s="194"/>
      <c r="D35" s="194"/>
      <c r="E35" s="194"/>
      <c r="F35" s="194"/>
      <c r="G35" s="118"/>
      <c r="H35" s="118"/>
      <c r="I35" s="194"/>
      <c r="J35" s="194"/>
      <c r="K35" s="249"/>
      <c r="L35" s="194"/>
      <c r="M35" s="247"/>
      <c r="N35" s="247"/>
      <c r="O35" s="118"/>
      <c r="P35" s="284"/>
      <c r="Q35" s="284"/>
      <c r="R35" s="283"/>
    </row>
    <row r="36" spans="1:18">
      <c r="A36" s="248"/>
      <c r="B36" s="194"/>
      <c r="C36" s="194"/>
      <c r="D36" s="194"/>
      <c r="E36" s="194"/>
      <c r="F36" s="194"/>
      <c r="G36" s="118"/>
      <c r="H36" s="118"/>
      <c r="I36" s="194"/>
      <c r="J36" s="194"/>
      <c r="K36" s="249"/>
      <c r="L36" s="194"/>
      <c r="M36" s="247"/>
      <c r="N36" s="247"/>
      <c r="O36" s="118"/>
      <c r="P36" s="284"/>
      <c r="Q36" s="284"/>
      <c r="R36" s="283"/>
    </row>
    <row r="37" spans="1:18">
      <c r="A37" s="248"/>
      <c r="B37" s="194"/>
      <c r="C37" s="194"/>
      <c r="D37" s="194"/>
      <c r="E37" s="194"/>
      <c r="F37" s="194"/>
      <c r="G37" s="118"/>
      <c r="H37" s="118"/>
      <c r="I37" s="194"/>
      <c r="J37" s="194"/>
      <c r="K37" s="249"/>
      <c r="L37" s="194"/>
      <c r="M37" s="247"/>
      <c r="N37" s="247"/>
      <c r="O37" s="118"/>
      <c r="P37" s="284"/>
      <c r="Q37" s="284"/>
      <c r="R37" s="283"/>
    </row>
    <row r="38" spans="1:18">
      <c r="K38" s="24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RowHeight="14.5"/>
  <sheetData>
    <row r="1" spans="1:3">
      <c r="A1" s="252"/>
      <c r="B1" s="310" t="s">
        <v>2502</v>
      </c>
      <c r="C1" s="310"/>
    </row>
    <row r="2" spans="1:3">
      <c r="A2" s="258" t="s">
        <v>2503</v>
      </c>
      <c r="B2" s="258" t="s">
        <v>2504</v>
      </c>
      <c r="C2" s="258" t="s">
        <v>2505</v>
      </c>
    </row>
    <row r="3" spans="1:3">
      <c r="A3" s="259" t="s">
        <v>2506</v>
      </c>
      <c r="B3" s="260">
        <v>0</v>
      </c>
      <c r="C3" s="261" t="s">
        <v>2507</v>
      </c>
    </row>
    <row r="4" spans="1:3">
      <c r="A4" s="262" t="s">
        <v>2508</v>
      </c>
      <c r="B4" s="263">
        <v>0</v>
      </c>
      <c r="C4" s="264" t="s">
        <v>2507</v>
      </c>
    </row>
    <row r="5" spans="1:3">
      <c r="A5" s="94"/>
      <c r="B5" s="265">
        <v>100</v>
      </c>
      <c r="C5" s="266" t="s">
        <v>2509</v>
      </c>
    </row>
    <row r="6" spans="1:3">
      <c r="A6" s="95"/>
      <c r="B6" s="267">
        <v>500</v>
      </c>
      <c r="C6" s="268" t="s">
        <v>2510</v>
      </c>
    </row>
    <row r="7" spans="1:3">
      <c r="A7" s="262" t="s">
        <v>2511</v>
      </c>
      <c r="B7" s="263">
        <v>0</v>
      </c>
      <c r="C7" s="264" t="s">
        <v>2512</v>
      </c>
    </row>
    <row r="8" spans="1:3">
      <c r="A8" s="95"/>
      <c r="B8" s="267">
        <v>1</v>
      </c>
      <c r="C8" s="268" t="s">
        <v>2507</v>
      </c>
    </row>
    <row r="9" spans="1:3">
      <c r="A9" s="262" t="s">
        <v>2513</v>
      </c>
      <c r="B9" s="263">
        <v>0</v>
      </c>
      <c r="C9" s="264" t="s">
        <v>2512</v>
      </c>
    </row>
    <row r="10" spans="1:3">
      <c r="A10" s="95"/>
      <c r="B10" s="267" t="s">
        <v>2514</v>
      </c>
      <c r="C10" s="268" t="s">
        <v>2507</v>
      </c>
    </row>
    <row r="11" spans="1:3">
      <c r="A11" s="262" t="s">
        <v>2515</v>
      </c>
      <c r="B11" s="263">
        <v>0</v>
      </c>
      <c r="C11" s="264" t="s">
        <v>2512</v>
      </c>
    </row>
    <row r="12" spans="1:3">
      <c r="A12" s="95"/>
      <c r="B12" s="267" t="s">
        <v>2516</v>
      </c>
      <c r="C12" s="268" t="s">
        <v>2507</v>
      </c>
    </row>
    <row r="13" spans="1:3">
      <c r="A13" s="262" t="s">
        <v>2517</v>
      </c>
      <c r="B13" s="263">
        <v>0</v>
      </c>
      <c r="C13" s="264" t="s">
        <v>2507</v>
      </c>
    </row>
    <row r="14" spans="1:3">
      <c r="A14" s="94"/>
      <c r="B14" s="265">
        <v>5</v>
      </c>
      <c r="C14" s="269" t="s">
        <v>2509</v>
      </c>
    </row>
    <row r="15" spans="1:3">
      <c r="A15" s="94"/>
      <c r="B15" s="265">
        <v>15</v>
      </c>
      <c r="C15" s="269" t="s">
        <v>2510</v>
      </c>
    </row>
    <row r="16" spans="1:3">
      <c r="A16" s="94"/>
      <c r="B16" s="265">
        <v>50</v>
      </c>
      <c r="C16" s="269" t="s">
        <v>2518</v>
      </c>
    </row>
    <row r="17" spans="1:3">
      <c r="A17" s="94"/>
      <c r="B17" s="265">
        <v>150</v>
      </c>
      <c r="C17" s="269" t="s">
        <v>2519</v>
      </c>
    </row>
    <row r="18" spans="1:3">
      <c r="A18" s="94"/>
      <c r="B18" s="265">
        <v>500</v>
      </c>
      <c r="C18" s="269">
        <v>1</v>
      </c>
    </row>
    <row r="19" spans="1:3">
      <c r="A19" s="95"/>
      <c r="B19" s="267">
        <v>5000</v>
      </c>
      <c r="C19" s="268">
        <v>5</v>
      </c>
    </row>
    <row r="20" spans="1:3">
      <c r="A20" s="259" t="s">
        <v>2520</v>
      </c>
      <c r="B20" s="260">
        <v>0</v>
      </c>
      <c r="C20" s="261" t="s">
        <v>2507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heetViews>
  <sheetFormatPr defaultRowHeight="14.5"/>
  <sheetData>
    <row r="1" spans="1:5">
      <c r="A1" s="116" t="s">
        <v>2210</v>
      </c>
      <c r="B1" s="116" t="s">
        <v>240</v>
      </c>
      <c r="C1" s="116" t="s">
        <v>2094</v>
      </c>
      <c r="D1" s="116" t="s">
        <v>2095</v>
      </c>
      <c r="E1" s="116" t="s">
        <v>2096</v>
      </c>
    </row>
    <row r="2" spans="1:5">
      <c r="A2" s="252" t="s">
        <v>2364</v>
      </c>
      <c r="B2" s="252" t="s">
        <v>2212</v>
      </c>
      <c r="C2" s="252" t="s">
        <v>2211</v>
      </c>
      <c r="D2" s="252" t="s">
        <v>2097</v>
      </c>
      <c r="E2" s="252" t="s">
        <v>2098</v>
      </c>
    </row>
    <row r="3" spans="1:5">
      <c r="A3" s="252" t="s">
        <v>2365</v>
      </c>
      <c r="B3" s="252" t="s">
        <v>2213</v>
      </c>
      <c r="C3" s="252" t="s">
        <v>2099</v>
      </c>
      <c r="D3" s="252" t="s">
        <v>2100</v>
      </c>
      <c r="E3" s="252" t="s">
        <v>2101</v>
      </c>
    </row>
    <row r="4" spans="1:5">
      <c r="A4" s="252" t="s">
        <v>2366</v>
      </c>
      <c r="B4" s="252" t="s">
        <v>886</v>
      </c>
      <c r="C4" s="252" t="s">
        <v>2102</v>
      </c>
      <c r="D4" s="252" t="s">
        <v>2103</v>
      </c>
      <c r="E4" s="252" t="s">
        <v>2104</v>
      </c>
    </row>
    <row r="5" spans="1:5">
      <c r="A5" s="252" t="s">
        <v>2367</v>
      </c>
      <c r="B5" s="252" t="s">
        <v>2214</v>
      </c>
      <c r="C5" s="252" t="s">
        <v>2105</v>
      </c>
      <c r="D5" s="252" t="s">
        <v>2106</v>
      </c>
      <c r="E5" s="252" t="s">
        <v>2107</v>
      </c>
    </row>
    <row r="6" spans="1:5">
      <c r="A6" s="252" t="s">
        <v>2368</v>
      </c>
      <c r="B6" s="252" t="s">
        <v>2215</v>
      </c>
      <c r="C6" s="252" t="s">
        <v>2108</v>
      </c>
      <c r="D6" s="252" t="s">
        <v>2109</v>
      </c>
      <c r="E6" s="252" t="s">
        <v>2110</v>
      </c>
    </row>
    <row r="7" spans="1:5">
      <c r="A7" s="252" t="s">
        <v>2369</v>
      </c>
      <c r="B7" s="252" t="s">
        <v>2216</v>
      </c>
      <c r="C7" s="252" t="s">
        <v>2111</v>
      </c>
      <c r="D7" s="252" t="s">
        <v>2112</v>
      </c>
      <c r="E7" s="252" t="s">
        <v>2113</v>
      </c>
    </row>
    <row r="8" spans="1:5">
      <c r="A8" s="252" t="s">
        <v>2370</v>
      </c>
      <c r="B8" s="252" t="s">
        <v>2217</v>
      </c>
      <c r="C8" s="252" t="s">
        <v>2114</v>
      </c>
      <c r="D8" s="252" t="s">
        <v>2115</v>
      </c>
      <c r="E8" s="252" t="s">
        <v>2116</v>
      </c>
    </row>
    <row r="9" spans="1:5">
      <c r="A9" s="252" t="s">
        <v>2371</v>
      </c>
      <c r="B9" s="252" t="s">
        <v>2219</v>
      </c>
      <c r="C9" s="252" t="s">
        <v>2117</v>
      </c>
      <c r="D9" s="252" t="s">
        <v>2118</v>
      </c>
      <c r="E9" s="252" t="s">
        <v>2218</v>
      </c>
    </row>
    <row r="10" spans="1:5">
      <c r="A10" s="252" t="s">
        <v>2372</v>
      </c>
      <c r="B10" s="252" t="s">
        <v>2220</v>
      </c>
      <c r="C10" s="252" t="s">
        <v>2119</v>
      </c>
      <c r="D10" s="252" t="s">
        <v>2120</v>
      </c>
      <c r="E10" s="252" t="s">
        <v>2121</v>
      </c>
    </row>
    <row r="11" spans="1:5">
      <c r="A11" s="252" t="s">
        <v>2474</v>
      </c>
      <c r="B11" s="252" t="s">
        <v>2221</v>
      </c>
      <c r="C11" s="252" t="s">
        <v>2122</v>
      </c>
      <c r="D11" s="252" t="s">
        <v>2123</v>
      </c>
      <c r="E11" s="252" t="s">
        <v>2124</v>
      </c>
    </row>
    <row r="12" spans="1:5">
      <c r="A12" s="252" t="s">
        <v>2374</v>
      </c>
      <c r="B12" s="252" t="s">
        <v>1298</v>
      </c>
      <c r="C12" s="252" t="s">
        <v>2125</v>
      </c>
      <c r="D12" s="252" t="s">
        <v>2126</v>
      </c>
      <c r="E12" s="252" t="s">
        <v>2127</v>
      </c>
    </row>
    <row r="13" spans="1:5">
      <c r="A13" s="252" t="s">
        <v>2375</v>
      </c>
      <c r="B13" s="252" t="s">
        <v>2312</v>
      </c>
      <c r="C13" s="252" t="s">
        <v>2128</v>
      </c>
      <c r="D13" s="252" t="s">
        <v>2129</v>
      </c>
      <c r="E13" s="252" t="s">
        <v>2110</v>
      </c>
    </row>
    <row r="14" spans="1:5">
      <c r="A14" s="252" t="s">
        <v>2376</v>
      </c>
      <c r="B14" s="252" t="s">
        <v>2222</v>
      </c>
      <c r="C14" s="252" t="s">
        <v>2130</v>
      </c>
      <c r="D14" s="252" t="s">
        <v>2131</v>
      </c>
      <c r="E14" s="252" t="s">
        <v>2132</v>
      </c>
    </row>
    <row r="15" spans="1:5">
      <c r="A15" s="252" t="s">
        <v>2320</v>
      </c>
      <c r="B15" s="252" t="s">
        <v>2223</v>
      </c>
      <c r="C15" s="252" t="s">
        <v>2133</v>
      </c>
      <c r="D15" s="252" t="s">
        <v>2134</v>
      </c>
      <c r="E15" s="252" t="s">
        <v>2135</v>
      </c>
    </row>
    <row r="16" spans="1:5">
      <c r="A16" s="252" t="s">
        <v>2321</v>
      </c>
      <c r="B16" s="252" t="s">
        <v>2224</v>
      </c>
      <c r="C16" s="252"/>
      <c r="D16" s="252" t="s">
        <v>2136</v>
      </c>
      <c r="E16" s="252" t="s">
        <v>2137</v>
      </c>
    </row>
    <row r="17" spans="1:5">
      <c r="A17" s="252" t="s">
        <v>2322</v>
      </c>
      <c r="B17" s="252" t="s">
        <v>2225</v>
      </c>
      <c r="C17" s="252"/>
      <c r="D17" s="252" t="s">
        <v>2138</v>
      </c>
      <c r="E17" s="252" t="s">
        <v>2139</v>
      </c>
    </row>
    <row r="18" spans="1:5">
      <c r="A18" s="252" t="s">
        <v>2323</v>
      </c>
      <c r="B18" s="252" t="s">
        <v>2226</v>
      </c>
      <c r="C18" s="252"/>
      <c r="D18" s="252" t="s">
        <v>2140</v>
      </c>
      <c r="E18" s="252" t="s">
        <v>2141</v>
      </c>
    </row>
    <row r="19" spans="1:5">
      <c r="A19" s="252" t="s">
        <v>2377</v>
      </c>
      <c r="B19" s="252" t="s">
        <v>2227</v>
      </c>
      <c r="C19" s="252"/>
      <c r="D19" s="252" t="s">
        <v>2270</v>
      </c>
      <c r="E19" s="252" t="s">
        <v>2142</v>
      </c>
    </row>
    <row r="20" spans="1:5">
      <c r="A20" s="252" t="s">
        <v>2324</v>
      </c>
      <c r="B20" s="252" t="s">
        <v>2228</v>
      </c>
      <c r="C20" s="252"/>
      <c r="D20" s="252" t="s">
        <v>2143</v>
      </c>
      <c r="E20" s="252" t="s">
        <v>2110</v>
      </c>
    </row>
    <row r="21" spans="1:5">
      <c r="A21" s="252" t="s">
        <v>2325</v>
      </c>
      <c r="B21" s="252" t="s">
        <v>2229</v>
      </c>
      <c r="C21" s="252"/>
      <c r="D21" s="252" t="s">
        <v>2144</v>
      </c>
      <c r="E21" s="252" t="s">
        <v>2145</v>
      </c>
    </row>
    <row r="22" spans="1:5">
      <c r="A22" s="252" t="s">
        <v>2378</v>
      </c>
      <c r="B22" s="252" t="s">
        <v>2313</v>
      </c>
      <c r="C22" s="252"/>
      <c r="D22" s="252" t="s">
        <v>2146</v>
      </c>
      <c r="E22" s="252" t="s">
        <v>2147</v>
      </c>
    </row>
    <row r="23" spans="1:5">
      <c r="A23" s="252" t="s">
        <v>2326</v>
      </c>
      <c r="B23" s="252" t="s">
        <v>2230</v>
      </c>
      <c r="C23" s="252"/>
      <c r="D23" s="252" t="s">
        <v>2148</v>
      </c>
      <c r="E23" s="252" t="s">
        <v>2149</v>
      </c>
    </row>
    <row r="24" spans="1:5">
      <c r="A24" s="252" t="s">
        <v>2327</v>
      </c>
      <c r="B24" s="252" t="s">
        <v>2314</v>
      </c>
      <c r="C24" s="252"/>
      <c r="D24" s="252" t="s">
        <v>2150</v>
      </c>
      <c r="E24" s="252" t="s">
        <v>2151</v>
      </c>
    </row>
    <row r="25" spans="1:5">
      <c r="A25" s="252" t="s">
        <v>2328</v>
      </c>
      <c r="B25" s="252" t="s">
        <v>2231</v>
      </c>
      <c r="C25" s="252"/>
      <c r="D25" s="252" t="s">
        <v>2152</v>
      </c>
      <c r="E25" s="252" t="s">
        <v>2153</v>
      </c>
    </row>
    <row r="26" spans="1:5">
      <c r="A26" s="252" t="s">
        <v>2379</v>
      </c>
      <c r="B26" s="252" t="s">
        <v>2232</v>
      </c>
      <c r="C26" s="252"/>
      <c r="D26" s="252" t="s">
        <v>2154</v>
      </c>
      <c r="E26" s="252" t="s">
        <v>2155</v>
      </c>
    </row>
    <row r="27" spans="1:5">
      <c r="A27" s="252" t="s">
        <v>2380</v>
      </c>
      <c r="B27" s="252" t="s">
        <v>2233</v>
      </c>
      <c r="C27" s="252"/>
      <c r="D27" s="252" t="s">
        <v>2156</v>
      </c>
      <c r="E27" s="252" t="s">
        <v>2157</v>
      </c>
    </row>
    <row r="28" spans="1:5">
      <c r="A28" s="252" t="s">
        <v>2381</v>
      </c>
      <c r="B28" s="252" t="s">
        <v>2234</v>
      </c>
      <c r="C28" s="252"/>
      <c r="D28" s="252" t="s">
        <v>2158</v>
      </c>
      <c r="E28" s="252" t="s">
        <v>2159</v>
      </c>
    </row>
    <row r="29" spans="1:5">
      <c r="A29" s="252" t="s">
        <v>2382</v>
      </c>
      <c r="B29" s="252" t="s">
        <v>2235</v>
      </c>
      <c r="C29" s="252"/>
      <c r="D29" s="252" t="s">
        <v>2160</v>
      </c>
      <c r="E29" s="252" t="s">
        <v>2161</v>
      </c>
    </row>
    <row r="30" spans="1:5" ht="16">
      <c r="A30" s="221" t="s">
        <v>2481</v>
      </c>
      <c r="B30" s="221" t="s">
        <v>2482</v>
      </c>
      <c r="C30" s="252"/>
      <c r="D30" s="252" t="s">
        <v>2162</v>
      </c>
      <c r="E30" s="252" t="s">
        <v>2163</v>
      </c>
    </row>
    <row r="31" spans="1:5">
      <c r="A31" s="252" t="s">
        <v>2383</v>
      </c>
      <c r="B31" s="252" t="s">
        <v>2236</v>
      </c>
      <c r="C31" s="252"/>
      <c r="D31" s="252" t="s">
        <v>2164</v>
      </c>
      <c r="E31" s="252" t="s">
        <v>2242</v>
      </c>
    </row>
    <row r="32" spans="1:5">
      <c r="A32" s="252" t="s">
        <v>2384</v>
      </c>
      <c r="B32" s="252" t="s">
        <v>2237</v>
      </c>
      <c r="C32" s="252"/>
      <c r="D32" s="252" t="s">
        <v>2165</v>
      </c>
      <c r="E32" s="252" t="s">
        <v>2166</v>
      </c>
    </row>
    <row r="33" spans="1:5">
      <c r="A33" s="252" t="s">
        <v>2385</v>
      </c>
      <c r="B33" s="252" t="s">
        <v>2238</v>
      </c>
      <c r="C33" s="252"/>
      <c r="D33" s="252" t="s">
        <v>2167</v>
      </c>
      <c r="E33" s="252" t="s">
        <v>2168</v>
      </c>
    </row>
    <row r="34" spans="1:5">
      <c r="A34" s="252" t="s">
        <v>2386</v>
      </c>
      <c r="B34" s="252" t="s">
        <v>2239</v>
      </c>
      <c r="C34" s="252"/>
      <c r="D34" s="252" t="s">
        <v>2169</v>
      </c>
      <c r="E34" s="252" t="s">
        <v>2170</v>
      </c>
    </row>
    <row r="35" spans="1:5">
      <c r="A35" s="252" t="s">
        <v>2387</v>
      </c>
      <c r="B35" s="252" t="s">
        <v>2240</v>
      </c>
      <c r="C35" s="252"/>
      <c r="D35" s="252" t="s">
        <v>2171</v>
      </c>
      <c r="E35" s="252" t="s">
        <v>2172</v>
      </c>
    </row>
    <row r="36" spans="1:5">
      <c r="A36" s="252" t="s">
        <v>2388</v>
      </c>
      <c r="B36" s="252" t="s">
        <v>2241</v>
      </c>
      <c r="C36" s="252"/>
      <c r="D36" s="252" t="s">
        <v>2173</v>
      </c>
      <c r="E36" s="252" t="s">
        <v>2174</v>
      </c>
    </row>
    <row r="37" spans="1:5">
      <c r="A37" s="252" t="s">
        <v>2389</v>
      </c>
      <c r="B37" s="252" t="s">
        <v>2243</v>
      </c>
      <c r="C37" s="252"/>
      <c r="D37" s="252" t="s">
        <v>2175</v>
      </c>
      <c r="E37" s="252" t="s">
        <v>2176</v>
      </c>
    </row>
    <row r="38" spans="1:5">
      <c r="A38" s="252" t="s">
        <v>2390</v>
      </c>
      <c r="B38" s="252" t="s">
        <v>2244</v>
      </c>
      <c r="C38" s="252"/>
      <c r="D38" s="252" t="s">
        <v>2177</v>
      </c>
      <c r="E38" s="252" t="s">
        <v>2178</v>
      </c>
    </row>
    <row r="39" spans="1:5">
      <c r="A39" s="252" t="s">
        <v>2391</v>
      </c>
      <c r="B39" s="252" t="s">
        <v>2245</v>
      </c>
      <c r="C39" s="252"/>
      <c r="D39" s="252" t="s">
        <v>2308</v>
      </c>
      <c r="E39" s="252" t="s">
        <v>2179</v>
      </c>
    </row>
    <row r="40" spans="1:5">
      <c r="A40" s="252" t="s">
        <v>2392</v>
      </c>
      <c r="B40" s="252" t="s">
        <v>2246</v>
      </c>
      <c r="C40" s="252"/>
      <c r="D40" s="252"/>
      <c r="E40" s="252" t="s">
        <v>2180</v>
      </c>
    </row>
    <row r="41" spans="1:5">
      <c r="A41" s="252" t="s">
        <v>2393</v>
      </c>
      <c r="B41" s="252" t="s">
        <v>2247</v>
      </c>
      <c r="C41" s="252"/>
      <c r="D41" s="252"/>
      <c r="E41" s="252" t="s">
        <v>2181</v>
      </c>
    </row>
    <row r="42" spans="1:5">
      <c r="A42" s="252" t="s">
        <v>2394</v>
      </c>
      <c r="B42" s="252" t="s">
        <v>2248</v>
      </c>
      <c r="C42" s="252"/>
      <c r="D42" s="252"/>
      <c r="E42" s="252" t="s">
        <v>2182</v>
      </c>
    </row>
    <row r="43" spans="1:5">
      <c r="A43" s="252" t="s">
        <v>2395</v>
      </c>
      <c r="B43" s="252" t="s">
        <v>2249</v>
      </c>
      <c r="C43" s="252"/>
      <c r="D43" s="252"/>
      <c r="E43" s="252" t="s">
        <v>2183</v>
      </c>
    </row>
    <row r="44" spans="1:5">
      <c r="A44" s="252" t="s">
        <v>2396</v>
      </c>
      <c r="B44" s="252" t="s">
        <v>2250</v>
      </c>
      <c r="C44" s="252"/>
      <c r="D44" s="252"/>
      <c r="E44" s="252" t="s">
        <v>2184</v>
      </c>
    </row>
    <row r="45" spans="1:5">
      <c r="A45" s="252" t="s">
        <v>2397</v>
      </c>
      <c r="B45" s="252" t="s">
        <v>2251</v>
      </c>
      <c r="C45" s="84"/>
      <c r="D45" s="84"/>
      <c r="E45" s="252" t="s">
        <v>2185</v>
      </c>
    </row>
    <row r="46" spans="1:5">
      <c r="A46" s="252" t="s">
        <v>2398</v>
      </c>
      <c r="B46" s="252" t="s">
        <v>2252</v>
      </c>
      <c r="C46" s="252"/>
      <c r="D46" s="252"/>
      <c r="E46" s="252" t="s">
        <v>2186</v>
      </c>
    </row>
    <row r="47" spans="1:5">
      <c r="A47" s="252" t="s">
        <v>2399</v>
      </c>
      <c r="B47" s="252" t="s">
        <v>2253</v>
      </c>
      <c r="C47" s="252"/>
      <c r="D47" s="252"/>
      <c r="E47" s="252" t="s">
        <v>2259</v>
      </c>
    </row>
    <row r="48" spans="1:5">
      <c r="A48" s="252" t="s">
        <v>2400</v>
      </c>
      <c r="B48" s="252" t="s">
        <v>2254</v>
      </c>
      <c r="C48" s="252"/>
      <c r="D48" s="252"/>
      <c r="E48" s="252" t="s">
        <v>2187</v>
      </c>
    </row>
    <row r="49" spans="1:5">
      <c r="A49" s="252" t="s">
        <v>2401</v>
      </c>
      <c r="B49" s="252" t="s">
        <v>2255</v>
      </c>
      <c r="C49" s="252"/>
      <c r="D49" s="252"/>
      <c r="E49" s="252" t="s">
        <v>2188</v>
      </c>
    </row>
    <row r="50" spans="1:5">
      <c r="A50" s="252" t="s">
        <v>2402</v>
      </c>
      <c r="B50" s="252" t="s">
        <v>2256</v>
      </c>
      <c r="C50" s="252"/>
      <c r="D50" s="252"/>
      <c r="E50" s="252" t="s">
        <v>2189</v>
      </c>
    </row>
    <row r="51" spans="1:5">
      <c r="A51" s="252" t="s">
        <v>2403</v>
      </c>
      <c r="B51" s="252" t="s">
        <v>2257</v>
      </c>
      <c r="C51" s="252"/>
      <c r="D51" s="252"/>
      <c r="E51" s="252" t="s">
        <v>2190</v>
      </c>
    </row>
    <row r="52" spans="1:5">
      <c r="A52" s="252" t="s">
        <v>2404</v>
      </c>
      <c r="B52" s="252" t="s">
        <v>2258</v>
      </c>
      <c r="C52" s="252"/>
      <c r="D52" s="252"/>
      <c r="E52" s="252" t="s">
        <v>2191</v>
      </c>
    </row>
    <row r="53" spans="1:5">
      <c r="A53" s="252" t="s">
        <v>2405</v>
      </c>
      <c r="B53" s="252" t="s">
        <v>2260</v>
      </c>
      <c r="C53" s="252"/>
      <c r="D53" s="252"/>
      <c r="E53" s="252" t="s">
        <v>2192</v>
      </c>
    </row>
    <row r="54" spans="1:5">
      <c r="A54" s="252" t="s">
        <v>2406</v>
      </c>
      <c r="B54" s="252" t="s">
        <v>2261</v>
      </c>
      <c r="C54" s="252"/>
      <c r="D54" s="252"/>
      <c r="E54" s="252" t="s">
        <v>2193</v>
      </c>
    </row>
    <row r="55" spans="1:5">
      <c r="A55" s="252" t="s">
        <v>908</v>
      </c>
      <c r="B55" s="252" t="s">
        <v>863</v>
      </c>
      <c r="C55" s="252"/>
      <c r="D55" s="252"/>
      <c r="E55" s="252" t="s">
        <v>2194</v>
      </c>
    </row>
    <row r="56" spans="1:5">
      <c r="A56" s="252" t="s">
        <v>2407</v>
      </c>
      <c r="B56" s="252" t="s">
        <v>2262</v>
      </c>
      <c r="C56" s="252"/>
      <c r="D56" s="252"/>
      <c r="E56" s="252" t="s">
        <v>2195</v>
      </c>
    </row>
    <row r="57" spans="1:5">
      <c r="A57" s="252" t="s">
        <v>2408</v>
      </c>
      <c r="B57" s="252" t="s">
        <v>2264</v>
      </c>
      <c r="C57" s="252"/>
      <c r="D57" s="252"/>
      <c r="E57" s="252" t="s">
        <v>2196</v>
      </c>
    </row>
    <row r="58" spans="1:5">
      <c r="A58" s="252" t="s">
        <v>2409</v>
      </c>
      <c r="B58" s="252" t="s">
        <v>2263</v>
      </c>
      <c r="C58" s="252"/>
      <c r="D58" s="252"/>
      <c r="E58" s="252" t="s">
        <v>2281</v>
      </c>
    </row>
    <row r="59" spans="1:5">
      <c r="A59" s="252" t="s">
        <v>2410</v>
      </c>
      <c r="B59" s="252" t="s">
        <v>2422</v>
      </c>
      <c r="C59" s="252"/>
      <c r="D59" s="252"/>
      <c r="E59" s="252" t="s">
        <v>2197</v>
      </c>
    </row>
    <row r="60" spans="1:5">
      <c r="A60" s="252" t="s">
        <v>2329</v>
      </c>
      <c r="B60" s="252" t="s">
        <v>2265</v>
      </c>
      <c r="C60" s="252"/>
      <c r="D60" s="252"/>
      <c r="E60" s="252" t="s">
        <v>2198</v>
      </c>
    </row>
    <row r="61" spans="1:5">
      <c r="A61" s="252" t="s">
        <v>2330</v>
      </c>
      <c r="B61" s="252" t="s">
        <v>2266</v>
      </c>
      <c r="C61" s="252"/>
      <c r="D61" s="252"/>
      <c r="E61" s="252" t="s">
        <v>2199</v>
      </c>
    </row>
    <row r="62" spans="1:5">
      <c r="A62" s="252" t="s">
        <v>2331</v>
      </c>
      <c r="B62" s="252" t="s">
        <v>2267</v>
      </c>
      <c r="C62" s="252"/>
      <c r="D62" s="252"/>
      <c r="E62" s="252" t="s">
        <v>2200</v>
      </c>
    </row>
    <row r="63" spans="1:5">
      <c r="A63" s="252" t="s">
        <v>2332</v>
      </c>
      <c r="B63" s="252" t="s">
        <v>2268</v>
      </c>
      <c r="C63" s="252"/>
      <c r="D63" s="252"/>
      <c r="E63" s="252" t="s">
        <v>2201</v>
      </c>
    </row>
    <row r="64" spans="1:5">
      <c r="A64" s="252" t="s">
        <v>2475</v>
      </c>
      <c r="B64" s="252" t="s">
        <v>2476</v>
      </c>
      <c r="C64" s="252"/>
      <c r="D64" s="252"/>
      <c r="E64" s="252" t="s">
        <v>2202</v>
      </c>
    </row>
    <row r="65" spans="1:5">
      <c r="A65" s="252" t="s">
        <v>2333</v>
      </c>
      <c r="B65" s="252" t="s">
        <v>2269</v>
      </c>
      <c r="C65" s="252"/>
      <c r="D65" s="252"/>
      <c r="E65" s="252" t="s">
        <v>2203</v>
      </c>
    </row>
    <row r="66" spans="1:5">
      <c r="A66" s="252" t="s">
        <v>2334</v>
      </c>
      <c r="B66" s="252" t="s">
        <v>2271</v>
      </c>
      <c r="C66" s="252"/>
      <c r="D66" s="252"/>
      <c r="E66" s="252" t="s">
        <v>2204</v>
      </c>
    </row>
    <row r="67" spans="1:5">
      <c r="A67" s="252" t="s">
        <v>2335</v>
      </c>
      <c r="B67" s="252" t="s">
        <v>2272</v>
      </c>
      <c r="C67" s="252"/>
      <c r="D67" s="252"/>
      <c r="E67" s="252" t="s">
        <v>2205</v>
      </c>
    </row>
    <row r="68" spans="1:5">
      <c r="A68" s="252" t="s">
        <v>2411</v>
      </c>
      <c r="B68" s="252" t="s">
        <v>2423</v>
      </c>
      <c r="C68" s="252"/>
      <c r="D68" s="252"/>
      <c r="E68" s="252" t="s">
        <v>2292</v>
      </c>
    </row>
    <row r="69" spans="1:5">
      <c r="A69" s="252" t="s">
        <v>2315</v>
      </c>
      <c r="B69" s="252" t="s">
        <v>2317</v>
      </c>
      <c r="C69" s="252"/>
      <c r="D69" s="252"/>
      <c r="E69" s="252" t="s">
        <v>2110</v>
      </c>
    </row>
    <row r="70" spans="1:5">
      <c r="A70" s="252" t="s">
        <v>2316</v>
      </c>
      <c r="B70" s="252" t="s">
        <v>2424</v>
      </c>
      <c r="C70" s="252"/>
      <c r="D70" s="252"/>
      <c r="E70" s="252" t="s">
        <v>2206</v>
      </c>
    </row>
    <row r="71" spans="1:5">
      <c r="A71" s="252" t="s">
        <v>2336</v>
      </c>
      <c r="B71" s="252" t="s">
        <v>2273</v>
      </c>
      <c r="C71" s="252"/>
      <c r="D71" s="252"/>
      <c r="E71" s="252" t="s">
        <v>2207</v>
      </c>
    </row>
    <row r="72" spans="1:5">
      <c r="A72" s="252" t="s">
        <v>2337</v>
      </c>
      <c r="B72" s="252" t="s">
        <v>2274</v>
      </c>
      <c r="C72" s="252"/>
      <c r="D72" s="252"/>
      <c r="E72" s="252" t="s">
        <v>2208</v>
      </c>
    </row>
    <row r="73" spans="1:5">
      <c r="A73" s="252" t="s">
        <v>2338</v>
      </c>
      <c r="B73" s="252" t="s">
        <v>2275</v>
      </c>
      <c r="C73" s="252"/>
      <c r="D73" s="252"/>
      <c r="E73" s="252" t="s">
        <v>2209</v>
      </c>
    </row>
    <row r="74" spans="1:5">
      <c r="A74" s="252" t="s">
        <v>2339</v>
      </c>
      <c r="B74" s="252" t="s">
        <v>2276</v>
      </c>
      <c r="C74" s="252"/>
      <c r="D74" s="252"/>
      <c r="E74" s="252" t="s">
        <v>2110</v>
      </c>
    </row>
    <row r="75" spans="1:5">
      <c r="A75" s="252" t="s">
        <v>2412</v>
      </c>
      <c r="B75" s="252" t="s">
        <v>2277</v>
      </c>
    </row>
    <row r="76" spans="1:5">
      <c r="A76" s="252" t="s">
        <v>2340</v>
      </c>
      <c r="B76" s="252" t="s">
        <v>2278</v>
      </c>
    </row>
    <row r="77" spans="1:5">
      <c r="A77" s="252" t="s">
        <v>2341</v>
      </c>
      <c r="B77" s="252" t="s">
        <v>2279</v>
      </c>
    </row>
    <row r="78" spans="1:5">
      <c r="A78" s="252" t="s">
        <v>2342</v>
      </c>
      <c r="B78" s="252" t="s">
        <v>2280</v>
      </c>
    </row>
    <row r="79" spans="1:5">
      <c r="A79" s="252" t="s">
        <v>2343</v>
      </c>
      <c r="B79" s="252" t="s">
        <v>2282</v>
      </c>
    </row>
    <row r="80" spans="1:5">
      <c r="A80" s="252" t="s">
        <v>2344</v>
      </c>
      <c r="B80" s="252" t="s">
        <v>2283</v>
      </c>
    </row>
    <row r="81" spans="1:2">
      <c r="A81" s="252" t="s">
        <v>2345</v>
      </c>
      <c r="B81" s="252" t="s">
        <v>2284</v>
      </c>
    </row>
    <row r="82" spans="1:2">
      <c r="A82" s="252" t="s">
        <v>2346</v>
      </c>
      <c r="B82" s="252" t="s">
        <v>2285</v>
      </c>
    </row>
    <row r="83" spans="1:2">
      <c r="A83" s="252" t="s">
        <v>2347</v>
      </c>
      <c r="B83" s="252" t="s">
        <v>2286</v>
      </c>
    </row>
    <row r="84" spans="1:2">
      <c r="A84" s="252" t="s">
        <v>2348</v>
      </c>
      <c r="B84" s="252" t="s">
        <v>878</v>
      </c>
    </row>
    <row r="85" spans="1:2">
      <c r="A85" s="252" t="s">
        <v>2413</v>
      </c>
      <c r="B85" s="252" t="s">
        <v>2287</v>
      </c>
    </row>
    <row r="86" spans="1:2">
      <c r="A86" s="252" t="s">
        <v>2349</v>
      </c>
      <c r="B86" s="252" t="s">
        <v>2288</v>
      </c>
    </row>
    <row r="87" spans="1:2">
      <c r="A87" s="252" t="s">
        <v>2350</v>
      </c>
      <c r="B87" s="252" t="s">
        <v>2289</v>
      </c>
    </row>
    <row r="88" spans="1:2">
      <c r="A88" s="252" t="s">
        <v>2351</v>
      </c>
      <c r="B88" s="252" t="s">
        <v>2290</v>
      </c>
    </row>
    <row r="89" spans="1:2">
      <c r="A89" s="252" t="s">
        <v>2352</v>
      </c>
      <c r="B89" s="252" t="s">
        <v>2291</v>
      </c>
    </row>
    <row r="90" spans="1:2">
      <c r="A90" s="252" t="s">
        <v>2353</v>
      </c>
      <c r="B90" s="252" t="s">
        <v>876</v>
      </c>
    </row>
    <row r="91" spans="1:2">
      <c r="A91" s="252" t="s">
        <v>2354</v>
      </c>
      <c r="B91" s="252" t="s">
        <v>2318</v>
      </c>
    </row>
    <row r="92" spans="1:2">
      <c r="A92" s="252" t="s">
        <v>2355</v>
      </c>
      <c r="B92" s="252" t="s">
        <v>2293</v>
      </c>
    </row>
    <row r="93" spans="1:2">
      <c r="A93" s="252" t="s">
        <v>2356</v>
      </c>
      <c r="B93" s="252" t="s">
        <v>2294</v>
      </c>
    </row>
    <row r="94" spans="1:2">
      <c r="A94" s="252" t="s">
        <v>2414</v>
      </c>
      <c r="B94" s="252" t="s">
        <v>2295</v>
      </c>
    </row>
    <row r="95" spans="1:2">
      <c r="A95" s="252" t="s">
        <v>2415</v>
      </c>
      <c r="B95" s="252" t="s">
        <v>2296</v>
      </c>
    </row>
    <row r="96" spans="1:2">
      <c r="A96" s="252" t="s">
        <v>2416</v>
      </c>
      <c r="B96" s="252" t="s">
        <v>2319</v>
      </c>
    </row>
    <row r="97" spans="1:2">
      <c r="A97" s="252" t="s">
        <v>2297</v>
      </c>
      <c r="B97" s="252" t="s">
        <v>2298</v>
      </c>
    </row>
    <row r="98" spans="1:2">
      <c r="A98" s="252" t="s">
        <v>2357</v>
      </c>
      <c r="B98" s="252" t="s">
        <v>2299</v>
      </c>
    </row>
    <row r="99" spans="1:2">
      <c r="A99" s="252" t="s">
        <v>2358</v>
      </c>
      <c r="B99" s="252" t="s">
        <v>2300</v>
      </c>
    </row>
    <row r="100" spans="1:2">
      <c r="A100" s="252" t="s">
        <v>2359</v>
      </c>
      <c r="B100" s="252" t="s">
        <v>2301</v>
      </c>
    </row>
    <row r="101" spans="1:2">
      <c r="A101" s="252" t="s">
        <v>2360</v>
      </c>
      <c r="B101" s="252" t="s">
        <v>2302</v>
      </c>
    </row>
    <row r="102" spans="1:2">
      <c r="A102" s="252" t="s">
        <v>2361</v>
      </c>
      <c r="B102" s="252" t="s">
        <v>2303</v>
      </c>
    </row>
    <row r="103" spans="1:2">
      <c r="A103" s="252" t="s">
        <v>2304</v>
      </c>
      <c r="B103" s="252" t="s">
        <v>2305</v>
      </c>
    </row>
    <row r="104" spans="1:2">
      <c r="A104" s="252" t="s">
        <v>2306</v>
      </c>
      <c r="B104" s="252" t="s">
        <v>2307</v>
      </c>
    </row>
    <row r="105" spans="1:2">
      <c r="A105" s="252" t="s">
        <v>2362</v>
      </c>
      <c r="B105" s="252" t="s">
        <v>2309</v>
      </c>
    </row>
    <row r="106" spans="1:2">
      <c r="A106" s="252" t="s">
        <v>2363</v>
      </c>
      <c r="B106" s="252" t="s">
        <v>2310</v>
      </c>
    </row>
    <row r="107" spans="1:2">
      <c r="A107" s="252" t="s">
        <v>583</v>
      </c>
      <c r="B107" s="252" t="s">
        <v>2311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8"/>
  <sheetViews>
    <sheetView workbookViewId="0"/>
  </sheetViews>
  <sheetFormatPr defaultRowHeight="14.5"/>
  <sheetData>
    <row r="1" spans="1:11">
      <c r="A1" s="116" t="s">
        <v>954</v>
      </c>
      <c r="B1" s="116" t="s">
        <v>240</v>
      </c>
      <c r="C1" s="199"/>
      <c r="D1" s="201" t="s">
        <v>996</v>
      </c>
      <c r="E1" s="199"/>
      <c r="F1" s="116" t="s">
        <v>695</v>
      </c>
      <c r="G1" s="116" t="s">
        <v>721</v>
      </c>
      <c r="H1" s="116" t="s">
        <v>2417</v>
      </c>
      <c r="I1" s="116" t="s">
        <v>2421</v>
      </c>
      <c r="J1" s="116" t="s">
        <v>685</v>
      </c>
      <c r="K1" s="116" t="s">
        <v>2420</v>
      </c>
    </row>
    <row r="2" spans="1:11">
      <c r="A2" s="252" t="s">
        <v>2364</v>
      </c>
      <c r="B2" s="252" t="s">
        <v>2212</v>
      </c>
      <c r="D2" s="84" t="s">
        <v>695</v>
      </c>
      <c r="F2" s="252" t="s">
        <v>2364</v>
      </c>
      <c r="G2" s="274" t="s">
        <v>2641</v>
      </c>
      <c r="H2" s="252" t="s">
        <v>2418</v>
      </c>
      <c r="I2" s="9" t="s">
        <v>2419</v>
      </c>
      <c r="J2" s="252" t="s">
        <v>1480</v>
      </c>
      <c r="K2" s="222" t="s">
        <v>982</v>
      </c>
    </row>
    <row r="3" spans="1:11">
      <c r="A3" s="252" t="s">
        <v>2365</v>
      </c>
      <c r="B3" s="252" t="s">
        <v>2213</v>
      </c>
      <c r="D3" s="84" t="s">
        <v>721</v>
      </c>
      <c r="F3" s="252" t="s">
        <v>2365</v>
      </c>
      <c r="G3" s="222" t="s">
        <v>46</v>
      </c>
      <c r="J3" s="252" t="s">
        <v>955</v>
      </c>
      <c r="K3" s="222" t="s">
        <v>984</v>
      </c>
    </row>
    <row r="4" spans="1:11">
      <c r="A4" s="252" t="s">
        <v>2366</v>
      </c>
      <c r="B4" s="252" t="s">
        <v>886</v>
      </c>
      <c r="D4" s="84" t="s">
        <v>2417</v>
      </c>
      <c r="F4" s="252" t="s">
        <v>2366</v>
      </c>
      <c r="G4" s="222" t="s">
        <v>1457</v>
      </c>
      <c r="J4" s="252" t="s">
        <v>956</v>
      </c>
      <c r="K4" s="222" t="s">
        <v>986</v>
      </c>
    </row>
    <row r="5" spans="1:11">
      <c r="A5" s="252" t="s">
        <v>2367</v>
      </c>
      <c r="B5" s="252" t="s">
        <v>2214</v>
      </c>
      <c r="D5" s="84" t="s">
        <v>2421</v>
      </c>
      <c r="F5" s="252" t="s">
        <v>2367</v>
      </c>
      <c r="G5" s="222" t="s">
        <v>1640</v>
      </c>
      <c r="H5" s="116"/>
      <c r="I5" s="116"/>
      <c r="J5" s="252" t="s">
        <v>1381</v>
      </c>
      <c r="K5" s="222" t="s">
        <v>988</v>
      </c>
    </row>
    <row r="6" spans="1:11">
      <c r="A6" s="252" t="s">
        <v>2368</v>
      </c>
      <c r="B6" s="252" t="s">
        <v>2215</v>
      </c>
      <c r="D6" s="84" t="s">
        <v>685</v>
      </c>
      <c r="F6" s="252" t="s">
        <v>2368</v>
      </c>
      <c r="G6" s="222" t="s">
        <v>1476</v>
      </c>
      <c r="H6" s="9"/>
      <c r="I6" s="9"/>
      <c r="J6" s="252" t="s">
        <v>957</v>
      </c>
      <c r="K6" s="222" t="s">
        <v>990</v>
      </c>
    </row>
    <row r="7" spans="1:11">
      <c r="A7" s="252" t="s">
        <v>2369</v>
      </c>
      <c r="B7" s="252" t="s">
        <v>2216</v>
      </c>
      <c r="D7" s="84" t="s">
        <v>2420</v>
      </c>
      <c r="F7" s="252" t="s">
        <v>2369</v>
      </c>
      <c r="G7" s="222" t="s">
        <v>1592</v>
      </c>
      <c r="J7" s="252" t="s">
        <v>1348</v>
      </c>
      <c r="K7" s="222" t="s">
        <v>992</v>
      </c>
    </row>
    <row r="8" spans="1:11">
      <c r="A8" s="252" t="s">
        <v>2370</v>
      </c>
      <c r="B8" s="252" t="s">
        <v>2217</v>
      </c>
      <c r="F8" s="252" t="s">
        <v>2370</v>
      </c>
      <c r="G8" s="222" t="s">
        <v>48</v>
      </c>
      <c r="H8" s="235"/>
      <c r="I8" s="235"/>
      <c r="J8" s="252" t="s">
        <v>958</v>
      </c>
      <c r="K8" s="222" t="s">
        <v>993</v>
      </c>
    </row>
    <row r="9" spans="1:11">
      <c r="A9" s="252" t="s">
        <v>2371</v>
      </c>
      <c r="B9" s="252" t="s">
        <v>2219</v>
      </c>
      <c r="F9" s="252" t="s">
        <v>2371</v>
      </c>
      <c r="G9" s="235" t="s">
        <v>1623</v>
      </c>
      <c r="J9" s="252" t="s">
        <v>1033</v>
      </c>
      <c r="K9" s="222" t="s">
        <v>995</v>
      </c>
    </row>
    <row r="10" spans="1:11">
      <c r="A10" s="252" t="s">
        <v>2372</v>
      </c>
      <c r="B10" s="252" t="s">
        <v>2220</v>
      </c>
      <c r="F10" s="252" t="s">
        <v>2372</v>
      </c>
      <c r="G10" s="222" t="s">
        <v>50</v>
      </c>
      <c r="H10" s="116"/>
      <c r="I10" s="116"/>
      <c r="J10" s="252" t="s">
        <v>959</v>
      </c>
      <c r="K10" s="84" t="s">
        <v>1006</v>
      </c>
    </row>
    <row r="11" spans="1:11">
      <c r="A11" s="252" t="s">
        <v>2373</v>
      </c>
      <c r="B11" s="252" t="s">
        <v>2221</v>
      </c>
      <c r="F11" s="252" t="s">
        <v>2373</v>
      </c>
      <c r="G11" s="222" t="s">
        <v>1594</v>
      </c>
      <c r="J11" s="252" t="s">
        <v>960</v>
      </c>
    </row>
    <row r="12" spans="1:11">
      <c r="A12" s="252" t="s">
        <v>2374</v>
      </c>
      <c r="B12" s="252" t="s">
        <v>1298</v>
      </c>
      <c r="F12" s="252" t="s">
        <v>2374</v>
      </c>
      <c r="G12" s="235" t="s">
        <v>1625</v>
      </c>
      <c r="J12" s="252" t="s">
        <v>1382</v>
      </c>
    </row>
    <row r="13" spans="1:11">
      <c r="A13" s="252" t="s">
        <v>2375</v>
      </c>
      <c r="B13" s="252" t="s">
        <v>2312</v>
      </c>
      <c r="F13" s="252" t="s">
        <v>2375</v>
      </c>
      <c r="G13" s="222" t="s">
        <v>52</v>
      </c>
      <c r="J13" s="252" t="s">
        <v>1387</v>
      </c>
    </row>
    <row r="14" spans="1:11">
      <c r="A14" s="252" t="s">
        <v>2376</v>
      </c>
      <c r="B14" s="252" t="s">
        <v>2222</v>
      </c>
      <c r="F14" s="252" t="s">
        <v>2376</v>
      </c>
      <c r="G14" s="222" t="s">
        <v>1424</v>
      </c>
      <c r="J14" s="252" t="s">
        <v>1383</v>
      </c>
    </row>
    <row r="15" spans="1:11">
      <c r="A15" s="252" t="s">
        <v>2320</v>
      </c>
      <c r="B15" s="252" t="s">
        <v>2223</v>
      </c>
      <c r="F15" s="252" t="s">
        <v>2320</v>
      </c>
      <c r="G15" s="222" t="s">
        <v>1596</v>
      </c>
      <c r="J15" s="252" t="s">
        <v>961</v>
      </c>
    </row>
    <row r="16" spans="1:11">
      <c r="A16" s="252" t="s">
        <v>2321</v>
      </c>
      <c r="B16" s="252" t="s">
        <v>2224</v>
      </c>
      <c r="F16" s="252" t="s">
        <v>2321</v>
      </c>
      <c r="G16" s="222" t="s">
        <v>1458</v>
      </c>
      <c r="J16" s="252" t="s">
        <v>1542</v>
      </c>
    </row>
    <row r="17" spans="1:10">
      <c r="A17" s="252" t="s">
        <v>2322</v>
      </c>
      <c r="B17" s="252" t="s">
        <v>2225</v>
      </c>
      <c r="F17" s="252" t="s">
        <v>2322</v>
      </c>
      <c r="G17" s="222" t="s">
        <v>55</v>
      </c>
      <c r="J17" s="252" t="s">
        <v>2435</v>
      </c>
    </row>
    <row r="18" spans="1:10">
      <c r="A18" s="252" t="s">
        <v>2323</v>
      </c>
      <c r="B18" s="252" t="s">
        <v>2226</v>
      </c>
      <c r="F18" s="252" t="s">
        <v>2323</v>
      </c>
      <c r="G18" s="222" t="s">
        <v>56</v>
      </c>
      <c r="J18" s="84" t="s">
        <v>1007</v>
      </c>
    </row>
    <row r="19" spans="1:10">
      <c r="A19" s="252" t="s">
        <v>2377</v>
      </c>
      <c r="B19" s="252" t="s">
        <v>2227</v>
      </c>
      <c r="F19" s="252" t="s">
        <v>2377</v>
      </c>
      <c r="G19" s="222" t="s">
        <v>1972</v>
      </c>
      <c r="J19" s="252" t="s">
        <v>2629</v>
      </c>
    </row>
    <row r="20" spans="1:10">
      <c r="A20" s="252" t="s">
        <v>2324</v>
      </c>
      <c r="B20" s="252" t="s">
        <v>2228</v>
      </c>
      <c r="F20" s="252" t="s">
        <v>2324</v>
      </c>
      <c r="G20" s="222" t="s">
        <v>58</v>
      </c>
      <c r="J20" s="274" t="s">
        <v>2630</v>
      </c>
    </row>
    <row r="21" spans="1:10">
      <c r="A21" s="252" t="s">
        <v>2325</v>
      </c>
      <c r="B21" s="252" t="s">
        <v>2229</v>
      </c>
      <c r="F21" s="252" t="s">
        <v>2325</v>
      </c>
      <c r="G21" s="222" t="s">
        <v>1598</v>
      </c>
      <c r="J21" s="274" t="s">
        <v>2631</v>
      </c>
    </row>
    <row r="22" spans="1:10">
      <c r="A22" s="252" t="s">
        <v>2378</v>
      </c>
      <c r="B22" s="252" t="s">
        <v>2313</v>
      </c>
      <c r="F22" s="252" t="s">
        <v>2378</v>
      </c>
      <c r="G22" s="222" t="s">
        <v>59</v>
      </c>
      <c r="J22" s="274" t="s">
        <v>2632</v>
      </c>
    </row>
    <row r="23" spans="1:10">
      <c r="A23" s="252" t="s">
        <v>2326</v>
      </c>
      <c r="B23" s="252" t="s">
        <v>2230</v>
      </c>
      <c r="F23" s="252" t="s">
        <v>2326</v>
      </c>
      <c r="G23" s="252" t="s">
        <v>2021</v>
      </c>
      <c r="J23" s="274" t="s">
        <v>2633</v>
      </c>
    </row>
    <row r="24" spans="1:10">
      <c r="A24" s="252" t="s">
        <v>2327</v>
      </c>
      <c r="B24" s="252" t="s">
        <v>2314</v>
      </c>
      <c r="F24" s="252" t="s">
        <v>2327</v>
      </c>
      <c r="G24" s="222" t="s">
        <v>1950</v>
      </c>
      <c r="J24" s="274"/>
    </row>
    <row r="25" spans="1:10">
      <c r="A25" s="252" t="s">
        <v>2328</v>
      </c>
      <c r="B25" s="252" t="s">
        <v>2231</v>
      </c>
      <c r="F25" s="252" t="s">
        <v>2328</v>
      </c>
      <c r="G25" s="222" t="s">
        <v>61</v>
      </c>
      <c r="J25" s="274"/>
    </row>
    <row r="26" spans="1:10">
      <c r="A26" s="252" t="s">
        <v>2379</v>
      </c>
      <c r="B26" s="252" t="s">
        <v>2232</v>
      </c>
      <c r="F26" s="252" t="s">
        <v>2379</v>
      </c>
      <c r="G26" t="s">
        <v>1017</v>
      </c>
      <c r="H26" s="84"/>
      <c r="I26" s="84"/>
    </row>
    <row r="27" spans="1:10">
      <c r="A27" s="252" t="s">
        <v>2380</v>
      </c>
      <c r="B27" s="252" t="s">
        <v>2233</v>
      </c>
      <c r="F27" s="252" t="s">
        <v>2380</v>
      </c>
      <c r="G27" s="222" t="s">
        <v>1564</v>
      </c>
      <c r="J27" s="84"/>
    </row>
    <row r="28" spans="1:10">
      <c r="A28" s="252" t="s">
        <v>2381</v>
      </c>
      <c r="B28" s="252" t="s">
        <v>2234</v>
      </c>
      <c r="F28" s="252" t="s">
        <v>2381</v>
      </c>
      <c r="G28" s="222" t="s">
        <v>63</v>
      </c>
    </row>
    <row r="29" spans="1:10" ht="16">
      <c r="A29" s="221" t="s">
        <v>2481</v>
      </c>
      <c r="B29" s="221" t="s">
        <v>2482</v>
      </c>
      <c r="F29" s="252" t="s">
        <v>2382</v>
      </c>
      <c r="G29" s="222" t="s">
        <v>1970</v>
      </c>
    </row>
    <row r="30" spans="1:10" ht="16">
      <c r="A30" s="252" t="s">
        <v>2382</v>
      </c>
      <c r="B30" s="252" t="s">
        <v>2235</v>
      </c>
      <c r="F30" s="221" t="s">
        <v>2481</v>
      </c>
      <c r="G30" s="222" t="s">
        <v>65</v>
      </c>
    </row>
    <row r="31" spans="1:10">
      <c r="A31" s="252" t="s">
        <v>2383</v>
      </c>
      <c r="B31" s="252" t="s">
        <v>2236</v>
      </c>
      <c r="F31" s="252" t="s">
        <v>2383</v>
      </c>
      <c r="G31" s="222" t="s">
        <v>1534</v>
      </c>
    </row>
    <row r="32" spans="1:10">
      <c r="A32" s="252" t="s">
        <v>2384</v>
      </c>
      <c r="B32" s="252" t="s">
        <v>2237</v>
      </c>
      <c r="F32" s="252" t="s">
        <v>2384</v>
      </c>
      <c r="G32" s="222" t="s">
        <v>66</v>
      </c>
    </row>
    <row r="33" spans="1:11">
      <c r="A33" s="252" t="s">
        <v>2385</v>
      </c>
      <c r="B33" s="252" t="s">
        <v>2238</v>
      </c>
      <c r="F33" s="252" t="s">
        <v>2385</v>
      </c>
      <c r="G33" s="222" t="s">
        <v>67</v>
      </c>
    </row>
    <row r="34" spans="1:11">
      <c r="A34" s="252" t="s">
        <v>2386</v>
      </c>
      <c r="B34" s="252" t="s">
        <v>2239</v>
      </c>
      <c r="F34" s="252" t="s">
        <v>2386</v>
      </c>
      <c r="G34" s="222" t="s">
        <v>1459</v>
      </c>
    </row>
    <row r="35" spans="1:11">
      <c r="A35" s="252" t="s">
        <v>2387</v>
      </c>
      <c r="B35" s="252" t="s">
        <v>2240</v>
      </c>
      <c r="F35" s="252" t="s">
        <v>2387</v>
      </c>
      <c r="G35" s="222" t="s">
        <v>1571</v>
      </c>
    </row>
    <row r="36" spans="1:11">
      <c r="A36" s="252" t="s">
        <v>2388</v>
      </c>
      <c r="B36" s="252" t="s">
        <v>2241</v>
      </c>
      <c r="F36" s="252" t="s">
        <v>2388</v>
      </c>
      <c r="G36" s="222" t="s">
        <v>69</v>
      </c>
      <c r="K36" s="222" t="s">
        <v>1058</v>
      </c>
    </row>
    <row r="37" spans="1:11">
      <c r="A37" s="252" t="s">
        <v>2389</v>
      </c>
      <c r="B37" s="252" t="s">
        <v>2243</v>
      </c>
      <c r="F37" s="252" t="s">
        <v>2389</v>
      </c>
      <c r="G37" s="252" t="s">
        <v>2521</v>
      </c>
      <c r="K37" s="222" t="s">
        <v>1058</v>
      </c>
    </row>
    <row r="38" spans="1:11">
      <c r="A38" s="252" t="s">
        <v>2390</v>
      </c>
      <c r="B38" s="252" t="s">
        <v>2244</v>
      </c>
      <c r="F38" s="252" t="s">
        <v>2390</v>
      </c>
      <c r="G38" s="222" t="s">
        <v>1712</v>
      </c>
      <c r="K38" s="222" t="s">
        <v>1058</v>
      </c>
    </row>
    <row r="39" spans="1:11">
      <c r="A39" s="252" t="s">
        <v>2391</v>
      </c>
      <c r="B39" s="252" t="s">
        <v>2245</v>
      </c>
      <c r="F39" s="252" t="s">
        <v>2391</v>
      </c>
      <c r="G39" s="222" t="s">
        <v>1460</v>
      </c>
      <c r="H39" s="233"/>
      <c r="I39" s="233"/>
      <c r="K39" s="222" t="s">
        <v>1058</v>
      </c>
    </row>
    <row r="40" spans="1:11">
      <c r="A40" s="252" t="s">
        <v>2392</v>
      </c>
      <c r="B40" s="252" t="s">
        <v>2246</v>
      </c>
      <c r="F40" s="252" t="s">
        <v>2392</v>
      </c>
      <c r="G40" s="222" t="s">
        <v>269</v>
      </c>
      <c r="J40" s="233"/>
      <c r="K40" s="222" t="s">
        <v>1058</v>
      </c>
    </row>
    <row r="41" spans="1:11">
      <c r="A41" s="252" t="s">
        <v>2393</v>
      </c>
      <c r="B41" s="252" t="s">
        <v>2247</v>
      </c>
      <c r="F41" s="252" t="s">
        <v>2393</v>
      </c>
      <c r="G41" s="252" t="s">
        <v>1106</v>
      </c>
      <c r="K41" s="222" t="s">
        <v>1058</v>
      </c>
    </row>
    <row r="42" spans="1:11">
      <c r="A42" s="252" t="s">
        <v>2394</v>
      </c>
      <c r="B42" s="252" t="s">
        <v>2248</v>
      </c>
      <c r="F42" s="252" t="s">
        <v>2394</v>
      </c>
      <c r="G42" s="233" t="s">
        <v>1919</v>
      </c>
      <c r="K42" s="222" t="s">
        <v>1058</v>
      </c>
    </row>
    <row r="43" spans="1:11">
      <c r="A43" s="252" t="s">
        <v>2395</v>
      </c>
      <c r="B43" s="252" t="s">
        <v>2249</v>
      </c>
      <c r="F43" s="252" t="s">
        <v>2395</v>
      </c>
      <c r="G43" s="222" t="s">
        <v>1506</v>
      </c>
      <c r="K43" s="222" t="s">
        <v>1058</v>
      </c>
    </row>
    <row r="44" spans="1:11">
      <c r="A44" s="252" t="s">
        <v>2396</v>
      </c>
      <c r="B44" s="252" t="s">
        <v>2250</v>
      </c>
      <c r="F44" s="252" t="s">
        <v>2396</v>
      </c>
      <c r="G44" s="222" t="s">
        <v>71</v>
      </c>
      <c r="H44" s="233"/>
      <c r="I44" s="233"/>
      <c r="K44" s="222" t="s">
        <v>1058</v>
      </c>
    </row>
    <row r="45" spans="1:11">
      <c r="A45" s="252" t="s">
        <v>2397</v>
      </c>
      <c r="B45" s="252" t="s">
        <v>2251</v>
      </c>
      <c r="F45" s="252" t="s">
        <v>2397</v>
      </c>
      <c r="G45" s="222" t="s">
        <v>72</v>
      </c>
      <c r="J45" s="233"/>
      <c r="K45" s="222" t="s">
        <v>1058</v>
      </c>
    </row>
    <row r="46" spans="1:11">
      <c r="A46" s="252" t="s">
        <v>2398</v>
      </c>
      <c r="B46" s="252" t="s">
        <v>2252</v>
      </c>
      <c r="F46" s="252" t="s">
        <v>2398</v>
      </c>
      <c r="G46" s="252" t="s">
        <v>1617</v>
      </c>
      <c r="K46" s="222" t="s">
        <v>1058</v>
      </c>
    </row>
    <row r="47" spans="1:11">
      <c r="A47" s="252" t="s">
        <v>2399</v>
      </c>
      <c r="B47" s="252" t="s">
        <v>2253</v>
      </c>
      <c r="F47" s="252" t="s">
        <v>2399</v>
      </c>
      <c r="G47" s="233" t="s">
        <v>1917</v>
      </c>
      <c r="K47" s="222" t="s">
        <v>1058</v>
      </c>
    </row>
    <row r="48" spans="1:11">
      <c r="A48" s="252" t="s">
        <v>2400</v>
      </c>
      <c r="B48" s="252" t="s">
        <v>2254</v>
      </c>
      <c r="F48" s="252" t="s">
        <v>2400</v>
      </c>
      <c r="G48" s="222" t="s">
        <v>1504</v>
      </c>
      <c r="K48" s="222" t="s">
        <v>1058</v>
      </c>
    </row>
    <row r="49" spans="1:11">
      <c r="A49" s="252" t="s">
        <v>2401</v>
      </c>
      <c r="B49" s="252" t="s">
        <v>2255</v>
      </c>
      <c r="F49" s="252" t="s">
        <v>2401</v>
      </c>
      <c r="G49" s="222" t="s">
        <v>1760</v>
      </c>
      <c r="K49" s="222" t="s">
        <v>1058</v>
      </c>
    </row>
    <row r="50" spans="1:11">
      <c r="A50" s="252" t="s">
        <v>2402</v>
      </c>
      <c r="B50" s="252" t="s">
        <v>2256</v>
      </c>
      <c r="F50" s="252" t="s">
        <v>2402</v>
      </c>
      <c r="G50" s="222" t="s">
        <v>447</v>
      </c>
    </row>
    <row r="51" spans="1:11">
      <c r="A51" s="252" t="s">
        <v>2403</v>
      </c>
      <c r="B51" s="252" t="s">
        <v>2257</v>
      </c>
      <c r="F51" s="252" t="s">
        <v>2403</v>
      </c>
      <c r="G51" s="222" t="s">
        <v>1436</v>
      </c>
    </row>
    <row r="52" spans="1:11">
      <c r="A52" s="252" t="s">
        <v>2404</v>
      </c>
      <c r="B52" s="252" t="s">
        <v>2258</v>
      </c>
      <c r="F52" s="252" t="s">
        <v>2404</v>
      </c>
      <c r="G52" s="222" t="s">
        <v>1769</v>
      </c>
    </row>
    <row r="53" spans="1:11">
      <c r="A53" s="252" t="s">
        <v>2405</v>
      </c>
      <c r="B53" s="252" t="s">
        <v>2260</v>
      </c>
      <c r="F53" s="252" t="s">
        <v>2405</v>
      </c>
      <c r="G53" s="222" t="s">
        <v>74</v>
      </c>
    </row>
    <row r="54" spans="1:11">
      <c r="A54" s="252" t="s">
        <v>2406</v>
      </c>
      <c r="B54" s="252" t="s">
        <v>2261</v>
      </c>
      <c r="F54" s="252" t="s">
        <v>2406</v>
      </c>
      <c r="G54" s="222" t="s">
        <v>1566</v>
      </c>
    </row>
    <row r="55" spans="1:11">
      <c r="A55" s="252" t="s">
        <v>908</v>
      </c>
      <c r="B55" s="252" t="s">
        <v>863</v>
      </c>
      <c r="F55" s="252" t="s">
        <v>908</v>
      </c>
      <c r="G55" s="222" t="s">
        <v>1580</v>
      </c>
      <c r="H55" s="233"/>
      <c r="I55" s="233"/>
    </row>
    <row r="56" spans="1:11">
      <c r="A56" s="252" t="s">
        <v>2407</v>
      </c>
      <c r="B56" s="252" t="s">
        <v>2262</v>
      </c>
      <c r="F56" s="252" t="s">
        <v>2407</v>
      </c>
      <c r="G56" s="222" t="s">
        <v>440</v>
      </c>
      <c r="J56" s="233"/>
    </row>
    <row r="57" spans="1:11">
      <c r="A57" s="252" t="s">
        <v>2408</v>
      </c>
      <c r="B57" s="252" t="s">
        <v>2264</v>
      </c>
      <c r="F57" s="252" t="s">
        <v>2408</v>
      </c>
      <c r="G57" s="252" t="s">
        <v>573</v>
      </c>
    </row>
    <row r="58" spans="1:11">
      <c r="A58" s="252" t="s">
        <v>2409</v>
      </c>
      <c r="B58" s="252" t="s">
        <v>2263</v>
      </c>
      <c r="F58" s="252" t="s">
        <v>2409</v>
      </c>
      <c r="G58" s="222" t="s">
        <v>1211</v>
      </c>
    </row>
    <row r="59" spans="1:11">
      <c r="A59" s="252" t="s">
        <v>2410</v>
      </c>
      <c r="B59" s="252" t="s">
        <v>2422</v>
      </c>
      <c r="F59" s="252" t="s">
        <v>2410</v>
      </c>
      <c r="G59" s="233" t="s">
        <v>1932</v>
      </c>
    </row>
    <row r="60" spans="1:11">
      <c r="A60" s="252" t="s">
        <v>2329</v>
      </c>
      <c r="B60" s="252" t="s">
        <v>2265</v>
      </c>
      <c r="F60" s="252" t="s">
        <v>2329</v>
      </c>
      <c r="G60" t="s">
        <v>2579</v>
      </c>
    </row>
    <row r="61" spans="1:11">
      <c r="A61" s="252" t="s">
        <v>2330</v>
      </c>
      <c r="B61" s="252" t="s">
        <v>2266</v>
      </c>
      <c r="F61" s="252" t="s">
        <v>2330</v>
      </c>
      <c r="G61" s="274" t="s">
        <v>2580</v>
      </c>
    </row>
    <row r="62" spans="1:11">
      <c r="A62" s="252" t="s">
        <v>2331</v>
      </c>
      <c r="B62" s="252" t="s">
        <v>2267</v>
      </c>
      <c r="F62" s="252" t="s">
        <v>2331</v>
      </c>
      <c r="G62" s="222" t="s">
        <v>1736</v>
      </c>
    </row>
    <row r="63" spans="1:11">
      <c r="A63" s="252" t="s">
        <v>2332</v>
      </c>
      <c r="B63" s="252" t="s">
        <v>2268</v>
      </c>
      <c r="F63" s="252" t="s">
        <v>2332</v>
      </c>
      <c r="G63" s="222" t="s">
        <v>271</v>
      </c>
    </row>
    <row r="64" spans="1:11">
      <c r="A64" s="252" t="s">
        <v>2333</v>
      </c>
      <c r="B64" s="252" t="s">
        <v>2269</v>
      </c>
      <c r="F64" s="252" t="s">
        <v>2333</v>
      </c>
      <c r="G64" s="222" t="s">
        <v>79</v>
      </c>
    </row>
    <row r="65" spans="1:10">
      <c r="A65" s="252" t="s">
        <v>2334</v>
      </c>
      <c r="B65" s="252" t="s">
        <v>2271</v>
      </c>
      <c r="F65" s="252" t="s">
        <v>2334</v>
      </c>
      <c r="G65" s="222" t="s">
        <v>81</v>
      </c>
    </row>
    <row r="66" spans="1:10">
      <c r="A66" s="252" t="s">
        <v>2335</v>
      </c>
      <c r="B66" s="252" t="s">
        <v>2272</v>
      </c>
      <c r="F66" s="252" t="s">
        <v>2335</v>
      </c>
      <c r="G66" s="222" t="s">
        <v>83</v>
      </c>
    </row>
    <row r="67" spans="1:10">
      <c r="A67" s="252" t="s">
        <v>2411</v>
      </c>
      <c r="B67" s="252" t="s">
        <v>2423</v>
      </c>
      <c r="F67" s="252" t="s">
        <v>2411</v>
      </c>
      <c r="G67" s="222" t="s">
        <v>85</v>
      </c>
    </row>
    <row r="68" spans="1:10">
      <c r="A68" s="252" t="s">
        <v>2315</v>
      </c>
      <c r="B68" s="252" t="s">
        <v>2317</v>
      </c>
      <c r="F68" s="252" t="s">
        <v>2315</v>
      </c>
      <c r="G68" s="222" t="s">
        <v>1461</v>
      </c>
    </row>
    <row r="69" spans="1:10">
      <c r="A69" s="252" t="s">
        <v>2316</v>
      </c>
      <c r="B69" s="252" t="s">
        <v>2424</v>
      </c>
      <c r="F69" s="252" t="s">
        <v>2316</v>
      </c>
      <c r="G69" s="274" t="s">
        <v>2669</v>
      </c>
    </row>
    <row r="70" spans="1:10">
      <c r="A70" s="252" t="s">
        <v>2336</v>
      </c>
      <c r="B70" s="252" t="s">
        <v>2273</v>
      </c>
      <c r="F70" s="252" t="s">
        <v>2336</v>
      </c>
      <c r="G70" s="252" t="s">
        <v>86</v>
      </c>
    </row>
    <row r="71" spans="1:10">
      <c r="A71" s="252" t="s">
        <v>2337</v>
      </c>
      <c r="B71" s="252" t="s">
        <v>2274</v>
      </c>
      <c r="F71" s="252" t="s">
        <v>2337</v>
      </c>
      <c r="G71" s="252" t="s">
        <v>1996</v>
      </c>
      <c r="H71" s="233"/>
      <c r="I71" s="233"/>
    </row>
    <row r="72" spans="1:10">
      <c r="A72" s="252" t="s">
        <v>2338</v>
      </c>
      <c r="B72" s="252" t="s">
        <v>2275</v>
      </c>
      <c r="F72" s="252" t="s">
        <v>2338</v>
      </c>
      <c r="G72" s="252" t="s">
        <v>1998</v>
      </c>
      <c r="H72" s="233"/>
      <c r="I72" s="233"/>
      <c r="J72" s="233"/>
    </row>
    <row r="73" spans="1:10">
      <c r="A73" s="252" t="s">
        <v>2339</v>
      </c>
      <c r="B73" s="252" t="s">
        <v>2276</v>
      </c>
      <c r="F73" s="252" t="s">
        <v>2339</v>
      </c>
      <c r="G73" s="274" t="s">
        <v>2560</v>
      </c>
      <c r="J73" s="233"/>
    </row>
    <row r="74" spans="1:10">
      <c r="A74" s="252" t="s">
        <v>2412</v>
      </c>
      <c r="B74" s="252" t="s">
        <v>2277</v>
      </c>
      <c r="F74" s="252" t="s">
        <v>2412</v>
      </c>
      <c r="G74" s="274" t="s">
        <v>1110</v>
      </c>
    </row>
    <row r="75" spans="1:10">
      <c r="A75" s="252" t="s">
        <v>2340</v>
      </c>
      <c r="B75" s="252" t="s">
        <v>2278</v>
      </c>
      <c r="F75" s="252" t="s">
        <v>2340</v>
      </c>
      <c r="G75" s="233" t="s">
        <v>1599</v>
      </c>
    </row>
    <row r="76" spans="1:10">
      <c r="A76" s="252" t="s">
        <v>2341</v>
      </c>
      <c r="B76" s="252" t="s">
        <v>2279</v>
      </c>
      <c r="F76" s="252" t="s">
        <v>2341</v>
      </c>
      <c r="G76" s="233" t="s">
        <v>2613</v>
      </c>
    </row>
    <row r="77" spans="1:10">
      <c r="A77" s="252" t="s">
        <v>2342</v>
      </c>
      <c r="B77" s="252" t="s">
        <v>2280</v>
      </c>
      <c r="F77" s="252" t="s">
        <v>2342</v>
      </c>
      <c r="G77" s="233" t="s">
        <v>1922</v>
      </c>
    </row>
    <row r="78" spans="1:10">
      <c r="A78" s="252" t="s">
        <v>2343</v>
      </c>
      <c r="B78" s="252" t="s">
        <v>2282</v>
      </c>
      <c r="F78" s="252" t="s">
        <v>2343</v>
      </c>
      <c r="G78" s="222" t="s">
        <v>2586</v>
      </c>
    </row>
    <row r="79" spans="1:10">
      <c r="A79" s="252" t="s">
        <v>2344</v>
      </c>
      <c r="B79" s="252" t="s">
        <v>2283</v>
      </c>
      <c r="F79" s="252" t="s">
        <v>2344</v>
      </c>
      <c r="G79" s="222" t="s">
        <v>273</v>
      </c>
    </row>
    <row r="80" spans="1:10">
      <c r="A80" s="252" t="s">
        <v>2345</v>
      </c>
      <c r="B80" s="252" t="s">
        <v>2284</v>
      </c>
      <c r="F80" s="252" t="s">
        <v>2345</v>
      </c>
      <c r="G80" s="222" t="s">
        <v>88</v>
      </c>
    </row>
    <row r="81" spans="1:10">
      <c r="A81" s="252" t="s">
        <v>2346</v>
      </c>
      <c r="B81" s="252" t="s">
        <v>2285</v>
      </c>
      <c r="F81" s="252" t="s">
        <v>2346</v>
      </c>
      <c r="G81" s="222" t="s">
        <v>90</v>
      </c>
    </row>
    <row r="82" spans="1:10">
      <c r="A82" s="252" t="s">
        <v>2347</v>
      </c>
      <c r="B82" s="252" t="s">
        <v>2286</v>
      </c>
      <c r="F82" s="252" t="s">
        <v>2347</v>
      </c>
      <c r="G82" s="222" t="s">
        <v>1462</v>
      </c>
      <c r="H82" s="233"/>
      <c r="I82" s="233"/>
    </row>
    <row r="83" spans="1:10">
      <c r="A83" s="252" t="s">
        <v>2348</v>
      </c>
      <c r="B83" s="252" t="s">
        <v>878</v>
      </c>
      <c r="F83" s="252" t="s">
        <v>2348</v>
      </c>
      <c r="G83" s="233" t="s">
        <v>1759</v>
      </c>
      <c r="J83" s="233"/>
    </row>
    <row r="84" spans="1:10">
      <c r="A84" s="252" t="s">
        <v>2413</v>
      </c>
      <c r="B84" s="252" t="s">
        <v>2287</v>
      </c>
      <c r="F84" s="252" t="s">
        <v>2413</v>
      </c>
      <c r="G84" s="257" t="s">
        <v>2584</v>
      </c>
    </row>
    <row r="85" spans="1:10">
      <c r="A85" s="252" t="s">
        <v>2349</v>
      </c>
      <c r="B85" s="252" t="s">
        <v>2288</v>
      </c>
      <c r="F85" s="252" t="s">
        <v>2349</v>
      </c>
      <c r="G85" s="222" t="s">
        <v>1621</v>
      </c>
      <c r="H85" s="233"/>
      <c r="I85" s="233"/>
    </row>
    <row r="86" spans="1:10">
      <c r="A86" s="252" t="s">
        <v>2350</v>
      </c>
      <c r="B86" s="252" t="s">
        <v>2289</v>
      </c>
      <c r="F86" s="252" t="s">
        <v>2350</v>
      </c>
      <c r="G86" s="222" t="s">
        <v>1560</v>
      </c>
      <c r="H86" s="233"/>
      <c r="I86" s="233"/>
      <c r="J86" s="233"/>
    </row>
    <row r="87" spans="1:10">
      <c r="A87" s="252" t="s">
        <v>2351</v>
      </c>
      <c r="B87" s="252" t="s">
        <v>2290</v>
      </c>
      <c r="F87" s="252" t="s">
        <v>2351</v>
      </c>
      <c r="G87" s="252" t="s">
        <v>92</v>
      </c>
      <c r="H87" s="233"/>
      <c r="I87" s="233"/>
      <c r="J87" s="233"/>
    </row>
    <row r="88" spans="1:10">
      <c r="A88" s="252" t="s">
        <v>2352</v>
      </c>
      <c r="B88" s="252" t="s">
        <v>2291</v>
      </c>
      <c r="F88" s="252" t="s">
        <v>2352</v>
      </c>
      <c r="G88" t="s">
        <v>1638</v>
      </c>
      <c r="J88" s="233"/>
    </row>
    <row r="89" spans="1:10">
      <c r="A89" s="252" t="s">
        <v>2353</v>
      </c>
      <c r="B89" s="252" t="s">
        <v>876</v>
      </c>
      <c r="F89" s="252" t="s">
        <v>2353</v>
      </c>
      <c r="G89" s="274" t="s">
        <v>2657</v>
      </c>
    </row>
    <row r="90" spans="1:10">
      <c r="A90" s="252" t="s">
        <v>2354</v>
      </c>
      <c r="B90" s="252" t="s">
        <v>2318</v>
      </c>
      <c r="F90" s="252" t="s">
        <v>2354</v>
      </c>
      <c r="G90" s="233" t="s">
        <v>1601</v>
      </c>
    </row>
    <row r="91" spans="1:10">
      <c r="A91" s="252" t="s">
        <v>2355</v>
      </c>
      <c r="B91" s="252" t="s">
        <v>2293</v>
      </c>
      <c r="F91" s="252" t="s">
        <v>2355</v>
      </c>
      <c r="G91" s="252" t="s">
        <v>1562</v>
      </c>
    </row>
    <row r="92" spans="1:10">
      <c r="A92" s="252" t="s">
        <v>2356</v>
      </c>
      <c r="B92" s="252" t="s">
        <v>2294</v>
      </c>
      <c r="F92" s="252" t="s">
        <v>2356</v>
      </c>
      <c r="G92" s="252" t="s">
        <v>1764</v>
      </c>
    </row>
    <row r="93" spans="1:10">
      <c r="A93" s="252" t="s">
        <v>2414</v>
      </c>
      <c r="B93" s="252" t="s">
        <v>2295</v>
      </c>
      <c r="F93" s="252" t="s">
        <v>2414</v>
      </c>
      <c r="G93" s="233" t="s">
        <v>1923</v>
      </c>
    </row>
    <row r="94" spans="1:10">
      <c r="A94" s="252" t="s">
        <v>2415</v>
      </c>
      <c r="B94" s="252" t="s">
        <v>2296</v>
      </c>
      <c r="F94" s="252" t="s">
        <v>2415</v>
      </c>
      <c r="G94" s="233" t="s">
        <v>1309</v>
      </c>
    </row>
    <row r="95" spans="1:10">
      <c r="A95" s="252" t="s">
        <v>2416</v>
      </c>
      <c r="B95" s="252" t="s">
        <v>2319</v>
      </c>
      <c r="F95" s="252" t="s">
        <v>2416</v>
      </c>
      <c r="G95" s="233" t="s">
        <v>1968</v>
      </c>
      <c r="H95" s="233"/>
      <c r="I95" s="233"/>
    </row>
    <row r="96" spans="1:10">
      <c r="A96" s="252" t="s">
        <v>2297</v>
      </c>
      <c r="B96" s="252" t="s">
        <v>2298</v>
      </c>
      <c r="F96" s="252" t="s">
        <v>2297</v>
      </c>
      <c r="G96" s="222" t="s">
        <v>95</v>
      </c>
      <c r="J96" s="233"/>
    </row>
    <row r="97" spans="1:10">
      <c r="A97" s="252" t="s">
        <v>2357</v>
      </c>
      <c r="B97" s="252" t="s">
        <v>2299</v>
      </c>
      <c r="F97" s="252" t="s">
        <v>2357</v>
      </c>
      <c r="G97" s="222" t="s">
        <v>97</v>
      </c>
    </row>
    <row r="98" spans="1:10">
      <c r="A98" s="252" t="s">
        <v>2358</v>
      </c>
      <c r="B98" s="252" t="s">
        <v>2300</v>
      </c>
      <c r="F98" s="252" t="s">
        <v>2358</v>
      </c>
      <c r="G98" s="222" t="s">
        <v>1775</v>
      </c>
    </row>
    <row r="99" spans="1:10">
      <c r="A99" s="252" t="s">
        <v>2359</v>
      </c>
      <c r="B99" s="252" t="s">
        <v>2301</v>
      </c>
      <c r="F99" s="252" t="s">
        <v>2359</v>
      </c>
      <c r="G99" s="222" t="s">
        <v>99</v>
      </c>
    </row>
    <row r="100" spans="1:10">
      <c r="A100" s="252" t="s">
        <v>2360</v>
      </c>
      <c r="B100" s="252" t="s">
        <v>2302</v>
      </c>
      <c r="F100" s="252" t="s">
        <v>2360</v>
      </c>
      <c r="G100" s="222" t="s">
        <v>1798</v>
      </c>
      <c r="H100" s="233"/>
      <c r="I100" s="233"/>
    </row>
    <row r="101" spans="1:10">
      <c r="A101" s="252" t="s">
        <v>2361</v>
      </c>
      <c r="B101" s="252" t="s">
        <v>2303</v>
      </c>
      <c r="F101" s="252" t="s">
        <v>2361</v>
      </c>
      <c r="G101" s="222" t="s">
        <v>100</v>
      </c>
      <c r="J101" s="233"/>
    </row>
    <row r="102" spans="1:10">
      <c r="A102" s="252" t="s">
        <v>2304</v>
      </c>
      <c r="B102" s="252" t="s">
        <v>2305</v>
      </c>
      <c r="F102" s="252" t="s">
        <v>2304</v>
      </c>
      <c r="G102" s="252" t="s">
        <v>1155</v>
      </c>
    </row>
    <row r="103" spans="1:10">
      <c r="A103" s="252" t="s">
        <v>2306</v>
      </c>
      <c r="B103" s="252" t="s">
        <v>2307</v>
      </c>
      <c r="F103" s="252" t="s">
        <v>2306</v>
      </c>
      <c r="G103" s="233" t="s">
        <v>1925</v>
      </c>
    </row>
    <row r="104" spans="1:10">
      <c r="A104" s="252" t="s">
        <v>2362</v>
      </c>
      <c r="B104" s="252" t="s">
        <v>2309</v>
      </c>
      <c r="F104" s="252" t="s">
        <v>2362</v>
      </c>
      <c r="G104" s="222" t="s">
        <v>1373</v>
      </c>
    </row>
    <row r="105" spans="1:10">
      <c r="A105" s="252" t="s">
        <v>2363</v>
      </c>
      <c r="B105" s="252" t="s">
        <v>2310</v>
      </c>
      <c r="F105" s="252" t="s">
        <v>2363</v>
      </c>
      <c r="G105" s="222" t="s">
        <v>575</v>
      </c>
    </row>
    <row r="106" spans="1:10">
      <c r="A106" s="252" t="s">
        <v>583</v>
      </c>
      <c r="B106" s="252" t="s">
        <v>2311</v>
      </c>
      <c r="F106" s="252" t="s">
        <v>583</v>
      </c>
      <c r="G106" s="222" t="s">
        <v>102</v>
      </c>
    </row>
    <row r="107" spans="1:10">
      <c r="A107" s="222" t="s">
        <v>1727</v>
      </c>
      <c r="B107" s="222" t="s">
        <v>1728</v>
      </c>
      <c r="G107" s="252" t="s">
        <v>104</v>
      </c>
    </row>
    <row r="108" spans="1:10">
      <c r="A108" s="222" t="s">
        <v>1480</v>
      </c>
      <c r="B108" s="222" t="s">
        <v>1481</v>
      </c>
      <c r="G108" s="233" t="s">
        <v>1931</v>
      </c>
    </row>
    <row r="109" spans="1:10">
      <c r="A109" s="222" t="s">
        <v>955</v>
      </c>
      <c r="B109" s="222" t="s">
        <v>896</v>
      </c>
      <c r="G109" s="251" t="s">
        <v>1508</v>
      </c>
    </row>
    <row r="110" spans="1:10">
      <c r="A110" s="222" t="s">
        <v>956</v>
      </c>
      <c r="B110" s="222" t="s">
        <v>897</v>
      </c>
      <c r="G110" s="222" t="s">
        <v>106</v>
      </c>
    </row>
    <row r="111" spans="1:10">
      <c r="A111" s="222" t="s">
        <v>1381</v>
      </c>
      <c r="B111" s="222" t="s">
        <v>1384</v>
      </c>
      <c r="G111" s="222" t="s">
        <v>1976</v>
      </c>
    </row>
    <row r="112" spans="1:10">
      <c r="A112" s="222" t="s">
        <v>957</v>
      </c>
      <c r="B112" s="222" t="s">
        <v>898</v>
      </c>
      <c r="G112" s="252" t="s">
        <v>2499</v>
      </c>
    </row>
    <row r="113" spans="1:12">
      <c r="A113" s="222" t="s">
        <v>1348</v>
      </c>
      <c r="B113" s="222" t="s">
        <v>1349</v>
      </c>
      <c r="G113" s="222" t="s">
        <v>1770</v>
      </c>
      <c r="H113" s="233"/>
      <c r="I113" s="233"/>
    </row>
    <row r="114" spans="1:12">
      <c r="A114" s="222" t="s">
        <v>958</v>
      </c>
      <c r="B114" s="222" t="s">
        <v>899</v>
      </c>
      <c r="C114" s="198"/>
      <c r="D114" s="84"/>
      <c r="E114" s="198"/>
      <c r="F114" s="222"/>
      <c r="G114" s="222" t="s">
        <v>1245</v>
      </c>
      <c r="H114" s="252"/>
      <c r="I114" s="252"/>
      <c r="J114" s="233"/>
      <c r="K114" s="222"/>
      <c r="L114" s="222"/>
    </row>
    <row r="115" spans="1:12">
      <c r="A115" s="222" t="s">
        <v>959</v>
      </c>
      <c r="B115" s="222" t="s">
        <v>900</v>
      </c>
      <c r="G115" s="222" t="s">
        <v>1947</v>
      </c>
      <c r="H115" s="233"/>
      <c r="I115" s="233"/>
    </row>
    <row r="116" spans="1:12">
      <c r="A116" s="222" t="s">
        <v>1033</v>
      </c>
      <c r="B116" s="222" t="s">
        <v>1032</v>
      </c>
      <c r="G116" s="222" t="s">
        <v>1967</v>
      </c>
      <c r="J116" s="233"/>
    </row>
    <row r="117" spans="1:12">
      <c r="A117" s="222" t="s">
        <v>960</v>
      </c>
      <c r="B117" s="222" t="s">
        <v>901</v>
      </c>
      <c r="G117" s="222" t="s">
        <v>1796</v>
      </c>
    </row>
    <row r="118" spans="1:12">
      <c r="A118" s="222" t="s">
        <v>1382</v>
      </c>
      <c r="B118" s="222" t="s">
        <v>1385</v>
      </c>
      <c r="G118" s="222" t="s">
        <v>108</v>
      </c>
      <c r="H118" s="233"/>
      <c r="I118" s="233"/>
    </row>
    <row r="119" spans="1:12">
      <c r="A119" s="222" t="s">
        <v>1387</v>
      </c>
      <c r="B119" s="222" t="s">
        <v>1388</v>
      </c>
      <c r="G119" s="222" t="s">
        <v>110</v>
      </c>
      <c r="J119" s="233"/>
    </row>
    <row r="120" spans="1:12">
      <c r="A120" s="222" t="s">
        <v>1383</v>
      </c>
      <c r="B120" s="222" t="s">
        <v>1386</v>
      </c>
      <c r="C120" s="198"/>
      <c r="D120" s="84"/>
      <c r="E120" s="198"/>
      <c r="F120" s="222"/>
      <c r="G120" s="274" t="s">
        <v>2615</v>
      </c>
      <c r="H120" s="252"/>
      <c r="I120" s="252"/>
      <c r="J120" s="252"/>
      <c r="K120" s="222"/>
      <c r="L120" s="222"/>
    </row>
    <row r="121" spans="1:12">
      <c r="A121" s="222" t="s">
        <v>1542</v>
      </c>
      <c r="B121" s="222" t="s">
        <v>1543</v>
      </c>
      <c r="G121" s="274" t="s">
        <v>2617</v>
      </c>
    </row>
    <row r="122" spans="1:12">
      <c r="A122" s="222" t="s">
        <v>961</v>
      </c>
      <c r="B122" s="84" t="s">
        <v>902</v>
      </c>
      <c r="G122" s="222" t="s">
        <v>2013</v>
      </c>
    </row>
    <row r="123" spans="1:12">
      <c r="A123" s="252" t="s">
        <v>2435</v>
      </c>
      <c r="B123" s="84" t="s">
        <v>2436</v>
      </c>
      <c r="G123" s="252" t="s">
        <v>113</v>
      </c>
    </row>
    <row r="124" spans="1:12">
      <c r="A124" s="222" t="s">
        <v>1007</v>
      </c>
      <c r="B124" s="84" t="s">
        <v>1011</v>
      </c>
      <c r="G124" s="233" t="s">
        <v>1301</v>
      </c>
    </row>
    <row r="125" spans="1:12">
      <c r="A125" s="222" t="s">
        <v>1008</v>
      </c>
      <c r="B125" s="84" t="s">
        <v>1012</v>
      </c>
      <c r="G125" s="257" t="s">
        <v>2577</v>
      </c>
    </row>
    <row r="126" spans="1:12">
      <c r="A126" s="274" t="s">
        <v>2629</v>
      </c>
      <c r="B126" s="256" t="s">
        <v>2634</v>
      </c>
      <c r="G126" s="252" t="s">
        <v>1619</v>
      </c>
      <c r="H126" s="235"/>
      <c r="I126" s="235"/>
    </row>
    <row r="127" spans="1:12">
      <c r="A127" s="274" t="s">
        <v>2630</v>
      </c>
      <c r="B127" s="256" t="s">
        <v>2635</v>
      </c>
      <c r="G127" s="233" t="s">
        <v>1611</v>
      </c>
      <c r="H127" s="233"/>
      <c r="I127" s="233"/>
      <c r="J127" s="235"/>
    </row>
    <row r="128" spans="1:12">
      <c r="A128" s="274" t="s">
        <v>2631</v>
      </c>
      <c r="B128" s="256" t="s">
        <v>2636</v>
      </c>
      <c r="G128" s="222" t="s">
        <v>115</v>
      </c>
      <c r="H128" s="235"/>
      <c r="I128" s="235"/>
      <c r="J128" s="233"/>
    </row>
    <row r="129" spans="1:12">
      <c r="A129" s="274" t="s">
        <v>2632</v>
      </c>
      <c r="B129" s="256" t="s">
        <v>2637</v>
      </c>
      <c r="G129" s="274" t="s">
        <v>2619</v>
      </c>
      <c r="J129" s="235"/>
    </row>
    <row r="130" spans="1:12">
      <c r="A130" s="274" t="s">
        <v>2633</v>
      </c>
      <c r="B130" s="256" t="s">
        <v>2638</v>
      </c>
      <c r="G130" s="252" t="s">
        <v>117</v>
      </c>
    </row>
    <row r="131" spans="1:12">
      <c r="A131" s="222" t="s">
        <v>1050</v>
      </c>
      <c r="B131" s="222" t="s">
        <v>1059</v>
      </c>
      <c r="C131" s="198"/>
      <c r="D131" s="84"/>
      <c r="E131" s="198"/>
      <c r="F131" s="222"/>
      <c r="G131" s="233" t="s">
        <v>1609</v>
      </c>
      <c r="H131" s="252"/>
      <c r="I131" s="252"/>
      <c r="J131" s="252"/>
      <c r="K131" s="222"/>
      <c r="L131" s="222"/>
    </row>
    <row r="132" spans="1:12">
      <c r="A132" s="252" t="s">
        <v>2016</v>
      </c>
      <c r="B132" s="252" t="s">
        <v>2017</v>
      </c>
      <c r="C132" s="198"/>
      <c r="D132" s="84"/>
      <c r="E132" s="198"/>
      <c r="F132" s="222"/>
      <c r="G132" s="222" t="s">
        <v>119</v>
      </c>
      <c r="H132" s="252"/>
      <c r="I132" s="252"/>
      <c r="J132" s="252"/>
      <c r="K132" s="222"/>
      <c r="L132" s="222"/>
    </row>
    <row r="133" spans="1:12">
      <c r="A133" s="222" t="s">
        <v>962</v>
      </c>
      <c r="B133" s="222" t="s">
        <v>975</v>
      </c>
      <c r="G133" s="222" t="s">
        <v>121</v>
      </c>
    </row>
    <row r="134" spans="1:12">
      <c r="A134" s="222" t="s">
        <v>963</v>
      </c>
      <c r="B134" s="222" t="s">
        <v>976</v>
      </c>
      <c r="G134" s="222" t="s">
        <v>123</v>
      </c>
    </row>
    <row r="135" spans="1:12">
      <c r="A135" s="222" t="s">
        <v>964</v>
      </c>
      <c r="B135" s="222" t="s">
        <v>76</v>
      </c>
      <c r="G135" s="222" t="s">
        <v>125</v>
      </c>
    </row>
    <row r="136" spans="1:12">
      <c r="A136" s="233" t="s">
        <v>78</v>
      </c>
      <c r="B136" s="233" t="s">
        <v>233</v>
      </c>
      <c r="G136" s="222" t="s">
        <v>127</v>
      </c>
    </row>
    <row r="137" spans="1:12">
      <c r="A137" s="222" t="s">
        <v>1554</v>
      </c>
      <c r="B137" s="222" t="s">
        <v>232</v>
      </c>
      <c r="C137" s="198"/>
      <c r="D137" s="84"/>
      <c r="E137" s="198"/>
      <c r="F137" s="222"/>
      <c r="G137" s="222" t="s">
        <v>129</v>
      </c>
      <c r="H137" s="252"/>
      <c r="I137" s="252"/>
      <c r="J137" s="252"/>
      <c r="K137" s="222"/>
      <c r="L137" s="222"/>
    </row>
    <row r="138" spans="1:12">
      <c r="A138" s="222" t="s">
        <v>1788</v>
      </c>
      <c r="B138" s="222" t="s">
        <v>1789</v>
      </c>
      <c r="G138" s="252" t="s">
        <v>1711</v>
      </c>
    </row>
    <row r="139" spans="1:12">
      <c r="A139" s="222" t="s">
        <v>1553</v>
      </c>
      <c r="B139" s="222" t="s">
        <v>977</v>
      </c>
      <c r="C139" s="198"/>
      <c r="D139" s="84"/>
      <c r="E139" s="198"/>
      <c r="F139" s="222"/>
      <c r="G139" s="233" t="s">
        <v>1929</v>
      </c>
      <c r="H139" s="252"/>
      <c r="I139" s="252"/>
      <c r="J139" s="252"/>
      <c r="K139" s="222"/>
      <c r="L139" s="222"/>
    </row>
    <row r="140" spans="1:12">
      <c r="A140" s="222" t="s">
        <v>1552</v>
      </c>
      <c r="B140" s="222" t="s">
        <v>797</v>
      </c>
      <c r="G140" s="274" t="s">
        <v>2592</v>
      </c>
    </row>
    <row r="141" spans="1:12">
      <c r="A141" s="222" t="s">
        <v>1551</v>
      </c>
      <c r="B141" s="222" t="s">
        <v>798</v>
      </c>
      <c r="G141" s="235" t="s">
        <v>1627</v>
      </c>
    </row>
    <row r="142" spans="1:12">
      <c r="A142" s="222" t="s">
        <v>1550</v>
      </c>
      <c r="B142" s="222" t="s">
        <v>799</v>
      </c>
      <c r="G142" s="235" t="s">
        <v>1786</v>
      </c>
      <c r="H142" s="233"/>
      <c r="I142" s="233"/>
    </row>
    <row r="143" spans="1:12">
      <c r="A143" s="222" t="s">
        <v>1549</v>
      </c>
      <c r="B143" s="222" t="s">
        <v>800</v>
      </c>
      <c r="G143" s="222" t="s">
        <v>134</v>
      </c>
      <c r="J143" s="233"/>
    </row>
    <row r="144" spans="1:12">
      <c r="A144" s="222" t="s">
        <v>1548</v>
      </c>
      <c r="B144" s="222" t="s">
        <v>801</v>
      </c>
      <c r="G144" t="s">
        <v>1642</v>
      </c>
    </row>
    <row r="145" spans="1:12">
      <c r="A145" s="222" t="s">
        <v>1547</v>
      </c>
      <c r="B145" s="53" t="s">
        <v>1555</v>
      </c>
      <c r="G145" s="222" t="s">
        <v>1568</v>
      </c>
    </row>
    <row r="146" spans="1:12">
      <c r="A146" s="233" t="s">
        <v>1755</v>
      </c>
      <c r="B146" s="233" t="s">
        <v>1756</v>
      </c>
      <c r="G146" s="222" t="s">
        <v>136</v>
      </c>
    </row>
    <row r="147" spans="1:12">
      <c r="A147" s="222" t="s">
        <v>972</v>
      </c>
      <c r="B147" s="222" t="s">
        <v>802</v>
      </c>
      <c r="G147" s="222" t="s">
        <v>808</v>
      </c>
    </row>
    <row r="148" spans="1:12">
      <c r="A148" s="222" t="s">
        <v>1055</v>
      </c>
      <c r="B148" s="222" t="s">
        <v>803</v>
      </c>
      <c r="G148" s="222" t="s">
        <v>2734</v>
      </c>
    </row>
    <row r="149" spans="1:12">
      <c r="A149" s="222" t="s">
        <v>1056</v>
      </c>
      <c r="B149" s="222" t="s">
        <v>804</v>
      </c>
      <c r="G149" s="274" t="s">
        <v>2659</v>
      </c>
    </row>
    <row r="150" spans="1:12">
      <c r="A150" s="222" t="s">
        <v>1036</v>
      </c>
      <c r="B150" s="222" t="s">
        <v>1037</v>
      </c>
      <c r="G150" s="222" t="s">
        <v>1463</v>
      </c>
    </row>
    <row r="151" spans="1:12">
      <c r="A151" s="222" t="s">
        <v>1038</v>
      </c>
      <c r="B151" s="222" t="s">
        <v>1039</v>
      </c>
      <c r="G151" s="222" t="s">
        <v>1464</v>
      </c>
    </row>
    <row r="152" spans="1:12">
      <c r="A152" s="222" t="s">
        <v>1044</v>
      </c>
      <c r="B152" s="222" t="s">
        <v>1045</v>
      </c>
      <c r="C152" s="198"/>
      <c r="D152" s="84"/>
      <c r="E152" s="198"/>
      <c r="F152" s="222"/>
      <c r="G152" s="274" t="s">
        <v>2582</v>
      </c>
      <c r="H152" s="252"/>
      <c r="I152" s="252"/>
      <c r="J152" s="252"/>
      <c r="K152" s="222"/>
      <c r="L152" s="222"/>
    </row>
    <row r="153" spans="1:12">
      <c r="A153" s="222" t="s">
        <v>1048</v>
      </c>
      <c r="B153" s="222" t="s">
        <v>1049</v>
      </c>
      <c r="G153" s="222" t="s">
        <v>275</v>
      </c>
    </row>
    <row r="154" spans="1:12">
      <c r="A154" s="222" t="s">
        <v>1046</v>
      </c>
      <c r="B154" s="222" t="s">
        <v>1047</v>
      </c>
      <c r="G154" s="252" t="s">
        <v>276</v>
      </c>
    </row>
    <row r="155" spans="1:12">
      <c r="A155" s="222" t="s">
        <v>965</v>
      </c>
      <c r="B155" s="222" t="s">
        <v>978</v>
      </c>
      <c r="G155" s="252" t="s">
        <v>1980</v>
      </c>
    </row>
    <row r="156" spans="1:12">
      <c r="A156" s="222" t="s">
        <v>1338</v>
      </c>
      <c r="B156" s="222" t="s">
        <v>1339</v>
      </c>
      <c r="G156" s="233" t="s">
        <v>1933</v>
      </c>
      <c r="H156" s="233"/>
      <c r="I156" s="233"/>
    </row>
    <row r="157" spans="1:12">
      <c r="A157" s="222" t="s">
        <v>1051</v>
      </c>
      <c r="B157" s="222" t="s">
        <v>2018</v>
      </c>
      <c r="G157" s="222" t="s">
        <v>145</v>
      </c>
      <c r="J157" s="233"/>
    </row>
    <row r="158" spans="1:12">
      <c r="A158" s="222" t="s">
        <v>966</v>
      </c>
      <c r="B158" s="222" t="s">
        <v>805</v>
      </c>
      <c r="G158" s="222" t="s">
        <v>1078</v>
      </c>
    </row>
    <row r="159" spans="1:12">
      <c r="A159" s="222" t="s">
        <v>1052</v>
      </c>
      <c r="B159" s="222" t="s">
        <v>1060</v>
      </c>
      <c r="G159" s="222" t="s">
        <v>146</v>
      </c>
    </row>
    <row r="160" spans="1:12">
      <c r="A160" s="222" t="s">
        <v>1083</v>
      </c>
      <c r="B160" s="222" t="s">
        <v>1082</v>
      </c>
      <c r="G160" s="222" t="s">
        <v>1016</v>
      </c>
    </row>
    <row r="161" spans="1:12">
      <c r="A161" s="222" t="s">
        <v>1271</v>
      </c>
      <c r="B161" s="222" t="s">
        <v>1272</v>
      </c>
      <c r="C161" s="198"/>
      <c r="D161" s="84"/>
      <c r="E161" s="198"/>
      <c r="F161" s="222"/>
      <c r="G161" s="222" t="s">
        <v>148</v>
      </c>
      <c r="H161" s="252"/>
      <c r="I161" s="252"/>
      <c r="J161" s="252"/>
      <c r="K161" s="222"/>
      <c r="L161" s="222"/>
    </row>
    <row r="162" spans="1:12">
      <c r="A162" s="222" t="s">
        <v>967</v>
      </c>
      <c r="B162" s="222" t="s">
        <v>1698</v>
      </c>
      <c r="G162" s="222" t="s">
        <v>151</v>
      </c>
    </row>
    <row r="163" spans="1:12">
      <c r="A163" s="274" t="s">
        <v>2552</v>
      </c>
      <c r="B163" s="274" t="s">
        <v>2553</v>
      </c>
      <c r="G163" s="222" t="s">
        <v>153</v>
      </c>
    </row>
    <row r="164" spans="1:12">
      <c r="A164" s="222" t="s">
        <v>968</v>
      </c>
      <c r="B164" s="222" t="s">
        <v>248</v>
      </c>
      <c r="G164" s="222" t="s">
        <v>277</v>
      </c>
    </row>
    <row r="165" spans="1:12">
      <c r="A165" s="222" t="s">
        <v>969</v>
      </c>
      <c r="B165" s="222" t="s">
        <v>141</v>
      </c>
      <c r="G165" s="222" t="s">
        <v>155</v>
      </c>
    </row>
    <row r="166" spans="1:12">
      <c r="A166" s="222" t="s">
        <v>1289</v>
      </c>
      <c r="B166" s="222" t="s">
        <v>1290</v>
      </c>
      <c r="C166" s="198"/>
      <c r="D166" s="84"/>
      <c r="E166" s="198"/>
      <c r="F166" s="222"/>
      <c r="G166" s="274" t="s">
        <v>2661</v>
      </c>
      <c r="H166" s="252"/>
      <c r="I166" s="252"/>
      <c r="J166" s="252"/>
      <c r="K166" s="222"/>
      <c r="L166" s="222"/>
    </row>
    <row r="167" spans="1:12">
      <c r="A167" s="222" t="s">
        <v>970</v>
      </c>
      <c r="B167" s="222" t="s">
        <v>142</v>
      </c>
      <c r="G167" s="222" t="s">
        <v>157</v>
      </c>
    </row>
    <row r="168" spans="1:12">
      <c r="A168" s="222" t="s">
        <v>143</v>
      </c>
      <c r="B168" s="222" t="s">
        <v>144</v>
      </c>
      <c r="G168" s="222" t="s">
        <v>1578</v>
      </c>
    </row>
    <row r="169" spans="1:12">
      <c r="A169" s="222" t="s">
        <v>971</v>
      </c>
      <c r="B169" s="222" t="s">
        <v>979</v>
      </c>
      <c r="G169" s="222" t="s">
        <v>1603</v>
      </c>
    </row>
    <row r="170" spans="1:12">
      <c r="A170" s="222" t="s">
        <v>1042</v>
      </c>
      <c r="B170" s="222" t="s">
        <v>1043</v>
      </c>
      <c r="G170" s="252" t="s">
        <v>1762</v>
      </c>
    </row>
    <row r="171" spans="1:12">
      <c r="A171" s="222" t="s">
        <v>1040</v>
      </c>
      <c r="B171" s="222" t="s">
        <v>1041</v>
      </c>
      <c r="G171" s="222" t="s">
        <v>160</v>
      </c>
    </row>
    <row r="172" spans="1:12">
      <c r="A172" s="222" t="s">
        <v>1053</v>
      </c>
      <c r="B172" s="222" t="s">
        <v>1061</v>
      </c>
      <c r="G172" s="233" t="s">
        <v>1935</v>
      </c>
    </row>
    <row r="173" spans="1:12">
      <c r="A173" s="222" t="s">
        <v>1054</v>
      </c>
      <c r="B173" s="222" t="s">
        <v>1062</v>
      </c>
      <c r="G173" s="233" t="s">
        <v>2668</v>
      </c>
    </row>
    <row r="174" spans="1:12">
      <c r="A174" s="222" t="s">
        <v>973</v>
      </c>
      <c r="B174" s="222" t="s">
        <v>806</v>
      </c>
      <c r="C174" s="198"/>
      <c r="D174" s="84"/>
      <c r="E174" s="198"/>
      <c r="F174" s="222"/>
      <c r="G174" s="274" t="s">
        <v>2562</v>
      </c>
      <c r="H174" s="252"/>
      <c r="I174" s="252"/>
      <c r="J174" s="252"/>
      <c r="K174" s="222"/>
      <c r="L174" s="222"/>
    </row>
    <row r="175" spans="1:12">
      <c r="A175" s="222" t="s">
        <v>1057</v>
      </c>
      <c r="B175" s="222" t="s">
        <v>253</v>
      </c>
      <c r="G175" s="222" t="s">
        <v>1706</v>
      </c>
    </row>
    <row r="176" spans="1:12">
      <c r="A176" s="222" t="s">
        <v>974</v>
      </c>
      <c r="B176" s="222" t="s">
        <v>980</v>
      </c>
      <c r="G176" s="252" t="s">
        <v>163</v>
      </c>
    </row>
    <row r="177" spans="1:12">
      <c r="A177" s="222" t="s">
        <v>1009</v>
      </c>
      <c r="B177" s="84" t="s">
        <v>1013</v>
      </c>
      <c r="G177" s="222" t="s">
        <v>1574</v>
      </c>
    </row>
    <row r="178" spans="1:12">
      <c r="A178" s="222" t="s">
        <v>1010</v>
      </c>
      <c r="B178" s="84" t="s">
        <v>1014</v>
      </c>
      <c r="G178" s="222" t="s">
        <v>2441</v>
      </c>
    </row>
    <row r="179" spans="1:12">
      <c r="A179" s="222" t="s">
        <v>982</v>
      </c>
      <c r="B179" s="84" t="s">
        <v>981</v>
      </c>
      <c r="G179" s="222" t="s">
        <v>1582</v>
      </c>
    </row>
    <row r="180" spans="1:12">
      <c r="A180" s="222" t="s">
        <v>984</v>
      </c>
      <c r="B180" s="84" t="s">
        <v>983</v>
      </c>
      <c r="G180" s="222" t="s">
        <v>1374</v>
      </c>
    </row>
    <row r="181" spans="1:12">
      <c r="A181" s="222" t="s">
        <v>986</v>
      </c>
      <c r="B181" s="84" t="s">
        <v>985</v>
      </c>
      <c r="G181" s="222" t="s">
        <v>165</v>
      </c>
    </row>
    <row r="182" spans="1:12">
      <c r="A182" s="222" t="s">
        <v>988</v>
      </c>
      <c r="B182" s="84" t="s">
        <v>987</v>
      </c>
      <c r="G182" s="222" t="s">
        <v>167</v>
      </c>
    </row>
    <row r="183" spans="1:12">
      <c r="A183" s="222" t="s">
        <v>990</v>
      </c>
      <c r="B183" s="222" t="s">
        <v>989</v>
      </c>
      <c r="G183" s="222" t="s">
        <v>1443</v>
      </c>
    </row>
    <row r="184" spans="1:12">
      <c r="A184" s="222" t="s">
        <v>992</v>
      </c>
      <c r="B184" s="222" t="s">
        <v>991</v>
      </c>
      <c r="G184" s="222" t="s">
        <v>169</v>
      </c>
    </row>
    <row r="185" spans="1:12">
      <c r="A185" s="222" t="s">
        <v>993</v>
      </c>
      <c r="B185" s="222" t="s">
        <v>1466</v>
      </c>
      <c r="G185" s="274" t="s">
        <v>2554</v>
      </c>
    </row>
    <row r="186" spans="1:12">
      <c r="A186" s="222" t="s">
        <v>995</v>
      </c>
      <c r="B186" s="222" t="s">
        <v>994</v>
      </c>
      <c r="G186" s="222" t="s">
        <v>170</v>
      </c>
    </row>
    <row r="187" spans="1:12">
      <c r="A187" s="222" t="s">
        <v>1006</v>
      </c>
      <c r="B187" s="222" t="s">
        <v>1015</v>
      </c>
      <c r="C187" s="198"/>
      <c r="D187" s="84"/>
      <c r="E187" s="198"/>
      <c r="F187" s="222"/>
      <c r="G187" s="222" t="s">
        <v>172</v>
      </c>
      <c r="H187" s="252"/>
      <c r="I187" s="252"/>
      <c r="J187" s="252"/>
      <c r="K187" s="222"/>
      <c r="L187" s="222"/>
    </row>
    <row r="188" spans="1:12">
      <c r="A188" s="84" t="s">
        <v>1034</v>
      </c>
      <c r="B188" s="84" t="s">
        <v>1035</v>
      </c>
      <c r="G188" s="222" t="s">
        <v>174</v>
      </c>
    </row>
    <row r="189" spans="1:12">
      <c r="A189" s="222" t="s">
        <v>1018</v>
      </c>
      <c r="B189" s="222" t="s">
        <v>1022</v>
      </c>
      <c r="G189" s="222" t="s">
        <v>176</v>
      </c>
    </row>
    <row r="190" spans="1:12">
      <c r="A190" s="222" t="s">
        <v>1019</v>
      </c>
      <c r="B190" s="222" t="s">
        <v>1023</v>
      </c>
      <c r="G190" s="222" t="s">
        <v>1465</v>
      </c>
    </row>
    <row r="191" spans="1:12">
      <c r="A191" s="274" t="s">
        <v>2641</v>
      </c>
      <c r="B191" s="274" t="s">
        <v>2640</v>
      </c>
      <c r="G191" s="222" t="s">
        <v>179</v>
      </c>
    </row>
    <row r="192" spans="1:12">
      <c r="A192" s="274" t="s">
        <v>46</v>
      </c>
      <c r="B192" s="274" t="s">
        <v>47</v>
      </c>
      <c r="G192" s="222" t="s">
        <v>182</v>
      </c>
    </row>
    <row r="193" spans="1:12">
      <c r="A193" s="274" t="s">
        <v>1457</v>
      </c>
      <c r="B193" s="274" t="s">
        <v>1467</v>
      </c>
      <c r="G193" s="222" t="s">
        <v>184</v>
      </c>
    </row>
    <row r="194" spans="1:12">
      <c r="A194" s="222" t="s">
        <v>1640</v>
      </c>
      <c r="B194" s="222" t="s">
        <v>1641</v>
      </c>
      <c r="G194" s="222" t="s">
        <v>1952</v>
      </c>
    </row>
    <row r="195" spans="1:12">
      <c r="A195" s="222" t="s">
        <v>1476</v>
      </c>
      <c r="B195" s="222" t="s">
        <v>1478</v>
      </c>
      <c r="G195" s="252" t="s">
        <v>187</v>
      </c>
    </row>
    <row r="196" spans="1:12">
      <c r="A196" s="233" t="s">
        <v>1592</v>
      </c>
      <c r="B196" s="233" t="s">
        <v>1593</v>
      </c>
      <c r="C196" s="198"/>
      <c r="D196" s="84"/>
      <c r="E196" s="198"/>
      <c r="F196" s="222"/>
      <c r="G196" s="252" t="s">
        <v>1605</v>
      </c>
      <c r="H196" s="233"/>
      <c r="I196" s="233"/>
      <c r="J196" s="252"/>
      <c r="K196" s="222"/>
      <c r="L196" s="222"/>
    </row>
    <row r="197" spans="1:12">
      <c r="A197" s="222" t="s">
        <v>48</v>
      </c>
      <c r="B197" s="222" t="s">
        <v>49</v>
      </c>
      <c r="G197" s="222" t="s">
        <v>1992</v>
      </c>
      <c r="J197" s="233"/>
    </row>
    <row r="198" spans="1:12">
      <c r="A198" s="235" t="s">
        <v>1623</v>
      </c>
      <c r="B198" s="233" t="s">
        <v>1624</v>
      </c>
      <c r="G198" s="222" t="s">
        <v>1978</v>
      </c>
    </row>
    <row r="199" spans="1:12">
      <c r="A199" s="222" t="s">
        <v>50</v>
      </c>
      <c r="B199" s="222" t="s">
        <v>51</v>
      </c>
      <c r="G199" s="222" t="s">
        <v>189</v>
      </c>
      <c r="H199" s="235"/>
      <c r="I199" s="235"/>
    </row>
    <row r="200" spans="1:12">
      <c r="A200" s="222" t="s">
        <v>1594</v>
      </c>
      <c r="B200" s="222" t="s">
        <v>1595</v>
      </c>
      <c r="G200" s="222" t="s">
        <v>1709</v>
      </c>
      <c r="J200" s="235"/>
    </row>
    <row r="201" spans="1:12">
      <c r="A201" s="235" t="s">
        <v>1625</v>
      </c>
      <c r="B201" s="233" t="s">
        <v>1626</v>
      </c>
      <c r="G201" s="222" t="s">
        <v>191</v>
      </c>
    </row>
    <row r="202" spans="1:12">
      <c r="A202" s="222" t="s">
        <v>52</v>
      </c>
      <c r="B202" s="222" t="s">
        <v>54</v>
      </c>
      <c r="G202" s="274" t="s">
        <v>2688</v>
      </c>
      <c r="H202" s="233"/>
      <c r="I202" s="233"/>
    </row>
    <row r="203" spans="1:12">
      <c r="A203" s="222" t="s">
        <v>1596</v>
      </c>
      <c r="B203" s="222" t="s">
        <v>1597</v>
      </c>
      <c r="G203" s="222" t="s">
        <v>235</v>
      </c>
      <c r="J203" s="233"/>
    </row>
    <row r="204" spans="1:12">
      <c r="A204" s="222" t="s">
        <v>1424</v>
      </c>
      <c r="B204" s="222" t="s">
        <v>1425</v>
      </c>
      <c r="G204" s="274" t="s">
        <v>2663</v>
      </c>
    </row>
    <row r="205" spans="1:12">
      <c r="A205" s="222" t="s">
        <v>1458</v>
      </c>
      <c r="B205" s="222" t="s">
        <v>1468</v>
      </c>
      <c r="G205" s="222" t="s">
        <v>193</v>
      </c>
    </row>
    <row r="206" spans="1:12">
      <c r="A206" s="222" t="s">
        <v>55</v>
      </c>
      <c r="B206" s="222" t="s">
        <v>1531</v>
      </c>
      <c r="G206" s="274" t="s">
        <v>2528</v>
      </c>
    </row>
    <row r="207" spans="1:12">
      <c r="A207" s="222" t="s">
        <v>56</v>
      </c>
      <c r="B207" s="222" t="s">
        <v>57</v>
      </c>
      <c r="G207" s="274" t="s">
        <v>2542</v>
      </c>
      <c r="H207" s="111"/>
      <c r="I207" s="111"/>
    </row>
    <row r="208" spans="1:12">
      <c r="A208" s="222" t="s">
        <v>58</v>
      </c>
      <c r="B208" s="222" t="s">
        <v>2596</v>
      </c>
      <c r="G208" s="222" t="s">
        <v>196</v>
      </c>
      <c r="H208" s="111"/>
      <c r="I208" s="111"/>
      <c r="J208" s="111"/>
    </row>
    <row r="209" spans="1:10">
      <c r="A209" s="222" t="s">
        <v>1598</v>
      </c>
      <c r="B209" s="222" t="s">
        <v>2597</v>
      </c>
      <c r="G209" s="222" t="s">
        <v>198</v>
      </c>
      <c r="H209" s="111"/>
      <c r="I209" s="111"/>
      <c r="J209" s="111"/>
    </row>
    <row r="210" spans="1:10">
      <c r="A210" s="222" t="s">
        <v>1972</v>
      </c>
      <c r="B210" s="222" t="s">
        <v>1973</v>
      </c>
      <c r="C210" s="222"/>
      <c r="D210" s="222"/>
      <c r="E210" s="222"/>
      <c r="G210" s="222" t="s">
        <v>1904</v>
      </c>
      <c r="H210" s="111"/>
      <c r="I210" s="111"/>
      <c r="J210" s="111"/>
    </row>
    <row r="211" spans="1:10">
      <c r="A211" s="222" t="s">
        <v>59</v>
      </c>
      <c r="B211" s="222" t="s">
        <v>60</v>
      </c>
      <c r="C211" s="222"/>
      <c r="D211" s="222"/>
      <c r="E211" s="222"/>
      <c r="G211" s="222" t="s">
        <v>194</v>
      </c>
      <c r="H211" s="111"/>
      <c r="I211" s="111"/>
      <c r="J211" s="111"/>
    </row>
    <row r="212" spans="1:10">
      <c r="A212" s="252" t="s">
        <v>2021</v>
      </c>
      <c r="B212" s="252" t="s">
        <v>2022</v>
      </c>
      <c r="C212" s="222"/>
      <c r="D212" s="222"/>
      <c r="E212" s="222"/>
      <c r="G212" s="222" t="s">
        <v>228</v>
      </c>
      <c r="H212" s="111"/>
      <c r="I212" s="111"/>
      <c r="J212" s="111"/>
    </row>
    <row r="213" spans="1:10">
      <c r="A213" s="222" t="s">
        <v>1950</v>
      </c>
      <c r="B213" s="222" t="s">
        <v>1951</v>
      </c>
      <c r="C213" s="222"/>
      <c r="D213" s="222"/>
      <c r="E213" s="222"/>
      <c r="G213" s="222" t="s">
        <v>200</v>
      </c>
      <c r="H213" s="111"/>
      <c r="I213" s="111"/>
      <c r="J213" s="111"/>
    </row>
    <row r="214" spans="1:10">
      <c r="A214" s="222" t="s">
        <v>61</v>
      </c>
      <c r="B214" s="222" t="s">
        <v>62</v>
      </c>
      <c r="C214" s="222"/>
      <c r="D214" s="222"/>
      <c r="E214" s="222"/>
      <c r="G214" s="222" t="s">
        <v>201</v>
      </c>
      <c r="J214" s="111"/>
    </row>
    <row r="215" spans="1:10">
      <c r="A215" t="s">
        <v>1564</v>
      </c>
      <c r="B215" s="274" t="s">
        <v>1565</v>
      </c>
      <c r="C215" s="222"/>
      <c r="D215" s="222"/>
      <c r="E215" s="222"/>
      <c r="G215" s="222" t="s">
        <v>1705</v>
      </c>
      <c r="H215" s="111"/>
      <c r="I215" s="111"/>
    </row>
    <row r="216" spans="1:10">
      <c r="A216" s="222" t="s">
        <v>63</v>
      </c>
      <c r="B216" s="222" t="s">
        <v>64</v>
      </c>
      <c r="C216" s="222"/>
      <c r="D216" s="222"/>
      <c r="E216" s="222"/>
      <c r="G216" s="274" t="s">
        <v>2587</v>
      </c>
      <c r="J216" s="111"/>
    </row>
    <row r="217" spans="1:10">
      <c r="A217" s="222" t="s">
        <v>1970</v>
      </c>
      <c r="B217" s="274" t="s">
        <v>1971</v>
      </c>
      <c r="C217" s="222"/>
      <c r="D217" s="222"/>
      <c r="E217" s="222"/>
      <c r="G217" s="222" t="s">
        <v>1607</v>
      </c>
    </row>
    <row r="218" spans="1:10">
      <c r="A218" s="222" t="s">
        <v>65</v>
      </c>
      <c r="B218" s="274" t="s">
        <v>2611</v>
      </c>
      <c r="C218" s="222"/>
      <c r="D218" s="222"/>
      <c r="E218" s="222"/>
      <c r="G218" s="233" t="s">
        <v>2665</v>
      </c>
    </row>
    <row r="219" spans="1:10">
      <c r="A219" s="222" t="s">
        <v>66</v>
      </c>
      <c r="B219" s="274" t="s">
        <v>2015</v>
      </c>
      <c r="C219" s="222"/>
      <c r="D219" s="222"/>
      <c r="E219" s="222"/>
      <c r="G219" s="252" t="s">
        <v>204</v>
      </c>
      <c r="H219" s="84"/>
      <c r="I219" s="84"/>
    </row>
    <row r="220" spans="1:10">
      <c r="A220" s="222" t="s">
        <v>1533</v>
      </c>
      <c r="B220" s="274" t="s">
        <v>1532</v>
      </c>
      <c r="C220" s="222"/>
      <c r="D220" s="222"/>
      <c r="E220" s="222"/>
      <c r="G220" s="222" t="s">
        <v>1696</v>
      </c>
      <c r="J220" s="84"/>
    </row>
    <row r="221" spans="1:10">
      <c r="A221" s="222" t="s">
        <v>67</v>
      </c>
      <c r="B221" s="274" t="s">
        <v>68</v>
      </c>
      <c r="C221" s="222"/>
      <c r="D221" s="222"/>
      <c r="E221" s="222"/>
      <c r="G221" s="233" t="s">
        <v>1937</v>
      </c>
    </row>
    <row r="222" spans="1:10">
      <c r="A222" s="222" t="s">
        <v>1459</v>
      </c>
      <c r="B222" s="274" t="s">
        <v>1469</v>
      </c>
      <c r="C222" s="222"/>
      <c r="D222" s="222"/>
      <c r="E222" s="222"/>
      <c r="G222" s="252" t="s">
        <v>206</v>
      </c>
    </row>
    <row r="223" spans="1:10">
      <c r="A223" s="222" t="s">
        <v>1571</v>
      </c>
      <c r="B223" s="222" t="s">
        <v>1572</v>
      </c>
      <c r="C223" s="222"/>
      <c r="D223" s="222"/>
      <c r="E223" s="222"/>
      <c r="G223" s="222" t="s">
        <v>208</v>
      </c>
    </row>
    <row r="224" spans="1:10">
      <c r="A224" s="222" t="s">
        <v>69</v>
      </c>
      <c r="B224" s="274" t="s">
        <v>2605</v>
      </c>
      <c r="C224" s="222"/>
      <c r="D224" s="222"/>
      <c r="E224" s="222"/>
      <c r="G224" s="235" t="s">
        <v>1629</v>
      </c>
    </row>
    <row r="225" spans="1:7">
      <c r="A225" s="252" t="s">
        <v>2521</v>
      </c>
      <c r="B225" s="274" t="s">
        <v>2522</v>
      </c>
      <c r="C225" s="222"/>
      <c r="D225" s="222"/>
      <c r="E225" s="222"/>
      <c r="G225" s="252" t="s">
        <v>210</v>
      </c>
    </row>
    <row r="226" spans="1:7">
      <c r="A226" s="222" t="s">
        <v>1712</v>
      </c>
      <c r="B226" s="222" t="s">
        <v>1714</v>
      </c>
      <c r="C226" s="222"/>
      <c r="D226" s="222"/>
      <c r="E226" s="222"/>
      <c r="G226" s="111" t="s">
        <v>1613</v>
      </c>
    </row>
    <row r="227" spans="1:7">
      <c r="A227" s="222" t="s">
        <v>1460</v>
      </c>
      <c r="B227" s="222" t="s">
        <v>70</v>
      </c>
      <c r="C227" s="222"/>
      <c r="D227" s="222"/>
      <c r="E227" s="222"/>
      <c r="G227" s="222" t="s">
        <v>1241</v>
      </c>
    </row>
    <row r="228" spans="1:7">
      <c r="A228" s="222" t="s">
        <v>269</v>
      </c>
      <c r="B228" s="222" t="s">
        <v>270</v>
      </c>
      <c r="C228" s="222"/>
      <c r="D228" s="222"/>
      <c r="E228" s="222"/>
      <c r="G228" s="111" t="s">
        <v>1615</v>
      </c>
    </row>
    <row r="229" spans="1:7">
      <c r="A229" s="222" t="s">
        <v>1106</v>
      </c>
      <c r="B229" s="222" t="s">
        <v>1795</v>
      </c>
      <c r="G229" s="233" t="s">
        <v>1939</v>
      </c>
    </row>
    <row r="230" spans="1:7">
      <c r="A230" s="233" t="s">
        <v>1919</v>
      </c>
      <c r="B230" s="233" t="s">
        <v>1920</v>
      </c>
      <c r="G230" s="252" t="s">
        <v>1422</v>
      </c>
    </row>
    <row r="231" spans="1:7">
      <c r="A231" s="222" t="s">
        <v>1506</v>
      </c>
      <c r="B231" s="222" t="s">
        <v>1507</v>
      </c>
      <c r="G231" s="252" t="s">
        <v>1182</v>
      </c>
    </row>
    <row r="232" spans="1:7">
      <c r="A232" s="222" t="s">
        <v>71</v>
      </c>
      <c r="B232" s="222" t="s">
        <v>572</v>
      </c>
      <c r="G232" s="252" t="s">
        <v>218</v>
      </c>
    </row>
    <row r="233" spans="1:7">
      <c r="A233" s="235" t="s">
        <v>1617</v>
      </c>
      <c r="B233" s="233" t="s">
        <v>1618</v>
      </c>
      <c r="G233" s="252" t="s">
        <v>1573</v>
      </c>
    </row>
    <row r="234" spans="1:7">
      <c r="A234" s="233" t="s">
        <v>1917</v>
      </c>
      <c r="B234" s="233" t="s">
        <v>1918</v>
      </c>
      <c r="G234" s="274" t="s">
        <v>2526</v>
      </c>
    </row>
    <row r="235" spans="1:7">
      <c r="A235" s="222" t="s">
        <v>1504</v>
      </c>
      <c r="B235" s="222" t="s">
        <v>1505</v>
      </c>
      <c r="G235" s="252" t="s">
        <v>212</v>
      </c>
    </row>
    <row r="236" spans="1:7">
      <c r="A236" s="222" t="s">
        <v>1436</v>
      </c>
      <c r="B236" s="222" t="s">
        <v>1903</v>
      </c>
      <c r="G236" s="111" t="s">
        <v>214</v>
      </c>
    </row>
    <row r="237" spans="1:7">
      <c r="A237" s="222" t="s">
        <v>447</v>
      </c>
      <c r="B237" s="222" t="s">
        <v>1584</v>
      </c>
      <c r="G237" s="111" t="s">
        <v>216</v>
      </c>
    </row>
    <row r="238" spans="1:7">
      <c r="A238" s="222" t="s">
        <v>1760</v>
      </c>
      <c r="B238" s="222" t="s">
        <v>1761</v>
      </c>
      <c r="G238" s="111" t="s">
        <v>220</v>
      </c>
    </row>
    <row r="239" spans="1:7">
      <c r="A239" s="222" t="s">
        <v>72</v>
      </c>
      <c r="B239" s="222" t="s">
        <v>73</v>
      </c>
      <c r="G239" s="111" t="s">
        <v>221</v>
      </c>
    </row>
    <row r="240" spans="1:7">
      <c r="A240" s="222" t="s">
        <v>74</v>
      </c>
      <c r="B240" s="222" t="s">
        <v>75</v>
      </c>
      <c r="G240" s="111" t="s">
        <v>223</v>
      </c>
    </row>
    <row r="241" spans="1:7">
      <c r="A241" s="222" t="s">
        <v>1769</v>
      </c>
      <c r="B241" s="222" t="s">
        <v>2433</v>
      </c>
      <c r="G241" s="111" t="s">
        <v>1576</v>
      </c>
    </row>
    <row r="242" spans="1:7">
      <c r="A242" s="222" t="s">
        <v>1580</v>
      </c>
      <c r="B242" s="222" t="s">
        <v>1581</v>
      </c>
      <c r="G242" s="271" t="s">
        <v>2543</v>
      </c>
    </row>
    <row r="243" spans="1:7">
      <c r="A243" s="222" t="s">
        <v>440</v>
      </c>
      <c r="B243" s="222" t="s">
        <v>1544</v>
      </c>
      <c r="G243" s="252" t="s">
        <v>1019</v>
      </c>
    </row>
    <row r="244" spans="1:7">
      <c r="A244" s="222" t="s">
        <v>573</v>
      </c>
      <c r="B244" s="222" t="s">
        <v>571</v>
      </c>
      <c r="G244" s="252" t="s">
        <v>1050</v>
      </c>
    </row>
    <row r="245" spans="1:7">
      <c r="A245" s="222" t="s">
        <v>1211</v>
      </c>
      <c r="B245" s="222" t="s">
        <v>1644</v>
      </c>
      <c r="G245" s="252" t="s">
        <v>2016</v>
      </c>
    </row>
    <row r="246" spans="1:7">
      <c r="A246" s="233" t="s">
        <v>1932</v>
      </c>
      <c r="B246" s="233" t="s">
        <v>1921</v>
      </c>
      <c r="G246" s="252" t="s">
        <v>962</v>
      </c>
    </row>
    <row r="247" spans="1:7">
      <c r="A247" s="222" t="s">
        <v>252</v>
      </c>
      <c r="B247" s="222" t="s">
        <v>253</v>
      </c>
      <c r="G247" s="252" t="s">
        <v>963</v>
      </c>
    </row>
    <row r="248" spans="1:7">
      <c r="A248" s="222" t="s">
        <v>2579</v>
      </c>
      <c r="B248" s="222" t="s">
        <v>77</v>
      </c>
      <c r="G248" s="252" t="s">
        <v>964</v>
      </c>
    </row>
    <row r="249" spans="1:7">
      <c r="A249" s="222" t="s">
        <v>78</v>
      </c>
      <c r="B249" s="222" t="s">
        <v>233</v>
      </c>
      <c r="G249" s="222" t="s">
        <v>252</v>
      </c>
    </row>
    <row r="250" spans="1:7">
      <c r="A250" s="222" t="s">
        <v>1736</v>
      </c>
      <c r="B250" s="222" t="s">
        <v>1737</v>
      </c>
      <c r="G250" s="252" t="s">
        <v>78</v>
      </c>
    </row>
    <row r="251" spans="1:7">
      <c r="A251" s="274" t="s">
        <v>2580</v>
      </c>
      <c r="B251" s="274" t="s">
        <v>2581</v>
      </c>
      <c r="G251" s="252" t="s">
        <v>1554</v>
      </c>
    </row>
    <row r="252" spans="1:7">
      <c r="A252" t="s">
        <v>1566</v>
      </c>
      <c r="B252" t="s">
        <v>1567</v>
      </c>
      <c r="G252" s="252" t="s">
        <v>1788</v>
      </c>
    </row>
    <row r="253" spans="1:7">
      <c r="A253" s="222" t="s">
        <v>271</v>
      </c>
      <c r="B253" s="222" t="s">
        <v>272</v>
      </c>
      <c r="G253" s="252" t="s">
        <v>1727</v>
      </c>
    </row>
    <row r="254" spans="1:7">
      <c r="A254" s="222" t="s">
        <v>79</v>
      </c>
      <c r="B254" s="222" t="s">
        <v>80</v>
      </c>
      <c r="G254" s="233" t="s">
        <v>1755</v>
      </c>
    </row>
    <row r="255" spans="1:7">
      <c r="A255" s="222" t="s">
        <v>81</v>
      </c>
      <c r="B255" s="222" t="s">
        <v>82</v>
      </c>
      <c r="G255" s="252" t="s">
        <v>972</v>
      </c>
    </row>
    <row r="256" spans="1:7">
      <c r="A256" s="222" t="s">
        <v>83</v>
      </c>
      <c r="B256" s="222" t="s">
        <v>84</v>
      </c>
      <c r="G256" s="252" t="s">
        <v>1055</v>
      </c>
    </row>
    <row r="257" spans="1:7">
      <c r="A257" s="222" t="s">
        <v>85</v>
      </c>
      <c r="B257" t="s">
        <v>2625</v>
      </c>
      <c r="G257" s="252" t="s">
        <v>1056</v>
      </c>
    </row>
    <row r="258" spans="1:7">
      <c r="A258" s="222" t="s">
        <v>1461</v>
      </c>
      <c r="B258" s="222" t="s">
        <v>1470</v>
      </c>
      <c r="G258" s="252" t="s">
        <v>1036</v>
      </c>
    </row>
    <row r="259" spans="1:7">
      <c r="A259" s="222" t="s">
        <v>2669</v>
      </c>
      <c r="B259" s="222" t="s">
        <v>190</v>
      </c>
      <c r="G259" s="252" t="s">
        <v>1038</v>
      </c>
    </row>
    <row r="260" spans="1:7">
      <c r="A260" s="222" t="s">
        <v>86</v>
      </c>
      <c r="B260" s="222" t="s">
        <v>87</v>
      </c>
      <c r="G260" s="252" t="s">
        <v>1044</v>
      </c>
    </row>
    <row r="261" spans="1:7">
      <c r="A261" s="252" t="s">
        <v>1996</v>
      </c>
      <c r="B261" s="252" t="s">
        <v>1997</v>
      </c>
      <c r="G261" s="252" t="s">
        <v>1048</v>
      </c>
    </row>
    <row r="262" spans="1:7">
      <c r="A262" s="252" t="s">
        <v>1998</v>
      </c>
      <c r="B262" s="252" t="s">
        <v>1999</v>
      </c>
      <c r="G262" s="252" t="s">
        <v>1046</v>
      </c>
    </row>
    <row r="263" spans="1:7">
      <c r="A263" s="222" t="s">
        <v>470</v>
      </c>
      <c r="B263" s="222" t="s">
        <v>232</v>
      </c>
      <c r="G263" s="274" t="s">
        <v>2672</v>
      </c>
    </row>
    <row r="264" spans="1:7">
      <c r="A264" s="274" t="s">
        <v>2560</v>
      </c>
      <c r="B264" s="274" t="s">
        <v>2561</v>
      </c>
      <c r="G264" s="274" t="s">
        <v>2674</v>
      </c>
    </row>
    <row r="265" spans="1:7">
      <c r="A265" s="222" t="s">
        <v>1110</v>
      </c>
      <c r="B265" s="274" t="s">
        <v>2572</v>
      </c>
      <c r="G265" s="252" t="s">
        <v>965</v>
      </c>
    </row>
    <row r="266" spans="1:7">
      <c r="A266" s="233" t="s">
        <v>1599</v>
      </c>
      <c r="B266" s="233" t="s">
        <v>1600</v>
      </c>
      <c r="G266" s="252" t="s">
        <v>1338</v>
      </c>
    </row>
    <row r="267" spans="1:7">
      <c r="A267" s="233" t="s">
        <v>2613</v>
      </c>
      <c r="B267" s="233" t="s">
        <v>2612</v>
      </c>
      <c r="G267" s="252" t="s">
        <v>1753</v>
      </c>
    </row>
    <row r="268" spans="1:7">
      <c r="A268" s="233" t="s">
        <v>1922</v>
      </c>
      <c r="B268" s="233" t="s">
        <v>2624</v>
      </c>
      <c r="G268" s="252" t="s">
        <v>1051</v>
      </c>
    </row>
    <row r="269" spans="1:7">
      <c r="A269" s="222" t="s">
        <v>2586</v>
      </c>
      <c r="B269" s="222" t="s">
        <v>1757</v>
      </c>
      <c r="G269" s="252" t="s">
        <v>966</v>
      </c>
    </row>
    <row r="270" spans="1:7">
      <c r="A270" s="222" t="s">
        <v>273</v>
      </c>
      <c r="B270" s="222" t="s">
        <v>274</v>
      </c>
      <c r="G270" s="252" t="s">
        <v>1052</v>
      </c>
    </row>
    <row r="271" spans="1:7">
      <c r="A271" s="222" t="s">
        <v>88</v>
      </c>
      <c r="B271" s="222" t="s">
        <v>89</v>
      </c>
      <c r="G271" s="252" t="s">
        <v>967</v>
      </c>
    </row>
    <row r="272" spans="1:7">
      <c r="A272" s="222" t="s">
        <v>90</v>
      </c>
      <c r="B272" s="222" t="s">
        <v>91</v>
      </c>
      <c r="G272" s="252" t="s">
        <v>1083</v>
      </c>
    </row>
    <row r="273" spans="1:7">
      <c r="A273" s="222" t="s">
        <v>1462</v>
      </c>
      <c r="B273" s="222" t="s">
        <v>2667</v>
      </c>
      <c r="G273" s="252" t="s">
        <v>1271</v>
      </c>
    </row>
    <row r="274" spans="1:7">
      <c r="A274" s="222" t="s">
        <v>92</v>
      </c>
      <c r="B274" s="222" t="s">
        <v>93</v>
      </c>
      <c r="G274" s="274" t="s">
        <v>2552</v>
      </c>
    </row>
    <row r="275" spans="1:7">
      <c r="A275" s="235" t="s">
        <v>1621</v>
      </c>
      <c r="B275" s="233" t="s">
        <v>1622</v>
      </c>
      <c r="G275" s="252" t="s">
        <v>968</v>
      </c>
    </row>
    <row r="276" spans="1:7">
      <c r="A276" t="s">
        <v>1560</v>
      </c>
      <c r="B276" t="s">
        <v>1561</v>
      </c>
      <c r="G276" s="252" t="s">
        <v>969</v>
      </c>
    </row>
    <row r="277" spans="1:7">
      <c r="A277" s="222" t="s">
        <v>1638</v>
      </c>
      <c r="B277" s="222" t="s">
        <v>1639</v>
      </c>
      <c r="G277" s="252" t="s">
        <v>1289</v>
      </c>
    </row>
    <row r="278" spans="1:7">
      <c r="A278" s="274" t="s">
        <v>2657</v>
      </c>
      <c r="B278" s="274" t="s">
        <v>2658</v>
      </c>
      <c r="G278" s="252" t="s">
        <v>970</v>
      </c>
    </row>
    <row r="279" spans="1:7">
      <c r="A279" s="233" t="s">
        <v>1601</v>
      </c>
      <c r="B279" s="233" t="s">
        <v>1602</v>
      </c>
      <c r="G279" s="252" t="s">
        <v>143</v>
      </c>
    </row>
    <row r="280" spans="1:7">
      <c r="A280" t="s">
        <v>1562</v>
      </c>
      <c r="B280" t="s">
        <v>1563</v>
      </c>
      <c r="G280" s="252" t="s">
        <v>143</v>
      </c>
    </row>
    <row r="281" spans="1:7">
      <c r="A281" s="222" t="s">
        <v>1764</v>
      </c>
      <c r="B281" s="222" t="s">
        <v>1765</v>
      </c>
      <c r="G281" s="252" t="s">
        <v>971</v>
      </c>
    </row>
    <row r="282" spans="1:7">
      <c r="A282" s="233" t="s">
        <v>1759</v>
      </c>
      <c r="B282" s="233" t="s">
        <v>1758</v>
      </c>
      <c r="G282" s="252" t="s">
        <v>1018</v>
      </c>
    </row>
    <row r="283" spans="1:7">
      <c r="A283" s="257" t="s">
        <v>2584</v>
      </c>
      <c r="B283" s="257" t="s">
        <v>2585</v>
      </c>
      <c r="G283" s="252" t="s">
        <v>1009</v>
      </c>
    </row>
    <row r="284" spans="1:7">
      <c r="A284" s="233" t="s">
        <v>1923</v>
      </c>
      <c r="B284" s="233" t="s">
        <v>1924</v>
      </c>
      <c r="G284" s="252" t="s">
        <v>1042</v>
      </c>
    </row>
    <row r="285" spans="1:7">
      <c r="A285" s="233" t="s">
        <v>1968</v>
      </c>
      <c r="B285" s="233" t="s">
        <v>1969</v>
      </c>
      <c r="G285" s="252" t="s">
        <v>1040</v>
      </c>
    </row>
    <row r="286" spans="1:7">
      <c r="A286" s="233" t="s">
        <v>1309</v>
      </c>
      <c r="B286" s="233" t="s">
        <v>2614</v>
      </c>
      <c r="G286" s="252" t="s">
        <v>1053</v>
      </c>
    </row>
    <row r="287" spans="1:7">
      <c r="A287" s="222" t="s">
        <v>95</v>
      </c>
      <c r="B287" s="222" t="s">
        <v>96</v>
      </c>
      <c r="G287" s="252" t="s">
        <v>1054</v>
      </c>
    </row>
    <row r="288" spans="1:7">
      <c r="A288" s="222" t="s">
        <v>97</v>
      </c>
      <c r="B288" s="222" t="s">
        <v>98</v>
      </c>
      <c r="G288" s="252" t="s">
        <v>973</v>
      </c>
    </row>
    <row r="289" spans="1:7">
      <c r="A289" s="222" t="s">
        <v>1775</v>
      </c>
      <c r="B289" s="222" t="s">
        <v>2012</v>
      </c>
      <c r="G289" s="252" t="s">
        <v>1553</v>
      </c>
    </row>
    <row r="290" spans="1:7">
      <c r="A290" s="222" t="s">
        <v>99</v>
      </c>
      <c r="B290" s="222" t="s">
        <v>2621</v>
      </c>
      <c r="G290" s="252" t="s">
        <v>1552</v>
      </c>
    </row>
    <row r="291" spans="1:7">
      <c r="A291" s="222" t="s">
        <v>100</v>
      </c>
      <c r="B291" s="222" t="s">
        <v>101</v>
      </c>
      <c r="G291" s="252" t="s">
        <v>1551</v>
      </c>
    </row>
    <row r="292" spans="1:7">
      <c r="A292" s="222" t="s">
        <v>1792</v>
      </c>
      <c r="B292" s="222" t="s">
        <v>1793</v>
      </c>
      <c r="G292" s="252" t="s">
        <v>1550</v>
      </c>
    </row>
    <row r="293" spans="1:7">
      <c r="A293" s="222" t="s">
        <v>1155</v>
      </c>
      <c r="B293" s="222" t="s">
        <v>1156</v>
      </c>
      <c r="G293" s="252" t="s">
        <v>1549</v>
      </c>
    </row>
    <row r="294" spans="1:7">
      <c r="A294" s="233" t="s">
        <v>1925</v>
      </c>
      <c r="B294" s="233" t="s">
        <v>1926</v>
      </c>
      <c r="G294" s="252" t="s">
        <v>1548</v>
      </c>
    </row>
    <row r="295" spans="1:7">
      <c r="A295" s="222" t="s">
        <v>1373</v>
      </c>
      <c r="B295" s="222" t="s">
        <v>1375</v>
      </c>
      <c r="G295" s="252" t="s">
        <v>1547</v>
      </c>
    </row>
    <row r="296" spans="1:7">
      <c r="A296" s="222" t="s">
        <v>575</v>
      </c>
      <c r="B296" s="222" t="s">
        <v>574</v>
      </c>
      <c r="G296" s="252" t="s">
        <v>1057</v>
      </c>
    </row>
    <row r="297" spans="1:7">
      <c r="A297" s="222" t="s">
        <v>102</v>
      </c>
      <c r="B297" s="222" t="s">
        <v>103</v>
      </c>
      <c r="G297" s="252" t="s">
        <v>974</v>
      </c>
    </row>
    <row r="298" spans="1:7">
      <c r="A298" s="222" t="s">
        <v>104</v>
      </c>
      <c r="B298" s="222" t="s">
        <v>105</v>
      </c>
      <c r="G298" s="9" t="s">
        <v>1034</v>
      </c>
    </row>
    <row r="299" spans="1:7">
      <c r="A299" s="233" t="s">
        <v>1931</v>
      </c>
      <c r="B299" s="233" t="s">
        <v>1927</v>
      </c>
    </row>
    <row r="300" spans="1:7">
      <c r="A300" s="222" t="s">
        <v>1508</v>
      </c>
      <c r="B300" s="222" t="s">
        <v>1509</v>
      </c>
    </row>
    <row r="301" spans="1:7">
      <c r="A301" s="251" t="s">
        <v>1976</v>
      </c>
      <c r="B301" s="251" t="s">
        <v>1977</v>
      </c>
    </row>
    <row r="302" spans="1:7">
      <c r="A302" s="222" t="s">
        <v>106</v>
      </c>
      <c r="B302" s="222" t="s">
        <v>107</v>
      </c>
    </row>
    <row r="303" spans="1:7">
      <c r="A303" s="252" t="s">
        <v>2499</v>
      </c>
      <c r="B303" s="252" t="s">
        <v>2500</v>
      </c>
    </row>
    <row r="304" spans="1:7">
      <c r="A304" s="222" t="s">
        <v>1770</v>
      </c>
      <c r="B304" s="233" t="s">
        <v>1771</v>
      </c>
    </row>
    <row r="305" spans="1:2">
      <c r="A305" s="222" t="s">
        <v>1245</v>
      </c>
      <c r="B305" s="222" t="s">
        <v>1246</v>
      </c>
    </row>
    <row r="306" spans="1:2">
      <c r="A306" s="222" t="s">
        <v>1967</v>
      </c>
      <c r="B306" s="222" t="s">
        <v>1966</v>
      </c>
    </row>
    <row r="307" spans="1:2">
      <c r="A307" s="111" t="s">
        <v>1947</v>
      </c>
      <c r="B307" s="111" t="s">
        <v>1766</v>
      </c>
    </row>
    <row r="308" spans="1:2">
      <c r="A308" s="222" t="s">
        <v>1796</v>
      </c>
      <c r="B308" s="241" t="s">
        <v>1797</v>
      </c>
    </row>
    <row r="309" spans="1:2">
      <c r="A309" s="222" t="s">
        <v>108</v>
      </c>
      <c r="B309" s="222" t="s">
        <v>109</v>
      </c>
    </row>
    <row r="310" spans="1:2">
      <c r="A310" s="222" t="s">
        <v>110</v>
      </c>
      <c r="B310" s="222" t="s">
        <v>111</v>
      </c>
    </row>
    <row r="311" spans="1:2">
      <c r="A311" s="274" t="s">
        <v>2615</v>
      </c>
      <c r="B311" s="274" t="s">
        <v>2616</v>
      </c>
    </row>
    <row r="312" spans="1:2">
      <c r="A312" s="274" t="s">
        <v>2617</v>
      </c>
      <c r="B312" s="274" t="s">
        <v>2618</v>
      </c>
    </row>
    <row r="313" spans="1:2">
      <c r="A313" s="222" t="s">
        <v>2013</v>
      </c>
      <c r="B313" s="222" t="s">
        <v>2014</v>
      </c>
    </row>
    <row r="314" spans="1:2">
      <c r="A314" s="222" t="s">
        <v>113</v>
      </c>
      <c r="B314" s="222" t="s">
        <v>114</v>
      </c>
    </row>
    <row r="315" spans="1:2">
      <c r="A315" s="233" t="s">
        <v>1301</v>
      </c>
      <c r="B315" s="233" t="s">
        <v>1928</v>
      </c>
    </row>
    <row r="316" spans="1:2">
      <c r="A316" s="257" t="s">
        <v>2577</v>
      </c>
      <c r="B316" s="233" t="s">
        <v>2578</v>
      </c>
    </row>
    <row r="317" spans="1:2">
      <c r="A317" s="235" t="s">
        <v>1619</v>
      </c>
      <c r="B317" s="233" t="s">
        <v>1620</v>
      </c>
    </row>
    <row r="318" spans="1:2">
      <c r="A318" s="233" t="s">
        <v>1611</v>
      </c>
      <c r="B318" s="233" t="s">
        <v>1612</v>
      </c>
    </row>
    <row r="319" spans="1:2">
      <c r="A319" s="222" t="s">
        <v>115</v>
      </c>
      <c r="B319" s="222" t="s">
        <v>116</v>
      </c>
    </row>
    <row r="320" spans="1:2">
      <c r="A320" s="274" t="s">
        <v>2619</v>
      </c>
      <c r="B320" s="274" t="s">
        <v>2620</v>
      </c>
    </row>
    <row r="321" spans="1:2">
      <c r="A321" s="222" t="s">
        <v>117</v>
      </c>
      <c r="B321" s="222" t="s">
        <v>118</v>
      </c>
    </row>
    <row r="322" spans="1:2">
      <c r="A322" s="233" t="s">
        <v>1609</v>
      </c>
      <c r="B322" s="233" t="s">
        <v>1610</v>
      </c>
    </row>
    <row r="323" spans="1:2">
      <c r="A323" s="222" t="s">
        <v>119</v>
      </c>
      <c r="B323" s="222" t="s">
        <v>120</v>
      </c>
    </row>
    <row r="324" spans="1:2">
      <c r="A324" s="222" t="s">
        <v>121</v>
      </c>
      <c r="B324" s="222" t="s">
        <v>122</v>
      </c>
    </row>
    <row r="325" spans="1:2">
      <c r="A325" s="222" t="s">
        <v>123</v>
      </c>
      <c r="B325" s="222" t="s">
        <v>124</v>
      </c>
    </row>
    <row r="326" spans="1:2">
      <c r="A326" s="222" t="s">
        <v>125</v>
      </c>
      <c r="B326" s="222" t="s">
        <v>126</v>
      </c>
    </row>
    <row r="327" spans="1:2">
      <c r="A327" s="274" t="s">
        <v>2672</v>
      </c>
      <c r="B327" s="274" t="s">
        <v>2673</v>
      </c>
    </row>
    <row r="328" spans="1:2">
      <c r="A328" s="274" t="s">
        <v>2674</v>
      </c>
      <c r="B328" s="274" t="s">
        <v>2675</v>
      </c>
    </row>
    <row r="329" spans="1:2">
      <c r="A329" s="222" t="s">
        <v>127</v>
      </c>
      <c r="B329" s="222" t="s">
        <v>128</v>
      </c>
    </row>
    <row r="330" spans="1:2">
      <c r="A330" s="222" t="s">
        <v>129</v>
      </c>
      <c r="B330" s="222" t="s">
        <v>130</v>
      </c>
    </row>
    <row r="331" spans="1:2">
      <c r="A331" s="222" t="s">
        <v>1711</v>
      </c>
      <c r="B331" s="222" t="s">
        <v>133</v>
      </c>
    </row>
    <row r="332" spans="1:2">
      <c r="A332" s="235" t="s">
        <v>1627</v>
      </c>
      <c r="B332" s="233" t="s">
        <v>1628</v>
      </c>
    </row>
    <row r="333" spans="1:2">
      <c r="A333" s="233" t="s">
        <v>1929</v>
      </c>
      <c r="B333" s="233" t="s">
        <v>1930</v>
      </c>
    </row>
    <row r="334" spans="1:2">
      <c r="A334" s="235" t="s">
        <v>1786</v>
      </c>
      <c r="B334" s="233" t="s">
        <v>1787</v>
      </c>
    </row>
    <row r="335" spans="1:2">
      <c r="A335" s="222" t="s">
        <v>134</v>
      </c>
      <c r="B335" s="222" t="s">
        <v>135</v>
      </c>
    </row>
    <row r="336" spans="1:2">
      <c r="A336" t="s">
        <v>2592</v>
      </c>
      <c r="B336" t="s">
        <v>2593</v>
      </c>
    </row>
    <row r="337" spans="1:2">
      <c r="A337" s="222" t="s">
        <v>1642</v>
      </c>
      <c r="B337" s="222" t="s">
        <v>1643</v>
      </c>
    </row>
    <row r="338" spans="1:2">
      <c r="A338" s="222" t="s">
        <v>1753</v>
      </c>
      <c r="B338" s="222" t="s">
        <v>1754</v>
      </c>
    </row>
    <row r="339" spans="1:2">
      <c r="A339" t="s">
        <v>1568</v>
      </c>
      <c r="B339" t="s">
        <v>1569</v>
      </c>
    </row>
    <row r="340" spans="1:2">
      <c r="A340" s="222" t="s">
        <v>136</v>
      </c>
      <c r="B340" s="222" t="s">
        <v>137</v>
      </c>
    </row>
    <row r="341" spans="1:2">
      <c r="A341" s="222" t="s">
        <v>808</v>
      </c>
      <c r="B341" s="222" t="s">
        <v>139</v>
      </c>
    </row>
    <row r="342" spans="1:2">
      <c r="A342" s="222" t="s">
        <v>2734</v>
      </c>
      <c r="B342" s="222" t="s">
        <v>2733</v>
      </c>
    </row>
    <row r="343" spans="1:2">
      <c r="A343" s="274" t="s">
        <v>2659</v>
      </c>
      <c r="B343" s="274" t="s">
        <v>2660</v>
      </c>
    </row>
    <row r="344" spans="1:2">
      <c r="A344" s="222" t="s">
        <v>1463</v>
      </c>
      <c r="B344" s="222" t="s">
        <v>1471</v>
      </c>
    </row>
    <row r="345" spans="1:2">
      <c r="A345" s="222" t="s">
        <v>1464</v>
      </c>
      <c r="B345" s="222" t="s">
        <v>1472</v>
      </c>
    </row>
    <row r="346" spans="1:2">
      <c r="A346" s="274" t="s">
        <v>2582</v>
      </c>
      <c r="B346" s="274" t="s">
        <v>2583</v>
      </c>
    </row>
    <row r="347" spans="1:2">
      <c r="A347" s="222" t="s">
        <v>275</v>
      </c>
      <c r="B347" s="222" t="s">
        <v>1420</v>
      </c>
    </row>
    <row r="348" spans="1:2">
      <c r="A348" s="222" t="s">
        <v>276</v>
      </c>
      <c r="B348" s="222" t="s">
        <v>1423</v>
      </c>
    </row>
    <row r="349" spans="1:2">
      <c r="A349" s="252" t="s">
        <v>1980</v>
      </c>
      <c r="B349" s="252" t="s">
        <v>1981</v>
      </c>
    </row>
    <row r="350" spans="1:2">
      <c r="A350" s="222" t="s">
        <v>143</v>
      </c>
      <c r="B350" s="222" t="s">
        <v>144</v>
      </c>
    </row>
    <row r="351" spans="1:2">
      <c r="A351" s="233" t="s">
        <v>1933</v>
      </c>
      <c r="B351" s="233" t="s">
        <v>1934</v>
      </c>
    </row>
    <row r="352" spans="1:2">
      <c r="A352" s="222" t="s">
        <v>1631</v>
      </c>
      <c r="B352" s="222" t="s">
        <v>1632</v>
      </c>
    </row>
    <row r="353" spans="1:2">
      <c r="A353" s="222" t="s">
        <v>146</v>
      </c>
      <c r="B353" s="222" t="s">
        <v>147</v>
      </c>
    </row>
    <row r="354" spans="1:2">
      <c r="A354" s="222" t="s">
        <v>1078</v>
      </c>
      <c r="B354" s="222" t="s">
        <v>1079</v>
      </c>
    </row>
    <row r="355" spans="1:2">
      <c r="A355" s="222" t="s">
        <v>148</v>
      </c>
      <c r="B355" s="222" t="s">
        <v>150</v>
      </c>
    </row>
    <row r="356" spans="1:2">
      <c r="A356" s="222" t="s">
        <v>151</v>
      </c>
      <c r="B356" s="222" t="s">
        <v>152</v>
      </c>
    </row>
    <row r="357" spans="1:2">
      <c r="A357" s="222" t="s">
        <v>153</v>
      </c>
      <c r="B357" s="222" t="s">
        <v>154</v>
      </c>
    </row>
    <row r="358" spans="1:2">
      <c r="A358" s="222" t="s">
        <v>277</v>
      </c>
      <c r="B358" s="222" t="s">
        <v>278</v>
      </c>
    </row>
    <row r="359" spans="1:2">
      <c r="A359" s="222" t="s">
        <v>155</v>
      </c>
      <c r="B359" s="222" t="s">
        <v>156</v>
      </c>
    </row>
    <row r="360" spans="1:2">
      <c r="A360" s="274" t="s">
        <v>2661</v>
      </c>
      <c r="B360" s="274" t="s">
        <v>2662</v>
      </c>
    </row>
    <row r="361" spans="1:2">
      <c r="A361" s="222" t="s">
        <v>157</v>
      </c>
      <c r="B361" s="222" t="s">
        <v>159</v>
      </c>
    </row>
    <row r="362" spans="1:2">
      <c r="A362" s="222" t="s">
        <v>1578</v>
      </c>
      <c r="B362" s="222" t="s">
        <v>1579</v>
      </c>
    </row>
    <row r="363" spans="1:2">
      <c r="A363" s="233" t="s">
        <v>1603</v>
      </c>
      <c r="B363" s="233" t="s">
        <v>1604</v>
      </c>
    </row>
    <row r="364" spans="1:2">
      <c r="A364" s="233" t="s">
        <v>1762</v>
      </c>
      <c r="B364" s="233" t="s">
        <v>1763</v>
      </c>
    </row>
    <row r="365" spans="1:2">
      <c r="A365" s="222" t="s">
        <v>160</v>
      </c>
      <c r="B365" s="222" t="s">
        <v>161</v>
      </c>
    </row>
    <row r="366" spans="1:2">
      <c r="A366" s="233" t="s">
        <v>1935</v>
      </c>
      <c r="B366" s="233" t="s">
        <v>1936</v>
      </c>
    </row>
    <row r="367" spans="1:2">
      <c r="A367" s="222" t="s">
        <v>2668</v>
      </c>
      <c r="B367" s="222" t="s">
        <v>162</v>
      </c>
    </row>
    <row r="368" spans="1:2">
      <c r="A368" s="274" t="s">
        <v>2562</v>
      </c>
      <c r="B368" s="274" t="s">
        <v>2563</v>
      </c>
    </row>
    <row r="369" spans="1:2">
      <c r="A369" s="222" t="s">
        <v>1706</v>
      </c>
      <c r="B369" s="222" t="s">
        <v>1707</v>
      </c>
    </row>
    <row r="370" spans="1:2">
      <c r="A370" s="222" t="s">
        <v>163</v>
      </c>
      <c r="B370" s="222" t="s">
        <v>164</v>
      </c>
    </row>
    <row r="371" spans="1:2">
      <c r="A371" s="222" t="s">
        <v>1574</v>
      </c>
      <c r="B371" s="222" t="s">
        <v>1575</v>
      </c>
    </row>
    <row r="372" spans="1:2">
      <c r="A372" s="252" t="s">
        <v>2441</v>
      </c>
      <c r="B372" s="252" t="s">
        <v>2442</v>
      </c>
    </row>
    <row r="373" spans="1:2">
      <c r="A373" s="222" t="s">
        <v>1582</v>
      </c>
      <c r="B373" s="222" t="s">
        <v>1583</v>
      </c>
    </row>
    <row r="374" spans="1:2">
      <c r="A374" s="222" t="s">
        <v>1374</v>
      </c>
      <c r="B374" s="222" t="s">
        <v>1376</v>
      </c>
    </row>
    <row r="375" spans="1:2">
      <c r="A375" s="222" t="s">
        <v>165</v>
      </c>
      <c r="B375" s="222" t="s">
        <v>166</v>
      </c>
    </row>
    <row r="376" spans="1:2">
      <c r="A376" s="222" t="s">
        <v>1443</v>
      </c>
      <c r="B376" s="222" t="s">
        <v>1708</v>
      </c>
    </row>
    <row r="377" spans="1:2">
      <c r="A377" s="222" t="s">
        <v>167</v>
      </c>
      <c r="B377" s="222" t="s">
        <v>168</v>
      </c>
    </row>
    <row r="378" spans="1:2">
      <c r="A378" s="222" t="s">
        <v>169</v>
      </c>
      <c r="B378" s="222" t="s">
        <v>1738</v>
      </c>
    </row>
    <row r="379" spans="1:2">
      <c r="A379" s="252" t="s">
        <v>2554</v>
      </c>
      <c r="B379" s="252" t="s">
        <v>2034</v>
      </c>
    </row>
    <row r="380" spans="1:2">
      <c r="A380" s="222" t="s">
        <v>170</v>
      </c>
      <c r="B380" s="222" t="s">
        <v>171</v>
      </c>
    </row>
    <row r="381" spans="1:2">
      <c r="A381" s="222" t="s">
        <v>172</v>
      </c>
      <c r="B381" s="222" t="s">
        <v>173</v>
      </c>
    </row>
    <row r="382" spans="1:2">
      <c r="A382" s="222" t="s">
        <v>174</v>
      </c>
      <c r="B382" s="222" t="s">
        <v>175</v>
      </c>
    </row>
    <row r="383" spans="1:2">
      <c r="A383" s="222" t="s">
        <v>176</v>
      </c>
      <c r="B383" s="222" t="s">
        <v>177</v>
      </c>
    </row>
    <row r="384" spans="1:2">
      <c r="A384" s="222" t="s">
        <v>1465</v>
      </c>
      <c r="B384" s="222" t="s">
        <v>1473</v>
      </c>
    </row>
    <row r="385" spans="1:2">
      <c r="A385" s="222" t="s">
        <v>179</v>
      </c>
      <c r="B385" s="222" t="s">
        <v>181</v>
      </c>
    </row>
    <row r="386" spans="1:2">
      <c r="A386" s="222" t="s">
        <v>182</v>
      </c>
      <c r="B386" s="222" t="s">
        <v>183</v>
      </c>
    </row>
    <row r="387" spans="1:2">
      <c r="A387" s="222" t="s">
        <v>184</v>
      </c>
      <c r="B387" s="222" t="s">
        <v>186</v>
      </c>
    </row>
    <row r="388" spans="1:2">
      <c r="A388" s="222" t="s">
        <v>1952</v>
      </c>
      <c r="B388" s="222" t="s">
        <v>1953</v>
      </c>
    </row>
    <row r="389" spans="1:2">
      <c r="A389" s="222" t="s">
        <v>187</v>
      </c>
      <c r="B389" s="222" t="s">
        <v>188</v>
      </c>
    </row>
    <row r="390" spans="1:2">
      <c r="A390" s="222" t="s">
        <v>1605</v>
      </c>
      <c r="B390" s="233" t="s">
        <v>1606</v>
      </c>
    </row>
    <row r="391" spans="1:2">
      <c r="A391" s="252" t="s">
        <v>1992</v>
      </c>
      <c r="B391" s="233" t="s">
        <v>1993</v>
      </c>
    </row>
    <row r="392" spans="1:2">
      <c r="A392" s="251" t="s">
        <v>1978</v>
      </c>
      <c r="B392" s="252" t="s">
        <v>1979</v>
      </c>
    </row>
    <row r="393" spans="1:2">
      <c r="A393" s="222" t="s">
        <v>1709</v>
      </c>
      <c r="B393" s="222" t="s">
        <v>1710</v>
      </c>
    </row>
    <row r="394" spans="1:2">
      <c r="A394" s="222" t="s">
        <v>191</v>
      </c>
      <c r="B394" s="222" t="s">
        <v>192</v>
      </c>
    </row>
    <row r="395" spans="1:2">
      <c r="A395" s="222" t="s">
        <v>235</v>
      </c>
      <c r="B395" s="222" t="s">
        <v>234</v>
      </c>
    </row>
    <row r="396" spans="1:2">
      <c r="A396" s="274" t="s">
        <v>2688</v>
      </c>
      <c r="B396" s="274" t="s">
        <v>2687</v>
      </c>
    </row>
    <row r="397" spans="1:2">
      <c r="A397" s="274" t="s">
        <v>2663</v>
      </c>
      <c r="B397" s="274" t="s">
        <v>2664</v>
      </c>
    </row>
    <row r="398" spans="1:2">
      <c r="A398" s="222" t="s">
        <v>193</v>
      </c>
      <c r="B398" t="s">
        <v>1647</v>
      </c>
    </row>
    <row r="399" spans="1:2">
      <c r="A399" s="270" t="s">
        <v>2528</v>
      </c>
      <c r="B399" s="274" t="s">
        <v>2529</v>
      </c>
    </row>
    <row r="400" spans="1:2">
      <c r="A400" s="257" t="s">
        <v>2542</v>
      </c>
      <c r="B400" s="274" t="s">
        <v>2541</v>
      </c>
    </row>
    <row r="401" spans="1:2">
      <c r="A401" s="222" t="s">
        <v>196</v>
      </c>
      <c r="B401" s="222" t="s">
        <v>197</v>
      </c>
    </row>
    <row r="402" spans="1:2">
      <c r="A402" s="222" t="s">
        <v>1904</v>
      </c>
      <c r="B402" s="222" t="s">
        <v>1905</v>
      </c>
    </row>
    <row r="403" spans="1:2">
      <c r="A403" s="222" t="s">
        <v>198</v>
      </c>
      <c r="B403" s="222" t="s">
        <v>199</v>
      </c>
    </row>
    <row r="404" spans="1:2">
      <c r="A404" s="222" t="s">
        <v>194</v>
      </c>
      <c r="B404" s="222" t="s">
        <v>195</v>
      </c>
    </row>
    <row r="405" spans="1:2">
      <c r="A405" s="222" t="s">
        <v>228</v>
      </c>
      <c r="B405" s="222" t="s">
        <v>229</v>
      </c>
    </row>
    <row r="406" spans="1:2">
      <c r="A406" s="222" t="s">
        <v>200</v>
      </c>
      <c r="B406" s="222" t="s">
        <v>1157</v>
      </c>
    </row>
    <row r="407" spans="1:2">
      <c r="A407" s="222" t="s">
        <v>201</v>
      </c>
      <c r="B407" s="222" t="s">
        <v>202</v>
      </c>
    </row>
    <row r="408" spans="1:2">
      <c r="A408" s="222" t="s">
        <v>1705</v>
      </c>
      <c r="B408" s="222" t="s">
        <v>203</v>
      </c>
    </row>
    <row r="409" spans="1:2">
      <c r="A409" s="257" t="s">
        <v>2587</v>
      </c>
      <c r="B409" s="257" t="s">
        <v>2588</v>
      </c>
    </row>
    <row r="410" spans="1:2">
      <c r="A410" s="233" t="s">
        <v>1607</v>
      </c>
      <c r="B410" s="233" t="s">
        <v>1608</v>
      </c>
    </row>
    <row r="411" spans="1:2">
      <c r="A411" s="233" t="s">
        <v>2665</v>
      </c>
      <c r="B411" s="233" t="s">
        <v>2666</v>
      </c>
    </row>
    <row r="412" spans="1:2">
      <c r="A412" s="222" t="s">
        <v>204</v>
      </c>
      <c r="B412" s="222" t="s">
        <v>205</v>
      </c>
    </row>
    <row r="413" spans="1:2">
      <c r="A413" s="233" t="s">
        <v>1937</v>
      </c>
      <c r="B413" s="233" t="s">
        <v>1938</v>
      </c>
    </row>
    <row r="414" spans="1:2">
      <c r="A414" s="222" t="s">
        <v>206</v>
      </c>
      <c r="B414" s="222" t="s">
        <v>207</v>
      </c>
    </row>
    <row r="415" spans="1:2">
      <c r="A415" s="222" t="s">
        <v>1696</v>
      </c>
      <c r="B415" s="222" t="s">
        <v>1697</v>
      </c>
    </row>
    <row r="416" spans="1:2">
      <c r="A416" s="111" t="s">
        <v>208</v>
      </c>
      <c r="B416" s="111" t="s">
        <v>209</v>
      </c>
    </row>
    <row r="417" spans="1:2">
      <c r="A417" s="235" t="s">
        <v>1629</v>
      </c>
      <c r="B417" s="233" t="s">
        <v>1630</v>
      </c>
    </row>
    <row r="418" spans="1:2">
      <c r="A418" s="111" t="s">
        <v>210</v>
      </c>
      <c r="B418" s="111" t="s">
        <v>211</v>
      </c>
    </row>
    <row r="419" spans="1:2">
      <c r="A419" s="110" t="s">
        <v>1241</v>
      </c>
      <c r="B419" s="111" t="s">
        <v>1242</v>
      </c>
    </row>
    <row r="420" spans="1:2">
      <c r="A420" s="233" t="s">
        <v>1939</v>
      </c>
      <c r="B420" s="233" t="s">
        <v>1940</v>
      </c>
    </row>
    <row r="421" spans="1:2">
      <c r="A421" s="110" t="s">
        <v>1422</v>
      </c>
      <c r="B421" s="111" t="s">
        <v>1421</v>
      </c>
    </row>
    <row r="422" spans="1:2">
      <c r="A422" s="111" t="s">
        <v>218</v>
      </c>
      <c r="B422" s="111" t="s">
        <v>219</v>
      </c>
    </row>
    <row r="423" spans="1:2">
      <c r="A423" s="111" t="s">
        <v>1974</v>
      </c>
      <c r="B423" s="111" t="s">
        <v>1975</v>
      </c>
    </row>
    <row r="424" spans="1:2">
      <c r="A424" s="271" t="s">
        <v>2526</v>
      </c>
      <c r="B424" s="271" t="s">
        <v>2527</v>
      </c>
    </row>
    <row r="425" spans="1:2">
      <c r="A425" s="111" t="s">
        <v>212</v>
      </c>
      <c r="B425" s="111" t="s">
        <v>213</v>
      </c>
    </row>
    <row r="426" spans="1:2">
      <c r="A426" s="222" t="s">
        <v>214</v>
      </c>
      <c r="B426" s="222" t="s">
        <v>215</v>
      </c>
    </row>
    <row r="427" spans="1:2">
      <c r="A427" s="222" t="s">
        <v>1573</v>
      </c>
      <c r="B427" s="222" t="s">
        <v>1585</v>
      </c>
    </row>
    <row r="428" spans="1:2">
      <c r="A428" s="222" t="s">
        <v>1182</v>
      </c>
      <c r="B428" s="222" t="s">
        <v>1794</v>
      </c>
    </row>
    <row r="429" spans="1:2">
      <c r="A429" s="222" t="s">
        <v>216</v>
      </c>
      <c r="B429" s="222" t="s">
        <v>217</v>
      </c>
    </row>
    <row r="430" spans="1:2">
      <c r="A430" s="222" t="s">
        <v>220</v>
      </c>
      <c r="B430" s="222" t="s">
        <v>570</v>
      </c>
    </row>
    <row r="431" spans="1:2">
      <c r="A431" s="222" t="s">
        <v>221</v>
      </c>
      <c r="B431" s="222" t="s">
        <v>222</v>
      </c>
    </row>
    <row r="432" spans="1:2">
      <c r="A432" s="222" t="s">
        <v>223</v>
      </c>
      <c r="B432" s="222" t="s">
        <v>224</v>
      </c>
    </row>
    <row r="433" spans="1:2">
      <c r="A433" s="235" t="s">
        <v>1615</v>
      </c>
      <c r="B433" s="233" t="s">
        <v>1616</v>
      </c>
    </row>
    <row r="434" spans="1:2">
      <c r="A434" s="235" t="s">
        <v>1613</v>
      </c>
      <c r="B434" s="233" t="s">
        <v>1614</v>
      </c>
    </row>
    <row r="435" spans="1:2">
      <c r="A435" s="222" t="s">
        <v>1576</v>
      </c>
      <c r="B435" s="222" t="s">
        <v>1577</v>
      </c>
    </row>
    <row r="436" spans="1:2">
      <c r="A436" s="274" t="s">
        <v>2543</v>
      </c>
      <c r="B436" s="274" t="s">
        <v>2540</v>
      </c>
    </row>
    <row r="437" spans="1:2">
      <c r="A437" s="84" t="s">
        <v>1016</v>
      </c>
      <c r="B437" s="84" t="s">
        <v>1020</v>
      </c>
    </row>
    <row r="438" spans="1:2">
      <c r="A438" s="84" t="s">
        <v>1017</v>
      </c>
      <c r="B438" s="84" t="s">
        <v>1021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workbookViewId="0"/>
  </sheetViews>
  <sheetFormatPr defaultRowHeight="14.5"/>
  <sheetData>
    <row r="1" spans="1:24" ht="39.5">
      <c r="A1" s="5" t="s">
        <v>0</v>
      </c>
      <c r="B1" s="5" t="s">
        <v>1</v>
      </c>
      <c r="C1" s="5" t="s">
        <v>2</v>
      </c>
      <c r="D1" s="5" t="s">
        <v>8</v>
      </c>
      <c r="E1" s="5" t="s">
        <v>3</v>
      </c>
      <c r="F1" s="5" t="s">
        <v>4</v>
      </c>
      <c r="G1" s="5" t="s">
        <v>5</v>
      </c>
      <c r="H1" s="5" t="s">
        <v>6</v>
      </c>
      <c r="I1" s="5" t="s">
        <v>7</v>
      </c>
      <c r="J1" s="5" t="s">
        <v>426</v>
      </c>
      <c r="K1" s="5" t="s">
        <v>581</v>
      </c>
    </row>
    <row r="2" spans="1:24">
      <c r="A2" s="188"/>
      <c r="B2" s="1"/>
      <c r="C2" s="1"/>
      <c r="D2" s="3"/>
      <c r="E2" s="114"/>
      <c r="F2" s="2"/>
      <c r="G2" s="1"/>
      <c r="H2" s="3"/>
      <c r="I2" s="7"/>
      <c r="J2" s="162"/>
      <c r="K2" s="85"/>
    </row>
    <row r="3" spans="1:24">
      <c r="A3" s="180" t="s">
        <v>824</v>
      </c>
      <c r="B3" s="86"/>
      <c r="C3" s="86"/>
      <c r="D3" s="86"/>
      <c r="E3" s="87"/>
      <c r="F3" s="88"/>
      <c r="G3" s="89"/>
      <c r="H3" s="90"/>
      <c r="I3" s="89"/>
      <c r="J3" s="91"/>
      <c r="K3" s="72"/>
    </row>
    <row r="4" spans="1:24">
      <c r="A4" s="311" t="s">
        <v>826</v>
      </c>
      <c r="B4" s="311"/>
      <c r="C4" s="311"/>
      <c r="D4" s="311"/>
      <c r="E4" s="311"/>
      <c r="F4" s="311"/>
      <c r="G4" s="311"/>
      <c r="H4" s="311"/>
      <c r="I4" s="311"/>
      <c r="J4" s="311"/>
      <c r="K4" s="311"/>
      <c r="S4" s="183" t="s">
        <v>356</v>
      </c>
      <c r="V4" s="183" t="s">
        <v>356</v>
      </c>
    </row>
    <row r="5" spans="1:24">
      <c r="B5" s="71"/>
      <c r="C5" s="71"/>
      <c r="D5" s="71"/>
      <c r="E5" s="71"/>
      <c r="F5" s="71"/>
      <c r="G5" s="71"/>
      <c r="H5" s="71"/>
      <c r="I5" s="182" t="s">
        <v>827</v>
      </c>
      <c r="J5" s="71"/>
      <c r="K5" s="197" t="s">
        <v>356</v>
      </c>
      <c r="L5" s="197" t="s">
        <v>356</v>
      </c>
      <c r="M5" s="197" t="s">
        <v>356</v>
      </c>
      <c r="N5" s="197" t="s">
        <v>356</v>
      </c>
      <c r="O5" s="197" t="s">
        <v>356</v>
      </c>
      <c r="P5" s="197" t="s">
        <v>356</v>
      </c>
      <c r="Q5" s="197" t="s">
        <v>356</v>
      </c>
      <c r="R5" s="197" t="s">
        <v>356</v>
      </c>
      <c r="S5" s="302" t="s">
        <v>950</v>
      </c>
      <c r="T5" s="303"/>
      <c r="U5" s="303"/>
      <c r="V5" s="303"/>
      <c r="W5" s="303"/>
    </row>
    <row r="6" spans="1:24" ht="78.5">
      <c r="A6" s="5" t="s">
        <v>9</v>
      </c>
      <c r="B6" s="5" t="s">
        <v>10</v>
      </c>
      <c r="C6" s="5" t="s">
        <v>11</v>
      </c>
      <c r="D6" s="5" t="s">
        <v>816</v>
      </c>
      <c r="E6" s="5" t="s">
        <v>13</v>
      </c>
      <c r="F6" s="5" t="s">
        <v>14</v>
      </c>
      <c r="G6" s="5" t="s">
        <v>548</v>
      </c>
      <c r="H6" s="5" t="s">
        <v>549</v>
      </c>
      <c r="I6" s="5" t="s">
        <v>825</v>
      </c>
      <c r="J6" s="5" t="s">
        <v>17</v>
      </c>
      <c r="K6" s="5" t="s">
        <v>834</v>
      </c>
      <c r="L6" s="5" t="s">
        <v>822</v>
      </c>
      <c r="M6" s="5" t="s">
        <v>823</v>
      </c>
      <c r="N6" s="5" t="s">
        <v>16</v>
      </c>
      <c r="O6" s="5" t="s">
        <v>828</v>
      </c>
      <c r="P6" s="5" t="s">
        <v>829</v>
      </c>
      <c r="Q6" s="5" t="s">
        <v>605</v>
      </c>
      <c r="R6" s="5" t="s">
        <v>830</v>
      </c>
      <c r="S6" s="195" t="s">
        <v>831</v>
      </c>
      <c r="T6" s="196" t="s">
        <v>832</v>
      </c>
      <c r="U6" s="196" t="s">
        <v>225</v>
      </c>
      <c r="V6" s="196" t="s">
        <v>833</v>
      </c>
      <c r="W6" s="196" t="s">
        <v>227</v>
      </c>
      <c r="X6" s="53" t="s">
        <v>845</v>
      </c>
    </row>
    <row r="7" spans="1:24">
      <c r="A7" s="62"/>
      <c r="B7" s="62"/>
      <c r="C7" s="1"/>
      <c r="D7" s="188"/>
      <c r="E7" s="188"/>
      <c r="F7" s="188"/>
      <c r="G7" s="189"/>
      <c r="H7" s="189"/>
      <c r="I7" s="189"/>
      <c r="J7" s="190"/>
      <c r="K7" s="191"/>
      <c r="L7" s="192"/>
      <c r="M7" s="192"/>
      <c r="N7" s="192"/>
      <c r="O7" s="189"/>
      <c r="P7" s="189"/>
      <c r="Q7" s="191"/>
      <c r="R7" s="191"/>
      <c r="S7" s="193"/>
      <c r="T7" s="188"/>
      <c r="U7" s="188"/>
      <c r="V7" s="194"/>
      <c r="W7" s="192"/>
    </row>
    <row r="8" spans="1:24">
      <c r="A8" s="62"/>
      <c r="B8" s="62"/>
      <c r="C8" s="1"/>
      <c r="D8" s="188"/>
      <c r="E8" s="188"/>
      <c r="F8" s="188"/>
      <c r="G8" s="189"/>
      <c r="H8" s="189"/>
      <c r="I8" s="189"/>
      <c r="J8" s="190"/>
      <c r="K8" s="191"/>
      <c r="L8" s="192"/>
      <c r="M8" s="192"/>
      <c r="N8" s="192"/>
      <c r="O8" s="189"/>
      <c r="P8" s="189"/>
      <c r="Q8" s="191"/>
      <c r="R8" s="191"/>
      <c r="S8" s="193"/>
      <c r="T8" s="188"/>
      <c r="U8" s="188"/>
      <c r="V8" s="194"/>
      <c r="W8" s="192"/>
    </row>
    <row r="9" spans="1:24">
      <c r="A9" s="62"/>
      <c r="B9" s="62"/>
      <c r="C9" s="1"/>
      <c r="D9" s="188"/>
      <c r="E9" s="188"/>
      <c r="F9" s="188"/>
      <c r="G9" s="189"/>
      <c r="H9" s="189"/>
      <c r="I9" s="189"/>
      <c r="J9" s="190"/>
      <c r="K9" s="191"/>
      <c r="L9" s="192"/>
      <c r="M9" s="192"/>
      <c r="N9" s="192"/>
      <c r="O9" s="189"/>
      <c r="P9" s="189"/>
      <c r="Q9" s="191"/>
      <c r="R9" s="191"/>
      <c r="S9" s="193"/>
      <c r="T9" s="188"/>
      <c r="U9" s="188"/>
      <c r="V9" s="194"/>
      <c r="W9" s="192"/>
    </row>
    <row r="11" spans="1:24">
      <c r="D11" s="53" t="s">
        <v>853</v>
      </c>
      <c r="S11" s="53" t="s">
        <v>835</v>
      </c>
      <c r="T11" s="53" t="s">
        <v>839</v>
      </c>
      <c r="U11" s="53" t="s">
        <v>842</v>
      </c>
      <c r="V11" s="53" t="s">
        <v>843</v>
      </c>
      <c r="W11" s="53" t="s">
        <v>844</v>
      </c>
    </row>
    <row r="12" spans="1:24">
      <c r="D12" s="53" t="s">
        <v>854</v>
      </c>
      <c r="S12" s="53" t="s">
        <v>836</v>
      </c>
      <c r="T12" s="53" t="s">
        <v>840</v>
      </c>
      <c r="V12" s="53" t="s">
        <v>944</v>
      </c>
    </row>
    <row r="13" spans="1:24">
      <c r="D13" s="53" t="s">
        <v>855</v>
      </c>
      <c r="S13" s="53" t="s">
        <v>695</v>
      </c>
      <c r="T13" s="53" t="s">
        <v>841</v>
      </c>
      <c r="U13" s="53" t="s">
        <v>948</v>
      </c>
    </row>
    <row r="14" spans="1:24">
      <c r="D14" s="53" t="s">
        <v>856</v>
      </c>
      <c r="S14" s="53" t="s">
        <v>837</v>
      </c>
    </row>
    <row r="15" spans="1:24">
      <c r="S15" s="53" t="s">
        <v>838</v>
      </c>
      <c r="T15" s="53" t="s">
        <v>846</v>
      </c>
    </row>
    <row r="16" spans="1:24">
      <c r="D16" s="53" t="s">
        <v>945</v>
      </c>
      <c r="S16" s="53" t="s">
        <v>365</v>
      </c>
      <c r="T16" s="184" t="s">
        <v>947</v>
      </c>
    </row>
    <row r="17" spans="1:21">
      <c r="A17" s="53" t="s">
        <v>552</v>
      </c>
      <c r="B17" s="53" t="s">
        <v>949</v>
      </c>
      <c r="D17" s="53" t="s">
        <v>946</v>
      </c>
      <c r="T17" s="53" t="s">
        <v>847</v>
      </c>
    </row>
    <row r="18" spans="1:21">
      <c r="A18" s="53" t="s">
        <v>848</v>
      </c>
      <c r="B18" s="53" t="s">
        <v>849</v>
      </c>
    </row>
    <row r="19" spans="1:21">
      <c r="B19" s="185" t="s">
        <v>851</v>
      </c>
      <c r="S19" s="186"/>
      <c r="T19" s="186" t="s">
        <v>940</v>
      </c>
      <c r="U19" s="186"/>
    </row>
    <row r="20" spans="1:21">
      <c r="B20" s="185" t="s">
        <v>852</v>
      </c>
      <c r="S20" s="186"/>
      <c r="T20" s="186"/>
      <c r="U20" s="186"/>
    </row>
    <row r="21" spans="1:21">
      <c r="B21" s="53" t="s">
        <v>850</v>
      </c>
      <c r="S21" s="186" t="s">
        <v>941</v>
      </c>
      <c r="T21" s="187"/>
      <c r="U21" s="186"/>
    </row>
    <row r="22" spans="1:21">
      <c r="S22" s="186" t="s">
        <v>942</v>
      </c>
      <c r="T22" s="187"/>
      <c r="U22" s="186" t="s">
        <v>943</v>
      </c>
    </row>
    <row r="23" spans="1:21">
      <c r="S23" s="186"/>
      <c r="T23" s="186"/>
      <c r="U23" s="186"/>
    </row>
    <row r="24" spans="1:21">
      <c r="A24" s="181" t="s">
        <v>951</v>
      </c>
    </row>
    <row r="25" spans="1:21">
      <c r="A25" s="181" t="s">
        <v>552</v>
      </c>
      <c r="B25" s="181" t="s">
        <v>949</v>
      </c>
      <c r="C25" s="181" t="s">
        <v>952</v>
      </c>
    </row>
    <row r="26" spans="1:21">
      <c r="A26" s="53" t="s">
        <v>0</v>
      </c>
      <c r="B26" s="53" t="s">
        <v>953</v>
      </c>
    </row>
    <row r="27" spans="1:21">
      <c r="A27" s="53" t="s">
        <v>825</v>
      </c>
      <c r="C27" s="53" t="s">
        <v>827</v>
      </c>
    </row>
    <row r="28" spans="1:21">
      <c r="S28" s="115" t="s">
        <v>857</v>
      </c>
      <c r="T28" s="115" t="s">
        <v>927</v>
      </c>
    </row>
    <row r="29" spans="1:21">
      <c r="S29" s="115" t="s">
        <v>858</v>
      </c>
      <c r="T29" s="115" t="s">
        <v>928</v>
      </c>
    </row>
    <row r="30" spans="1:21">
      <c r="S30" s="115" t="s">
        <v>859</v>
      </c>
      <c r="T30" s="115" t="s">
        <v>932</v>
      </c>
    </row>
    <row r="31" spans="1:21">
      <c r="S31" s="115" t="s">
        <v>860</v>
      </c>
      <c r="T31" s="115" t="s">
        <v>931</v>
      </c>
    </row>
    <row r="32" spans="1:21">
      <c r="S32" s="115" t="s">
        <v>861</v>
      </c>
      <c r="T32" s="115" t="s">
        <v>930</v>
      </c>
    </row>
    <row r="33" spans="19:20">
      <c r="S33" s="115" t="s">
        <v>862</v>
      </c>
      <c r="T33" s="115" t="s">
        <v>929</v>
      </c>
    </row>
    <row r="34" spans="19:20">
      <c r="S34" s="115" t="s">
        <v>864</v>
      </c>
      <c r="T34" s="115" t="s">
        <v>917</v>
      </c>
    </row>
    <row r="35" spans="19:20">
      <c r="S35" s="115" t="s">
        <v>865</v>
      </c>
      <c r="T35" s="115" t="s">
        <v>915</v>
      </c>
    </row>
    <row r="36" spans="19:20">
      <c r="S36" s="115" t="s">
        <v>866</v>
      </c>
      <c r="T36" s="115" t="s">
        <v>916</v>
      </c>
    </row>
    <row r="37" spans="19:20">
      <c r="S37" s="115" t="s">
        <v>867</v>
      </c>
      <c r="T37" s="115" t="s">
        <v>919</v>
      </c>
    </row>
    <row r="38" spans="19:20">
      <c r="S38" s="115" t="s">
        <v>868</v>
      </c>
      <c r="T38" s="115" t="s">
        <v>920</v>
      </c>
    </row>
    <row r="39" spans="19:20">
      <c r="S39" s="115" t="s">
        <v>869</v>
      </c>
      <c r="T39" s="115" t="s">
        <v>921</v>
      </c>
    </row>
    <row r="40" spans="19:20">
      <c r="S40" s="115" t="s">
        <v>870</v>
      </c>
      <c r="T40" s="115" t="s">
        <v>918</v>
      </c>
    </row>
    <row r="41" spans="19:20">
      <c r="S41" s="115" t="s">
        <v>871</v>
      </c>
      <c r="T41" s="115" t="s">
        <v>903</v>
      </c>
    </row>
    <row r="42" spans="19:20">
      <c r="S42" s="115" t="s">
        <v>872</v>
      </c>
      <c r="T42" s="115" t="s">
        <v>908</v>
      </c>
    </row>
    <row r="43" spans="19:20">
      <c r="S43" s="115" t="s">
        <v>873</v>
      </c>
      <c r="T43" s="115" t="s">
        <v>911</v>
      </c>
    </row>
    <row r="44" spans="19:20">
      <c r="S44" s="115" t="s">
        <v>874</v>
      </c>
      <c r="T44" s="115" t="s">
        <v>910</v>
      </c>
    </row>
    <row r="45" spans="19:20">
      <c r="S45" s="115" t="s">
        <v>875</v>
      </c>
      <c r="T45" s="115" t="s">
        <v>905</v>
      </c>
    </row>
    <row r="46" spans="19:20">
      <c r="S46" s="115" t="s">
        <v>877</v>
      </c>
      <c r="T46" s="115" t="s">
        <v>907</v>
      </c>
    </row>
    <row r="47" spans="19:20">
      <c r="S47" s="115" t="s">
        <v>879</v>
      </c>
      <c r="T47" s="115" t="s">
        <v>906</v>
      </c>
    </row>
    <row r="48" spans="19:20">
      <c r="S48" s="115" t="s">
        <v>880</v>
      </c>
      <c r="T48" s="115" t="s">
        <v>904</v>
      </c>
    </row>
    <row r="49" spans="19:20">
      <c r="S49" s="115" t="s">
        <v>881</v>
      </c>
      <c r="T49" s="115" t="s">
        <v>909</v>
      </c>
    </row>
    <row r="50" spans="19:20">
      <c r="S50" s="115" t="s">
        <v>94</v>
      </c>
      <c r="T50" s="115" t="s">
        <v>939</v>
      </c>
    </row>
    <row r="51" spans="19:20">
      <c r="S51" s="115" t="s">
        <v>178</v>
      </c>
      <c r="T51" s="115" t="s">
        <v>938</v>
      </c>
    </row>
    <row r="52" spans="19:20">
      <c r="S52" s="115" t="s">
        <v>882</v>
      </c>
      <c r="T52" s="115" t="s">
        <v>923</v>
      </c>
    </row>
    <row r="53" spans="19:20">
      <c r="S53" s="115" t="s">
        <v>883</v>
      </c>
      <c r="T53" s="115" t="s">
        <v>926</v>
      </c>
    </row>
    <row r="54" spans="19:20">
      <c r="S54" s="115" t="s">
        <v>884</v>
      </c>
      <c r="T54" s="115" t="s">
        <v>925</v>
      </c>
    </row>
    <row r="55" spans="19:20">
      <c r="S55" s="115" t="s">
        <v>885</v>
      </c>
      <c r="T55" s="115" t="s">
        <v>922</v>
      </c>
    </row>
    <row r="56" spans="19:20">
      <c r="S56" s="115" t="s">
        <v>887</v>
      </c>
      <c r="T56" s="115" t="s">
        <v>924</v>
      </c>
    </row>
    <row r="57" spans="19:20">
      <c r="S57" s="115" t="s">
        <v>888</v>
      </c>
      <c r="T57" s="115" t="s">
        <v>914</v>
      </c>
    </row>
    <row r="58" spans="19:20">
      <c r="S58" s="115" t="s">
        <v>889</v>
      </c>
      <c r="T58" s="115" t="s">
        <v>912</v>
      </c>
    </row>
    <row r="59" spans="19:20">
      <c r="S59" s="115" t="s">
        <v>890</v>
      </c>
      <c r="T59" s="115" t="s">
        <v>913</v>
      </c>
    </row>
    <row r="60" spans="19:20">
      <c r="S60" s="115" t="s">
        <v>891</v>
      </c>
      <c r="T60" s="115" t="s">
        <v>934</v>
      </c>
    </row>
    <row r="61" spans="19:20">
      <c r="S61" s="115" t="s">
        <v>892</v>
      </c>
      <c r="T61" s="115" t="s">
        <v>933</v>
      </c>
    </row>
    <row r="62" spans="19:20">
      <c r="S62" s="115" t="s">
        <v>893</v>
      </c>
      <c r="T62" s="115" t="s">
        <v>936</v>
      </c>
    </row>
    <row r="63" spans="19:20">
      <c r="S63" s="115" t="s">
        <v>894</v>
      </c>
      <c r="T63" s="115" t="s">
        <v>935</v>
      </c>
    </row>
    <row r="64" spans="19:20">
      <c r="S64" s="115" t="s">
        <v>895</v>
      </c>
      <c r="T64" s="115" t="s">
        <v>937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66"/>
  <sheetViews>
    <sheetView workbookViewId="0"/>
  </sheetViews>
  <sheetFormatPr defaultRowHeight="14.5"/>
  <sheetData>
    <row r="1" spans="1:46">
      <c r="A1" s="10" t="s">
        <v>375</v>
      </c>
      <c r="B1" s="202" t="s">
        <v>383</v>
      </c>
      <c r="C1" s="203"/>
      <c r="D1" s="204"/>
      <c r="E1" s="10" t="s">
        <v>386</v>
      </c>
      <c r="F1" s="116" t="s">
        <v>2480</v>
      </c>
      <c r="G1" s="167" t="s">
        <v>387</v>
      </c>
      <c r="H1" s="168" t="s">
        <v>457</v>
      </c>
      <c r="I1" s="10" t="s">
        <v>384</v>
      </c>
      <c r="J1" s="10" t="s">
        <v>379</v>
      </c>
      <c r="K1" s="10" t="s">
        <v>388</v>
      </c>
      <c r="L1" s="10" t="s">
        <v>380</v>
      </c>
      <c r="M1" s="116" t="s">
        <v>816</v>
      </c>
      <c r="N1" s="10" t="s">
        <v>382</v>
      </c>
      <c r="O1" s="116" t="s">
        <v>2699</v>
      </c>
      <c r="P1" s="167" t="s">
        <v>381</v>
      </c>
      <c r="Q1" s="175" t="s">
        <v>456</v>
      </c>
      <c r="R1" s="176" t="s">
        <v>385</v>
      </c>
      <c r="S1" s="177" t="s">
        <v>775</v>
      </c>
      <c r="T1" s="236" t="s">
        <v>1652</v>
      </c>
      <c r="U1" s="236" t="s">
        <v>1683</v>
      </c>
      <c r="V1" s="236" t="s">
        <v>2501</v>
      </c>
      <c r="W1" s="236" t="s">
        <v>2699</v>
      </c>
      <c r="X1" s="236" t="s">
        <v>2731</v>
      </c>
      <c r="Y1" s="10" t="s">
        <v>389</v>
      </c>
      <c r="Z1" s="142" t="s">
        <v>376</v>
      </c>
      <c r="AA1" s="143" t="s">
        <v>431</v>
      </c>
      <c r="AB1" s="142" t="s">
        <v>377</v>
      </c>
      <c r="AC1" s="143" t="s">
        <v>450</v>
      </c>
      <c r="AD1" s="218" t="s">
        <v>1200</v>
      </c>
      <c r="AE1" s="10" t="s">
        <v>378</v>
      </c>
      <c r="AF1" s="146" t="s">
        <v>401</v>
      </c>
      <c r="AG1" s="147" t="s">
        <v>427</v>
      </c>
      <c r="AH1" s="148" t="s">
        <v>404</v>
      </c>
      <c r="AI1" s="147" t="s">
        <v>428</v>
      </c>
      <c r="AJ1" s="217" t="s">
        <v>1201</v>
      </c>
      <c r="AK1" s="10" t="s">
        <v>392</v>
      </c>
      <c r="AL1" s="116" t="s">
        <v>2683</v>
      </c>
      <c r="AM1" s="10" t="s">
        <v>317</v>
      </c>
      <c r="AN1" s="10" t="s">
        <v>318</v>
      </c>
      <c r="AO1" s="10" t="s">
        <v>394</v>
      </c>
      <c r="AP1" s="10" t="s">
        <v>395</v>
      </c>
      <c r="AQ1" s="216" t="s">
        <v>320</v>
      </c>
      <c r="AR1" s="10" t="s">
        <v>399</v>
      </c>
      <c r="AS1" s="10" t="s">
        <v>1362</v>
      </c>
      <c r="AT1" s="116" t="s">
        <v>2425</v>
      </c>
    </row>
    <row r="2" spans="1:46">
      <c r="A2" s="212" t="s">
        <v>2776</v>
      </c>
      <c r="B2" s="206" t="s">
        <v>813</v>
      </c>
      <c r="C2" s="207" t="s">
        <v>817</v>
      </c>
      <c r="D2" s="208" t="s">
        <v>818</v>
      </c>
      <c r="E2" s="257" t="s">
        <v>2472</v>
      </c>
      <c r="F2" s="257" t="s">
        <v>2472</v>
      </c>
      <c r="G2" s="169" t="s">
        <v>452</v>
      </c>
      <c r="H2" s="170" t="s">
        <v>296</v>
      </c>
      <c r="I2" s="8" t="s">
        <v>29</v>
      </c>
      <c r="J2" s="8" t="s">
        <v>32</v>
      </c>
      <c r="K2" s="8" t="s">
        <v>35</v>
      </c>
      <c r="L2" s="8" t="s">
        <v>36</v>
      </c>
      <c r="M2" s="110" t="e">
        <f>IF(VLOOKUP(SelectedSubtype,Direction_Lookup,2,)&lt;&gt;"",VLOOKUP(SelectedSubtype,Direction_Lookup,2,),"")</f>
        <v>#NAME?</v>
      </c>
      <c r="N2" s="8" t="s">
        <v>33</v>
      </c>
      <c r="O2" s="274" t="s">
        <v>722</v>
      </c>
      <c r="P2" s="169" t="s">
        <v>458</v>
      </c>
      <c r="Q2" s="171" t="s">
        <v>44</v>
      </c>
      <c r="R2" s="209" t="s">
        <v>1645</v>
      </c>
      <c r="S2" s="178" t="s">
        <v>1646</v>
      </c>
      <c r="T2" s="214">
        <v>1100</v>
      </c>
      <c r="U2" s="214" t="s">
        <v>1653</v>
      </c>
      <c r="V2" s="214" t="s">
        <v>2506</v>
      </c>
      <c r="W2" s="214" t="s">
        <v>2700</v>
      </c>
      <c r="X2" s="214" t="s">
        <v>2715</v>
      </c>
      <c r="Y2" s="222" t="s">
        <v>265</v>
      </c>
      <c r="Z2" s="163" t="s">
        <v>1283</v>
      </c>
      <c r="AA2" s="164" t="s">
        <v>1284</v>
      </c>
      <c r="AB2" s="219" t="s">
        <v>1202</v>
      </c>
      <c r="AC2" s="219" t="s">
        <v>1203</v>
      </c>
      <c r="AD2" s="219" t="s">
        <v>1204</v>
      </c>
      <c r="AE2" s="8" t="s">
        <v>263</v>
      </c>
      <c r="AF2" s="223" t="s">
        <v>1524</v>
      </c>
      <c r="AG2" s="224" t="s">
        <v>1525</v>
      </c>
      <c r="AH2" s="220" t="s">
        <v>1202</v>
      </c>
      <c r="AI2" s="220" t="s">
        <v>1203</v>
      </c>
      <c r="AJ2" s="220" t="s">
        <v>1204</v>
      </c>
      <c r="AK2" s="252" t="s">
        <v>265</v>
      </c>
      <c r="AL2" s="274" t="s">
        <v>2443</v>
      </c>
      <c r="AM2" s="8" t="s">
        <v>327</v>
      </c>
      <c r="AN2" s="8" t="s">
        <v>1073</v>
      </c>
      <c r="AO2" s="8" t="s">
        <v>319</v>
      </c>
      <c r="AP2" s="8">
        <v>0</v>
      </c>
      <c r="AQ2" s="214" t="s">
        <v>1068</v>
      </c>
      <c r="AR2" s="8" t="s">
        <v>325</v>
      </c>
      <c r="AS2" s="226" t="s">
        <v>1363</v>
      </c>
      <c r="AT2" s="252" t="s">
        <v>2426</v>
      </c>
    </row>
    <row r="3" spans="1:46">
      <c r="B3" s="172" t="s">
        <v>997</v>
      </c>
      <c r="C3" s="205" t="s">
        <v>821</v>
      </c>
      <c r="D3" s="170" t="s">
        <v>737</v>
      </c>
      <c r="E3" s="8" t="s">
        <v>2038</v>
      </c>
      <c r="F3" s="252" t="s">
        <v>2038</v>
      </c>
      <c r="G3" s="169" t="s">
        <v>809</v>
      </c>
      <c r="H3" s="170" t="s">
        <v>282</v>
      </c>
      <c r="I3" s="8" t="s">
        <v>30</v>
      </c>
      <c r="J3" s="8" t="s">
        <v>31</v>
      </c>
      <c r="K3" s="8" t="s">
        <v>33</v>
      </c>
      <c r="L3" s="8" t="s">
        <v>37</v>
      </c>
      <c r="M3" s="110" t="e">
        <f>IF(VLOOKUP(SelectedSubtype,Direction_Lookup,3,)&lt;&gt;"",VLOOKUP(SelectedSubtype,Direction_Lookup,3,),"")</f>
        <v>#NAME?</v>
      </c>
      <c r="N3" s="8" t="s">
        <v>34</v>
      </c>
      <c r="O3" s="274" t="s">
        <v>325</v>
      </c>
      <c r="P3" s="169" t="s">
        <v>447</v>
      </c>
      <c r="Q3" s="171" t="s">
        <v>41</v>
      </c>
      <c r="R3" s="209" t="s">
        <v>776</v>
      </c>
      <c r="S3" s="178" t="s">
        <v>247</v>
      </c>
      <c r="T3" s="214">
        <v>1110</v>
      </c>
      <c r="U3" s="214" t="s">
        <v>1654</v>
      </c>
      <c r="V3" s="214" t="s">
        <v>2508</v>
      </c>
      <c r="W3" s="214" t="s">
        <v>2701</v>
      </c>
      <c r="X3" s="214" t="s">
        <v>2716</v>
      </c>
      <c r="Y3" s="222" t="s">
        <v>266</v>
      </c>
      <c r="Z3" s="163" t="s">
        <v>452</v>
      </c>
      <c r="AA3" s="164" t="s">
        <v>295</v>
      </c>
      <c r="AB3" s="219" t="s">
        <v>451</v>
      </c>
      <c r="AC3" s="219" t="s">
        <v>287</v>
      </c>
      <c r="AD3" s="219" t="s">
        <v>1204</v>
      </c>
      <c r="AE3" s="8" t="s">
        <v>264</v>
      </c>
      <c r="AF3" s="223" t="s">
        <v>1397</v>
      </c>
      <c r="AG3" s="224" t="s">
        <v>1398</v>
      </c>
      <c r="AH3" s="220" t="s">
        <v>451</v>
      </c>
      <c r="AI3" s="220" t="s">
        <v>287</v>
      </c>
      <c r="AJ3" s="220" t="s">
        <v>1204</v>
      </c>
      <c r="AK3" s="252" t="s">
        <v>366</v>
      </c>
      <c r="AL3" s="274" t="s">
        <v>2684</v>
      </c>
      <c r="AM3" s="8" t="s">
        <v>393</v>
      </c>
      <c r="AN3" s="212" t="s">
        <v>1075</v>
      </c>
      <c r="AO3" s="8" t="s">
        <v>264</v>
      </c>
      <c r="AP3" s="8">
        <v>1</v>
      </c>
      <c r="AQ3" s="214" t="s">
        <v>1069</v>
      </c>
      <c r="AR3" s="8" t="s">
        <v>396</v>
      </c>
      <c r="AS3" s="227" t="s">
        <v>1364</v>
      </c>
      <c r="AT3" s="252" t="s">
        <v>2427</v>
      </c>
    </row>
    <row r="4" spans="1:46">
      <c r="B4" s="172" t="s">
        <v>998</v>
      </c>
      <c r="C4" s="205" t="s">
        <v>817</v>
      </c>
      <c r="D4" s="170" t="s">
        <v>818</v>
      </c>
      <c r="E4" s="257" t="s">
        <v>2473</v>
      </c>
      <c r="F4" s="257" t="s">
        <v>2473</v>
      </c>
      <c r="G4" s="169" t="s">
        <v>458</v>
      </c>
      <c r="H4" s="171" t="s">
        <v>27</v>
      </c>
      <c r="K4" s="8" t="s">
        <v>34</v>
      </c>
      <c r="N4" s="8" t="s">
        <v>35</v>
      </c>
      <c r="P4" s="169" t="s">
        <v>465</v>
      </c>
      <c r="Q4" s="171" t="s">
        <v>230</v>
      </c>
      <c r="R4" s="209" t="s">
        <v>777</v>
      </c>
      <c r="S4" s="178" t="s">
        <v>246</v>
      </c>
      <c r="T4" s="214">
        <v>1120</v>
      </c>
      <c r="U4" s="214" t="s">
        <v>1655</v>
      </c>
      <c r="V4" s="214" t="s">
        <v>2511</v>
      </c>
      <c r="W4" s="214" t="s">
        <v>2702</v>
      </c>
      <c r="X4" s="214" t="s">
        <v>2717</v>
      </c>
      <c r="Y4" s="222" t="s">
        <v>1408</v>
      </c>
      <c r="Z4" s="163" t="s">
        <v>443</v>
      </c>
      <c r="AA4" s="164" t="s">
        <v>282</v>
      </c>
      <c r="AB4" s="219" t="s">
        <v>1205</v>
      </c>
      <c r="AC4" s="219" t="s">
        <v>1206</v>
      </c>
      <c r="AD4" s="219" t="s">
        <v>1204</v>
      </c>
      <c r="AF4" s="223" t="s">
        <v>1782</v>
      </c>
      <c r="AG4" s="224" t="s">
        <v>1783</v>
      </c>
      <c r="AH4" s="220" t="s">
        <v>2647</v>
      </c>
      <c r="AI4" s="220" t="s">
        <v>2648</v>
      </c>
      <c r="AJ4" s="220" t="s">
        <v>1204</v>
      </c>
      <c r="AK4" s="274" t="s">
        <v>2602</v>
      </c>
      <c r="AN4" s="212" t="s">
        <v>1077</v>
      </c>
      <c r="AO4" s="8" t="s">
        <v>329</v>
      </c>
      <c r="AP4" s="8">
        <v>2</v>
      </c>
      <c r="AQ4" s="215" t="s">
        <v>1070</v>
      </c>
      <c r="AR4" s="8" t="s">
        <v>397</v>
      </c>
      <c r="AT4" s="252" t="s">
        <v>2428</v>
      </c>
    </row>
    <row r="5" spans="1:46">
      <c r="B5" s="172" t="s">
        <v>814</v>
      </c>
      <c r="C5" s="205"/>
      <c r="D5" s="170"/>
      <c r="E5" s="252" t="s">
        <v>19</v>
      </c>
      <c r="G5" s="169" t="s">
        <v>442</v>
      </c>
      <c r="H5" s="171" t="s">
        <v>231</v>
      </c>
      <c r="K5" s="222" t="s">
        <v>38</v>
      </c>
      <c r="N5" s="8" t="s">
        <v>38</v>
      </c>
      <c r="P5" s="169" t="s">
        <v>440</v>
      </c>
      <c r="Q5" s="171" t="s">
        <v>45</v>
      </c>
      <c r="R5" s="209" t="s">
        <v>778</v>
      </c>
      <c r="S5" s="178" t="s">
        <v>245</v>
      </c>
      <c r="T5" s="214">
        <v>1130</v>
      </c>
      <c r="U5" s="214" t="s">
        <v>1656</v>
      </c>
      <c r="V5" s="214" t="s">
        <v>2513</v>
      </c>
      <c r="W5" s="214" t="s">
        <v>2703</v>
      </c>
      <c r="X5" s="214" t="s">
        <v>2718</v>
      </c>
      <c r="Y5" s="222" t="s">
        <v>268</v>
      </c>
      <c r="Z5" s="163" t="s">
        <v>447</v>
      </c>
      <c r="AA5" s="164" t="s">
        <v>23</v>
      </c>
      <c r="AB5" s="219" t="s">
        <v>1207</v>
      </c>
      <c r="AC5" s="219" t="s">
        <v>294</v>
      </c>
      <c r="AD5" s="219" t="s">
        <v>1204</v>
      </c>
      <c r="AF5" s="277" t="s">
        <v>2622</v>
      </c>
      <c r="AG5" s="278" t="s">
        <v>2623</v>
      </c>
      <c r="AH5" s="220" t="s">
        <v>1530</v>
      </c>
      <c r="AI5" s="220" t="s">
        <v>1406</v>
      </c>
      <c r="AJ5" s="220" t="s">
        <v>1204</v>
      </c>
      <c r="AK5" s="252" t="s">
        <v>2443</v>
      </c>
      <c r="AN5" s="212" t="s">
        <v>1076</v>
      </c>
      <c r="AO5" s="8" t="s">
        <v>332</v>
      </c>
      <c r="AP5" s="8">
        <v>4</v>
      </c>
      <c r="AQ5" s="214" t="s">
        <v>1071</v>
      </c>
      <c r="AR5" s="8" t="s">
        <v>398</v>
      </c>
      <c r="AT5" s="252" t="s">
        <v>2429</v>
      </c>
    </row>
    <row r="6" spans="1:46">
      <c r="B6" s="172" t="s">
        <v>1000</v>
      </c>
      <c r="C6" s="205"/>
      <c r="D6" s="170"/>
      <c r="E6" s="252" t="s">
        <v>18</v>
      </c>
      <c r="G6" s="169" t="s">
        <v>459</v>
      </c>
      <c r="H6" s="170" t="s">
        <v>249</v>
      </c>
      <c r="K6" s="115" t="s">
        <v>39</v>
      </c>
      <c r="N6" s="8" t="s">
        <v>39</v>
      </c>
      <c r="P6" s="169" t="s">
        <v>453</v>
      </c>
      <c r="Q6" s="171" t="s">
        <v>279</v>
      </c>
      <c r="R6" s="209" t="s">
        <v>779</v>
      </c>
      <c r="S6" s="178" t="s">
        <v>244</v>
      </c>
      <c r="T6" s="214">
        <v>1140</v>
      </c>
      <c r="U6" s="214" t="s">
        <v>1657</v>
      </c>
      <c r="V6" s="214" t="s">
        <v>2515</v>
      </c>
      <c r="W6" s="214" t="s">
        <v>2704</v>
      </c>
      <c r="X6" s="214" t="s">
        <v>2719</v>
      </c>
      <c r="Y6" s="222" t="s">
        <v>1093</v>
      </c>
      <c r="Z6" s="163" t="s">
        <v>2655</v>
      </c>
      <c r="AA6" s="164" t="s">
        <v>2656</v>
      </c>
      <c r="AB6" s="219" t="s">
        <v>458</v>
      </c>
      <c r="AC6" s="219" t="s">
        <v>1208</v>
      </c>
      <c r="AD6" s="219" t="s">
        <v>1204</v>
      </c>
      <c r="AF6" s="223" t="s">
        <v>1994</v>
      </c>
      <c r="AG6" s="224" t="s">
        <v>1995</v>
      </c>
      <c r="AH6" s="220" t="s">
        <v>1205</v>
      </c>
      <c r="AI6" s="220" t="s">
        <v>1206</v>
      </c>
      <c r="AJ6" s="220" t="s">
        <v>1204</v>
      </c>
      <c r="AK6" s="252" t="s">
        <v>321</v>
      </c>
      <c r="AN6" s="212" t="s">
        <v>1177</v>
      </c>
      <c r="AP6" s="8">
        <v>6</v>
      </c>
      <c r="AQ6" s="214" t="s">
        <v>1072</v>
      </c>
      <c r="AT6" s="252" t="s">
        <v>2430</v>
      </c>
    </row>
    <row r="7" spans="1:46">
      <c r="B7" s="172" t="s">
        <v>1001</v>
      </c>
      <c r="C7" s="205"/>
      <c r="D7" s="170"/>
      <c r="E7" s="252" t="s">
        <v>2479</v>
      </c>
      <c r="G7" s="169" t="s">
        <v>447</v>
      </c>
      <c r="H7" s="171" t="s">
        <v>23</v>
      </c>
      <c r="K7" s="8" t="s">
        <v>2589</v>
      </c>
      <c r="N7" s="8" t="s">
        <v>241</v>
      </c>
      <c r="P7" s="169" t="s">
        <v>454</v>
      </c>
      <c r="Q7" s="171" t="s">
        <v>289</v>
      </c>
      <c r="R7" s="209" t="s">
        <v>2691</v>
      </c>
      <c r="S7" s="178" t="s">
        <v>2692</v>
      </c>
      <c r="T7" s="214">
        <v>1199</v>
      </c>
      <c r="U7" s="214" t="s">
        <v>1658</v>
      </c>
      <c r="V7" s="214" t="s">
        <v>2517</v>
      </c>
      <c r="W7" s="214" t="s">
        <v>2705</v>
      </c>
      <c r="X7" s="214" t="s">
        <v>2720</v>
      </c>
      <c r="Y7" s="222" t="s">
        <v>1409</v>
      </c>
      <c r="Z7" s="165" t="s">
        <v>441</v>
      </c>
      <c r="AA7" s="164" t="s">
        <v>249</v>
      </c>
      <c r="AB7" s="219" t="s">
        <v>458</v>
      </c>
      <c r="AC7" s="219" t="s">
        <v>44</v>
      </c>
      <c r="AD7" s="219" t="s">
        <v>1204</v>
      </c>
      <c r="AF7" s="223" t="s">
        <v>1906</v>
      </c>
      <c r="AG7" s="224" t="s">
        <v>1907</v>
      </c>
      <c r="AH7" s="220" t="s">
        <v>1207</v>
      </c>
      <c r="AI7" s="220" t="s">
        <v>294</v>
      </c>
      <c r="AJ7" s="220" t="s">
        <v>1204</v>
      </c>
      <c r="AK7" s="252" t="s">
        <v>2444</v>
      </c>
      <c r="AN7" s="225" t="s">
        <v>1329</v>
      </c>
      <c r="AP7" s="8">
        <v>12</v>
      </c>
      <c r="AQ7" s="113"/>
      <c r="AT7" s="252" t="s">
        <v>2431</v>
      </c>
    </row>
    <row r="8" spans="1:46">
      <c r="B8" s="172" t="s">
        <v>999</v>
      </c>
      <c r="C8" s="205"/>
      <c r="D8" s="170"/>
      <c r="G8" s="169" t="s">
        <v>440</v>
      </c>
      <c r="H8" s="171" t="s">
        <v>28</v>
      </c>
      <c r="K8" s="8" t="s">
        <v>241</v>
      </c>
      <c r="N8" s="274" t="s">
        <v>2589</v>
      </c>
      <c r="P8" s="169" t="s">
        <v>1637</v>
      </c>
      <c r="Q8" s="171" t="s">
        <v>796</v>
      </c>
      <c r="R8" s="209" t="s">
        <v>437</v>
      </c>
      <c r="S8" s="178" t="s">
        <v>180</v>
      </c>
      <c r="T8" s="214">
        <v>1200</v>
      </c>
      <c r="U8" s="214" t="s">
        <v>1659</v>
      </c>
      <c r="V8" s="214" t="s">
        <v>2520</v>
      </c>
      <c r="W8" s="214" t="s">
        <v>2706</v>
      </c>
      <c r="X8" s="214" t="s">
        <v>2721</v>
      </c>
      <c r="Y8" s="222" t="s">
        <v>1954</v>
      </c>
      <c r="Z8" s="163" t="s">
        <v>442</v>
      </c>
      <c r="AA8" s="164" t="s">
        <v>231</v>
      </c>
      <c r="AB8" s="219" t="s">
        <v>1209</v>
      </c>
      <c r="AC8" s="219" t="s">
        <v>1210</v>
      </c>
      <c r="AD8" s="219" t="s">
        <v>1204</v>
      </c>
      <c r="AF8" s="223" t="s">
        <v>1344</v>
      </c>
      <c r="AG8" s="224" t="s">
        <v>1345</v>
      </c>
      <c r="AH8" s="220" t="s">
        <v>458</v>
      </c>
      <c r="AI8" s="220" t="s">
        <v>1208</v>
      </c>
      <c r="AJ8" s="220" t="s">
        <v>1204</v>
      </c>
      <c r="AK8" s="252" t="s">
        <v>326</v>
      </c>
      <c r="AN8" s="212" t="s">
        <v>1074</v>
      </c>
    </row>
    <row r="9" spans="1:46">
      <c r="B9" s="172" t="s">
        <v>1361</v>
      </c>
      <c r="C9" s="205" t="s">
        <v>819</v>
      </c>
      <c r="D9" s="170" t="s">
        <v>820</v>
      </c>
      <c r="G9" s="169" t="s">
        <v>795</v>
      </c>
      <c r="H9" s="171" t="s">
        <v>796</v>
      </c>
      <c r="N9" s="8" t="s">
        <v>241</v>
      </c>
      <c r="P9" s="169" t="s">
        <v>1558</v>
      </c>
      <c r="Q9" s="171" t="s">
        <v>1559</v>
      </c>
      <c r="R9" s="209" t="s">
        <v>780</v>
      </c>
      <c r="S9" s="178" t="s">
        <v>243</v>
      </c>
      <c r="T9" s="214">
        <v>1210</v>
      </c>
      <c r="U9" s="214" t="s">
        <v>1660</v>
      </c>
      <c r="V9" s="214"/>
      <c r="W9" s="214" t="s">
        <v>2707</v>
      </c>
      <c r="X9" s="214" t="s">
        <v>2722</v>
      </c>
      <c r="Y9" s="222" t="s">
        <v>267</v>
      </c>
      <c r="Z9" s="165" t="s">
        <v>2004</v>
      </c>
      <c r="AA9" s="164" t="s">
        <v>2005</v>
      </c>
      <c r="AB9" s="219" t="s">
        <v>1211</v>
      </c>
      <c r="AC9" s="219" t="s">
        <v>1212</v>
      </c>
      <c r="AD9" s="219" t="s">
        <v>1204</v>
      </c>
      <c r="AF9" s="223" t="s">
        <v>1743</v>
      </c>
      <c r="AG9" s="224" t="s">
        <v>1744</v>
      </c>
      <c r="AH9" s="220" t="s">
        <v>458</v>
      </c>
      <c r="AI9" s="220" t="s">
        <v>44</v>
      </c>
      <c r="AJ9" s="220" t="s">
        <v>1204</v>
      </c>
      <c r="AK9" s="252" t="s">
        <v>328</v>
      </c>
      <c r="AN9" s="212"/>
    </row>
    <row r="10" spans="1:46">
      <c r="B10" s="172" t="s">
        <v>815</v>
      </c>
      <c r="C10" s="205"/>
      <c r="D10" s="170"/>
      <c r="G10" s="172" t="s">
        <v>736</v>
      </c>
      <c r="H10" s="171" t="s">
        <v>293</v>
      </c>
      <c r="P10" s="169" t="s">
        <v>1486</v>
      </c>
      <c r="Q10" s="171" t="s">
        <v>1026</v>
      </c>
      <c r="R10" s="209" t="s">
        <v>781</v>
      </c>
      <c r="S10" s="178" t="s">
        <v>250</v>
      </c>
      <c r="T10" s="214">
        <v>1220</v>
      </c>
      <c r="U10" s="214" t="s">
        <v>1661</v>
      </c>
      <c r="V10" s="214"/>
      <c r="W10" s="214" t="s">
        <v>2708</v>
      </c>
      <c r="X10" s="214" t="s">
        <v>2723</v>
      </c>
      <c r="Y10" s="252" t="s">
        <v>2497</v>
      </c>
      <c r="Z10" s="163" t="s">
        <v>440</v>
      </c>
      <c r="AA10" s="164" t="s">
        <v>28</v>
      </c>
      <c r="AB10" s="219" t="s">
        <v>777</v>
      </c>
      <c r="AC10" s="219" t="s">
        <v>288</v>
      </c>
      <c r="AD10" s="219" t="s">
        <v>1204</v>
      </c>
      <c r="AF10" s="223" t="s">
        <v>471</v>
      </c>
      <c r="AG10" s="224" t="s">
        <v>472</v>
      </c>
      <c r="AH10" s="220" t="s">
        <v>1209</v>
      </c>
      <c r="AI10" s="220" t="s">
        <v>1210</v>
      </c>
      <c r="AJ10" s="220" t="s">
        <v>1204</v>
      </c>
      <c r="AK10" s="252" t="s">
        <v>331</v>
      </c>
    </row>
    <row r="11" spans="1:46">
      <c r="B11" s="172" t="s">
        <v>1667</v>
      </c>
      <c r="C11" s="205" t="s">
        <v>819</v>
      </c>
      <c r="D11" s="170" t="s">
        <v>820</v>
      </c>
      <c r="G11" s="169" t="s">
        <v>469</v>
      </c>
      <c r="H11" s="171" t="s">
        <v>467</v>
      </c>
      <c r="P11" s="169" t="s">
        <v>1529</v>
      </c>
      <c r="Q11" s="171" t="s">
        <v>807</v>
      </c>
      <c r="R11" s="209" t="s">
        <v>784</v>
      </c>
      <c r="S11" s="178" t="s">
        <v>785</v>
      </c>
      <c r="T11" s="214">
        <v>1230</v>
      </c>
      <c r="U11" s="214" t="s">
        <v>1662</v>
      </c>
      <c r="V11" s="214"/>
      <c r="W11" s="214" t="s">
        <v>2709</v>
      </c>
      <c r="X11" s="214" t="s">
        <v>2724</v>
      </c>
      <c r="Y11" s="8" t="s">
        <v>2693</v>
      </c>
      <c r="Z11" s="165" t="s">
        <v>1065</v>
      </c>
      <c r="AA11" s="164" t="s">
        <v>1066</v>
      </c>
      <c r="AB11" s="219" t="s">
        <v>453</v>
      </c>
      <c r="AC11" s="219" t="s">
        <v>279</v>
      </c>
      <c r="AD11" s="219" t="s">
        <v>1204</v>
      </c>
      <c r="AF11" s="223" t="s">
        <v>1751</v>
      </c>
      <c r="AG11" s="224" t="s">
        <v>1752</v>
      </c>
      <c r="AH11" s="220" t="s">
        <v>1211</v>
      </c>
      <c r="AI11" s="220" t="s">
        <v>1212</v>
      </c>
      <c r="AJ11" s="220" t="s">
        <v>1204</v>
      </c>
      <c r="AK11" s="252" t="s">
        <v>1501</v>
      </c>
    </row>
    <row r="12" spans="1:46">
      <c r="B12" s="172" t="s">
        <v>2471</v>
      </c>
      <c r="C12" s="205" t="s">
        <v>819</v>
      </c>
      <c r="D12" s="170" t="s">
        <v>820</v>
      </c>
      <c r="G12" s="169" t="s">
        <v>468</v>
      </c>
      <c r="H12" s="171" t="s">
        <v>466</v>
      </c>
      <c r="P12" s="169" t="s">
        <v>1651</v>
      </c>
      <c r="Q12" s="171" t="s">
        <v>1650</v>
      </c>
      <c r="R12" s="209" t="s">
        <v>432</v>
      </c>
      <c r="S12" s="178" t="s">
        <v>26</v>
      </c>
      <c r="T12" s="214">
        <v>1240</v>
      </c>
      <c r="U12" s="214" t="s">
        <v>1663</v>
      </c>
      <c r="V12" s="214"/>
      <c r="W12" s="214" t="s">
        <v>2732</v>
      </c>
      <c r="X12" s="214" t="s">
        <v>2725</v>
      </c>
      <c r="Y12" s="252" t="s">
        <v>2498</v>
      </c>
      <c r="Z12" s="163" t="s">
        <v>439</v>
      </c>
      <c r="AA12" s="164" t="s">
        <v>246</v>
      </c>
      <c r="AB12" s="219" t="s">
        <v>454</v>
      </c>
      <c r="AC12" s="219" t="s">
        <v>289</v>
      </c>
      <c r="AD12" s="219" t="s">
        <v>1204</v>
      </c>
      <c r="AF12" s="277" t="s">
        <v>1984</v>
      </c>
      <c r="AG12" s="278" t="s">
        <v>1985</v>
      </c>
      <c r="AH12" s="220" t="s">
        <v>777</v>
      </c>
      <c r="AI12" s="220" t="s">
        <v>288</v>
      </c>
      <c r="AJ12" s="220" t="s">
        <v>1204</v>
      </c>
      <c r="AK12" s="252" t="s">
        <v>333</v>
      </c>
    </row>
    <row r="13" spans="1:46">
      <c r="G13" s="169" t="s">
        <v>1528</v>
      </c>
      <c r="H13" s="171" t="s">
        <v>283</v>
      </c>
      <c r="P13" s="169" t="s">
        <v>2736</v>
      </c>
      <c r="Q13" s="171" t="s">
        <v>20</v>
      </c>
      <c r="R13" s="209" t="s">
        <v>2785</v>
      </c>
      <c r="S13" s="178" t="s">
        <v>242</v>
      </c>
      <c r="T13" s="214">
        <v>1250</v>
      </c>
      <c r="U13" s="214" t="s">
        <v>1664</v>
      </c>
      <c r="V13" s="214"/>
      <c r="W13" s="214" t="s">
        <v>2710</v>
      </c>
      <c r="X13" s="214" t="s">
        <v>2726</v>
      </c>
      <c r="Z13" s="163" t="s">
        <v>1295</v>
      </c>
      <c r="AA13" s="164" t="s">
        <v>1294</v>
      </c>
      <c r="AB13" s="219" t="s">
        <v>497</v>
      </c>
      <c r="AC13" s="219" t="s">
        <v>1213</v>
      </c>
      <c r="AD13" s="219" t="s">
        <v>1204</v>
      </c>
      <c r="AF13" s="277" t="s">
        <v>1099</v>
      </c>
      <c r="AG13" s="278" t="s">
        <v>1100</v>
      </c>
      <c r="AH13" s="220" t="s">
        <v>453</v>
      </c>
      <c r="AI13" s="220" t="s">
        <v>279</v>
      </c>
      <c r="AJ13" s="220" t="s">
        <v>1204</v>
      </c>
      <c r="AK13" s="252" t="s">
        <v>1275</v>
      </c>
    </row>
    <row r="14" spans="1:46">
      <c r="G14" s="169" t="s">
        <v>1529</v>
      </c>
      <c r="H14" s="171" t="s">
        <v>1519</v>
      </c>
      <c r="P14" s="169" t="s">
        <v>2737</v>
      </c>
      <c r="Q14" s="171" t="s">
        <v>40</v>
      </c>
      <c r="R14" s="210" t="s">
        <v>345</v>
      </c>
      <c r="S14" s="179"/>
      <c r="T14" s="214">
        <v>1260</v>
      </c>
      <c r="U14" s="214" t="s">
        <v>1665</v>
      </c>
      <c r="V14" s="214"/>
      <c r="W14" s="214" t="s">
        <v>2711</v>
      </c>
      <c r="X14" s="214" t="s">
        <v>2727</v>
      </c>
      <c r="Z14" s="163" t="s">
        <v>795</v>
      </c>
      <c r="AA14" s="164" t="s">
        <v>796</v>
      </c>
      <c r="AB14" s="219" t="s">
        <v>1214</v>
      </c>
      <c r="AC14" s="219" t="s">
        <v>1026</v>
      </c>
      <c r="AD14" s="219" t="s">
        <v>1204</v>
      </c>
      <c r="AF14" s="223" t="s">
        <v>1780</v>
      </c>
      <c r="AG14" s="224" t="s">
        <v>1781</v>
      </c>
      <c r="AH14" s="220" t="s">
        <v>454</v>
      </c>
      <c r="AI14" s="220" t="s">
        <v>289</v>
      </c>
      <c r="AJ14" s="220" t="s">
        <v>1204</v>
      </c>
      <c r="AK14" s="252" t="s">
        <v>1276</v>
      </c>
    </row>
    <row r="15" spans="1:46">
      <c r="G15" s="169" t="s">
        <v>2735</v>
      </c>
      <c r="H15" s="171" t="s">
        <v>1955</v>
      </c>
      <c r="P15" s="169" t="s">
        <v>2738</v>
      </c>
      <c r="Q15" s="171" t="s">
        <v>140</v>
      </c>
      <c r="R15" s="110"/>
      <c r="T15" s="214">
        <v>1299</v>
      </c>
      <c r="U15" s="214" t="s">
        <v>1666</v>
      </c>
      <c r="V15" s="214"/>
      <c r="W15" s="214" t="s">
        <v>2712</v>
      </c>
      <c r="X15" s="214" t="s">
        <v>2728</v>
      </c>
      <c r="Z15" s="163" t="s">
        <v>791</v>
      </c>
      <c r="AA15" s="164" t="s">
        <v>792</v>
      </c>
      <c r="AB15" s="219" t="s">
        <v>2734</v>
      </c>
      <c r="AC15" s="219" t="s">
        <v>20</v>
      </c>
      <c r="AD15" s="219" t="s">
        <v>1204</v>
      </c>
      <c r="AF15" s="277" t="s">
        <v>2676</v>
      </c>
      <c r="AG15" s="278" t="s">
        <v>2677</v>
      </c>
      <c r="AH15" s="220" t="s">
        <v>497</v>
      </c>
      <c r="AI15" s="220" t="s">
        <v>1213</v>
      </c>
      <c r="AJ15" s="220" t="s">
        <v>1204</v>
      </c>
      <c r="AK15" s="252" t="s">
        <v>1277</v>
      </c>
    </row>
    <row r="16" spans="1:46">
      <c r="G16" s="169" t="s">
        <v>2736</v>
      </c>
      <c r="H16" s="171" t="s">
        <v>20</v>
      </c>
      <c r="P16" s="169" t="s">
        <v>734</v>
      </c>
      <c r="Q16" s="171" t="s">
        <v>735</v>
      </c>
      <c r="R16" s="110"/>
      <c r="T16" s="214">
        <v>1300</v>
      </c>
      <c r="U16" s="214" t="s">
        <v>1667</v>
      </c>
      <c r="V16" s="214"/>
      <c r="W16" s="214" t="s">
        <v>2713</v>
      </c>
      <c r="X16" s="214" t="s">
        <v>2729</v>
      </c>
      <c r="Z16" s="163" t="s">
        <v>438</v>
      </c>
      <c r="AA16" s="164" t="s">
        <v>293</v>
      </c>
      <c r="AB16" s="219" t="s">
        <v>1216</v>
      </c>
      <c r="AC16" s="219" t="s">
        <v>290</v>
      </c>
      <c r="AD16" s="219" t="s">
        <v>1204</v>
      </c>
      <c r="AF16" s="277" t="s">
        <v>1426</v>
      </c>
      <c r="AG16" s="278" t="s">
        <v>1427</v>
      </c>
      <c r="AH16" s="220" t="s">
        <v>1214</v>
      </c>
      <c r="AI16" s="220" t="s">
        <v>1026</v>
      </c>
      <c r="AJ16" s="220" t="s">
        <v>1204</v>
      </c>
      <c r="AK16" s="252" t="s">
        <v>1278</v>
      </c>
    </row>
    <row r="17" spans="2:38">
      <c r="G17" s="169" t="s">
        <v>730</v>
      </c>
      <c r="H17" s="171" t="s">
        <v>731</v>
      </c>
      <c r="P17" s="169" t="s">
        <v>463</v>
      </c>
      <c r="Q17" s="171" t="s">
        <v>236</v>
      </c>
      <c r="R17" s="110"/>
      <c r="T17" s="214">
        <v>1310</v>
      </c>
      <c r="U17" s="214" t="s">
        <v>1668</v>
      </c>
      <c r="V17" s="214"/>
      <c r="W17" s="214" t="s">
        <v>2714</v>
      </c>
      <c r="X17" s="214" t="s">
        <v>2730</v>
      </c>
      <c r="Z17" s="163" t="s">
        <v>2535</v>
      </c>
      <c r="AA17" s="164" t="s">
        <v>2536</v>
      </c>
      <c r="AB17" s="219" t="s">
        <v>1217</v>
      </c>
      <c r="AC17" s="219" t="s">
        <v>291</v>
      </c>
      <c r="AD17" s="219" t="s">
        <v>1204</v>
      </c>
      <c r="AF17" s="277" t="s">
        <v>1700</v>
      </c>
      <c r="AG17" s="278" t="s">
        <v>1699</v>
      </c>
      <c r="AH17" s="220" t="s">
        <v>2649</v>
      </c>
      <c r="AI17" s="220" t="s">
        <v>2645</v>
      </c>
      <c r="AJ17" s="220" t="s">
        <v>1204</v>
      </c>
      <c r="AK17" s="270" t="s">
        <v>2523</v>
      </c>
    </row>
    <row r="18" spans="2:38">
      <c r="B18" s="84"/>
      <c r="C18" s="84"/>
      <c r="D18" s="84"/>
      <c r="F18" s="252"/>
      <c r="G18" s="169" t="s">
        <v>445</v>
      </c>
      <c r="H18" s="171" t="s">
        <v>22</v>
      </c>
      <c r="K18" s="8"/>
      <c r="O18" s="274"/>
      <c r="P18" s="169" t="s">
        <v>464</v>
      </c>
      <c r="Q18" s="171" t="s">
        <v>180</v>
      </c>
      <c r="R18" s="110"/>
      <c r="S18" s="8"/>
      <c r="T18" s="214">
        <v>1320</v>
      </c>
      <c r="U18" s="214" t="s">
        <v>1669</v>
      </c>
      <c r="V18" s="214"/>
      <c r="W18" s="214"/>
      <c r="X18" s="214"/>
      <c r="Y18" s="8"/>
      <c r="Z18" s="163" t="s">
        <v>448</v>
      </c>
      <c r="AA18" s="164" t="s">
        <v>280</v>
      </c>
      <c r="AB18" s="219" t="s">
        <v>1218</v>
      </c>
      <c r="AC18" s="219" t="s">
        <v>1219</v>
      </c>
      <c r="AD18" s="219" t="s">
        <v>1204</v>
      </c>
      <c r="AE18" s="8"/>
      <c r="AF18" s="277" t="s">
        <v>810</v>
      </c>
      <c r="AG18" s="278" t="s">
        <v>53</v>
      </c>
      <c r="AH18" s="220" t="s">
        <v>2734</v>
      </c>
      <c r="AI18" s="220" t="s">
        <v>20</v>
      </c>
      <c r="AJ18" s="220" t="s">
        <v>1204</v>
      </c>
      <c r="AK18" s="8" t="s">
        <v>2539</v>
      </c>
      <c r="AL18" s="274"/>
    </row>
    <row r="19" spans="2:38">
      <c r="G19" s="169" t="s">
        <v>444</v>
      </c>
      <c r="H19" s="170" t="s">
        <v>251</v>
      </c>
      <c r="K19" s="115"/>
      <c r="P19" s="169" t="s">
        <v>461</v>
      </c>
      <c r="Q19" s="171" t="s">
        <v>42</v>
      </c>
      <c r="R19" s="110"/>
      <c r="T19" s="214">
        <v>1330</v>
      </c>
      <c r="U19" s="214" t="s">
        <v>1670</v>
      </c>
      <c r="V19" s="214"/>
      <c r="W19" s="214"/>
      <c r="X19" s="214"/>
      <c r="Z19" s="163" t="s">
        <v>469</v>
      </c>
      <c r="AA19" s="164" t="s">
        <v>467</v>
      </c>
      <c r="AB19" s="219" t="s">
        <v>1220</v>
      </c>
      <c r="AC19" s="219" t="s">
        <v>1221</v>
      </c>
      <c r="AD19" s="219" t="s">
        <v>1204</v>
      </c>
      <c r="AF19" s="277" t="s">
        <v>1283</v>
      </c>
      <c r="AG19" s="278" t="s">
        <v>1284</v>
      </c>
      <c r="AH19" s="220" t="s">
        <v>2734</v>
      </c>
      <c r="AI19" s="220" t="s">
        <v>1215</v>
      </c>
      <c r="AJ19" s="220" t="s">
        <v>1204</v>
      </c>
    </row>
    <row r="20" spans="2:38">
      <c r="G20" s="169" t="s">
        <v>437</v>
      </c>
      <c r="H20" s="171" t="s">
        <v>180</v>
      </c>
      <c r="P20" s="169" t="s">
        <v>196</v>
      </c>
      <c r="Q20" s="171" t="s">
        <v>43</v>
      </c>
      <c r="R20" s="110"/>
      <c r="T20" s="214">
        <v>1340</v>
      </c>
      <c r="U20" s="214" t="s">
        <v>1671</v>
      </c>
      <c r="V20" s="214"/>
      <c r="W20" s="214"/>
      <c r="X20" s="214"/>
      <c r="Y20" s="115"/>
      <c r="Z20" s="163" t="s">
        <v>468</v>
      </c>
      <c r="AA20" s="164" t="s">
        <v>466</v>
      </c>
      <c r="AB20" s="219" t="s">
        <v>1570</v>
      </c>
      <c r="AC20" s="219" t="s">
        <v>1250</v>
      </c>
      <c r="AD20" s="219" t="s">
        <v>1204</v>
      </c>
      <c r="AF20" s="277" t="s">
        <v>1327</v>
      </c>
      <c r="AG20" s="278" t="s">
        <v>1328</v>
      </c>
      <c r="AH20" s="220" t="s">
        <v>1701</v>
      </c>
      <c r="AI20" s="220" t="s">
        <v>1702</v>
      </c>
      <c r="AJ20" s="220" t="s">
        <v>1204</v>
      </c>
      <c r="AK20" s="115"/>
    </row>
    <row r="21" spans="2:38">
      <c r="G21" s="169" t="s">
        <v>786</v>
      </c>
      <c r="H21" s="171" t="s">
        <v>787</v>
      </c>
      <c r="P21" s="169" t="s">
        <v>434</v>
      </c>
      <c r="Q21" s="171" t="s">
        <v>21</v>
      </c>
      <c r="R21" s="84"/>
      <c r="S21" s="115"/>
      <c r="T21" s="214">
        <v>1399</v>
      </c>
      <c r="U21" s="214" t="s">
        <v>1672</v>
      </c>
      <c r="V21" s="214"/>
      <c r="W21" s="214"/>
      <c r="X21" s="214"/>
      <c r="Z21" s="163" t="s">
        <v>1027</v>
      </c>
      <c r="AA21" s="164" t="s">
        <v>283</v>
      </c>
      <c r="AB21" s="219" t="s">
        <v>1222</v>
      </c>
      <c r="AC21" s="219" t="s">
        <v>735</v>
      </c>
      <c r="AD21" s="219" t="s">
        <v>1204</v>
      </c>
      <c r="AF21" s="223" t="s">
        <v>1520</v>
      </c>
      <c r="AG21" s="224" t="s">
        <v>1521</v>
      </c>
      <c r="AH21" s="220" t="s">
        <v>1217</v>
      </c>
      <c r="AI21" s="220" t="s">
        <v>291</v>
      </c>
      <c r="AJ21" s="220" t="s">
        <v>1204</v>
      </c>
    </row>
    <row r="22" spans="2:38">
      <c r="G22" s="169" t="s">
        <v>460</v>
      </c>
      <c r="H22" s="171" t="s">
        <v>24</v>
      </c>
      <c r="P22" s="169" t="s">
        <v>445</v>
      </c>
      <c r="Q22" s="171" t="s">
        <v>22</v>
      </c>
      <c r="R22" s="84"/>
      <c r="T22" s="214">
        <v>2100</v>
      </c>
      <c r="U22" s="214" t="s">
        <v>1673</v>
      </c>
      <c r="V22" s="214"/>
      <c r="W22" s="214"/>
      <c r="X22" s="214"/>
      <c r="Z22" s="163" t="s">
        <v>1518</v>
      </c>
      <c r="AA22" s="164" t="s">
        <v>1519</v>
      </c>
      <c r="AB22" s="219" t="s">
        <v>437</v>
      </c>
      <c r="AC22" s="219" t="s">
        <v>180</v>
      </c>
      <c r="AD22" s="219" t="s">
        <v>1204</v>
      </c>
      <c r="AF22" s="277" t="s">
        <v>2600</v>
      </c>
      <c r="AG22" s="278" t="s">
        <v>2601</v>
      </c>
      <c r="AH22" s="220" t="s">
        <v>1218</v>
      </c>
      <c r="AI22" s="220" t="s">
        <v>1219</v>
      </c>
      <c r="AJ22" s="220" t="s">
        <v>1204</v>
      </c>
    </row>
    <row r="23" spans="2:38">
      <c r="G23" s="172" t="s">
        <v>434</v>
      </c>
      <c r="H23" s="171" t="s">
        <v>21</v>
      </c>
      <c r="P23" s="169" t="s">
        <v>455</v>
      </c>
      <c r="Q23" s="171" t="s">
        <v>26</v>
      </c>
      <c r="R23" s="84"/>
      <c r="T23" s="214">
        <v>2110</v>
      </c>
      <c r="U23" s="214" t="s">
        <v>1674</v>
      </c>
      <c r="V23" s="214"/>
      <c r="W23" s="214"/>
      <c r="X23" s="214"/>
      <c r="Z23" s="163" t="s">
        <v>1081</v>
      </c>
      <c r="AA23" s="164" t="s">
        <v>1080</v>
      </c>
      <c r="AB23" s="219" t="s">
        <v>434</v>
      </c>
      <c r="AC23" s="219" t="s">
        <v>21</v>
      </c>
      <c r="AD23" s="219" t="s">
        <v>1204</v>
      </c>
      <c r="AF23" s="277" t="s">
        <v>2487</v>
      </c>
      <c r="AG23" s="278" t="s">
        <v>2488</v>
      </c>
      <c r="AH23" s="220" t="s">
        <v>1220</v>
      </c>
      <c r="AI23" s="220" t="s">
        <v>1221</v>
      </c>
      <c r="AJ23" s="220" t="s">
        <v>1204</v>
      </c>
    </row>
    <row r="24" spans="2:38">
      <c r="G24" s="172" t="s">
        <v>196</v>
      </c>
      <c r="H24" s="171" t="s">
        <v>25</v>
      </c>
      <c r="P24" s="173" t="s">
        <v>345</v>
      </c>
      <c r="Q24" s="211"/>
      <c r="R24" s="84"/>
      <c r="T24" s="214">
        <v>2199</v>
      </c>
      <c r="U24" s="214" t="s">
        <v>1675</v>
      </c>
      <c r="V24" s="214"/>
      <c r="W24" s="214"/>
      <c r="X24" s="214"/>
      <c r="Z24" s="163" t="s">
        <v>1291</v>
      </c>
      <c r="AA24" s="164" t="s">
        <v>1292</v>
      </c>
      <c r="AB24" s="219" t="s">
        <v>1223</v>
      </c>
      <c r="AC24" s="219" t="s">
        <v>1090</v>
      </c>
      <c r="AD24" s="219" t="s">
        <v>1204</v>
      </c>
      <c r="AF24" s="277" t="s">
        <v>1088</v>
      </c>
      <c r="AG24" s="278" t="s">
        <v>1089</v>
      </c>
      <c r="AH24" s="220" t="s">
        <v>1249</v>
      </c>
      <c r="AI24" s="220" t="s">
        <v>1250</v>
      </c>
      <c r="AJ24" s="220" t="s">
        <v>1204</v>
      </c>
    </row>
    <row r="25" spans="2:38">
      <c r="G25" s="172" t="s">
        <v>432</v>
      </c>
      <c r="H25" s="171" t="s">
        <v>26</v>
      </c>
      <c r="T25" s="214">
        <v>2200</v>
      </c>
      <c r="U25" s="214" t="s">
        <v>1676</v>
      </c>
      <c r="V25" s="214"/>
      <c r="W25" s="214"/>
      <c r="X25" s="214"/>
      <c r="Z25" s="163" t="s">
        <v>2734</v>
      </c>
      <c r="AA25" s="164" t="s">
        <v>140</v>
      </c>
      <c r="AB25" s="219" t="s">
        <v>196</v>
      </c>
      <c r="AC25" s="219" t="s">
        <v>43</v>
      </c>
      <c r="AD25" s="219" t="s">
        <v>1204</v>
      </c>
      <c r="AF25" s="277" t="s">
        <v>1227</v>
      </c>
      <c r="AG25" s="278" t="s">
        <v>1228</v>
      </c>
      <c r="AH25" s="220" t="s">
        <v>2650</v>
      </c>
      <c r="AI25" s="220" t="s">
        <v>2646</v>
      </c>
      <c r="AJ25" s="220" t="s">
        <v>1204</v>
      </c>
    </row>
    <row r="26" spans="2:38">
      <c r="G26" s="172" t="s">
        <v>1476</v>
      </c>
      <c r="H26" s="171" t="s">
        <v>1477</v>
      </c>
      <c r="P26" s="115"/>
      <c r="Q26" s="115"/>
      <c r="T26" s="214">
        <v>2205</v>
      </c>
      <c r="U26" s="214" t="s">
        <v>1677</v>
      </c>
      <c r="V26" s="214"/>
      <c r="W26" s="214"/>
      <c r="X26" s="214"/>
      <c r="Z26" s="163" t="s">
        <v>808</v>
      </c>
      <c r="AA26" s="164" t="s">
        <v>138</v>
      </c>
      <c r="AB26" s="219" t="s">
        <v>1407</v>
      </c>
      <c r="AC26" s="219" t="s">
        <v>26</v>
      </c>
      <c r="AD26" s="219" t="s">
        <v>1204</v>
      </c>
      <c r="AF26" s="223" t="s">
        <v>1982</v>
      </c>
      <c r="AG26" s="224" t="s">
        <v>1983</v>
      </c>
      <c r="AH26" s="220" t="s">
        <v>1222</v>
      </c>
      <c r="AI26" s="220" t="s">
        <v>735</v>
      </c>
      <c r="AJ26" s="220" t="s">
        <v>1204</v>
      </c>
    </row>
    <row r="27" spans="2:38">
      <c r="G27" s="172" t="s">
        <v>1434</v>
      </c>
      <c r="H27" s="171" t="s">
        <v>1435</v>
      </c>
      <c r="T27" s="214">
        <v>2210</v>
      </c>
      <c r="U27" s="214" t="s">
        <v>1678</v>
      </c>
      <c r="V27" s="214"/>
      <c r="W27" s="214"/>
      <c r="X27" s="214"/>
      <c r="Z27" s="163" t="s">
        <v>449</v>
      </c>
      <c r="AA27" s="164" t="s">
        <v>158</v>
      </c>
      <c r="AB27" s="219" t="s">
        <v>1168</v>
      </c>
      <c r="AC27" s="219" t="s">
        <v>1160</v>
      </c>
      <c r="AD27" s="219" t="s">
        <v>1224</v>
      </c>
      <c r="AF27" s="223" t="s">
        <v>1393</v>
      </c>
      <c r="AG27" s="224" t="s">
        <v>1394</v>
      </c>
      <c r="AH27" s="220" t="s">
        <v>437</v>
      </c>
      <c r="AI27" s="220" t="s">
        <v>180</v>
      </c>
      <c r="AJ27" s="220" t="s">
        <v>1204</v>
      </c>
    </row>
    <row r="28" spans="2:38">
      <c r="G28" s="172" t="s">
        <v>1712</v>
      </c>
      <c r="H28" s="171" t="s">
        <v>1713</v>
      </c>
      <c r="R28" s="84"/>
      <c r="T28" s="214">
        <v>2230</v>
      </c>
      <c r="U28" s="214" t="s">
        <v>1679</v>
      </c>
      <c r="V28" s="214"/>
      <c r="W28" s="214"/>
      <c r="X28" s="214"/>
      <c r="Z28" s="163" t="s">
        <v>730</v>
      </c>
      <c r="AA28" s="164" t="s">
        <v>731</v>
      </c>
      <c r="AB28" s="219" t="s">
        <v>1169</v>
      </c>
      <c r="AC28" s="219" t="s">
        <v>1161</v>
      </c>
      <c r="AD28" s="219" t="s">
        <v>1224</v>
      </c>
      <c r="AF28" s="223" t="s">
        <v>452</v>
      </c>
      <c r="AG28" s="224" t="s">
        <v>295</v>
      </c>
      <c r="AH28" s="220" t="s">
        <v>434</v>
      </c>
      <c r="AI28" s="220" t="s">
        <v>21</v>
      </c>
      <c r="AJ28" s="220" t="s">
        <v>1204</v>
      </c>
    </row>
    <row r="29" spans="2:38">
      <c r="G29" s="172" t="s">
        <v>1265</v>
      </c>
      <c r="H29" s="171" t="s">
        <v>1266</v>
      </c>
      <c r="T29" s="214">
        <v>2299</v>
      </c>
      <c r="U29" s="214" t="s">
        <v>1680</v>
      </c>
      <c r="V29" s="214"/>
      <c r="W29" s="214"/>
      <c r="X29" s="214"/>
      <c r="Z29" s="163" t="s">
        <v>437</v>
      </c>
      <c r="AA29" s="164" t="s">
        <v>180</v>
      </c>
      <c r="AB29" s="219" t="s">
        <v>1170</v>
      </c>
      <c r="AC29" s="219" t="s">
        <v>1162</v>
      </c>
      <c r="AD29" s="219" t="s">
        <v>1224</v>
      </c>
      <c r="AF29" s="223" t="s">
        <v>473</v>
      </c>
      <c r="AG29" s="224" t="s">
        <v>474</v>
      </c>
      <c r="AH29" s="220" t="s">
        <v>1223</v>
      </c>
      <c r="AI29" s="220" t="s">
        <v>1090</v>
      </c>
      <c r="AJ29" s="220" t="s">
        <v>1204</v>
      </c>
    </row>
    <row r="30" spans="2:38">
      <c r="G30" s="172" t="s">
        <v>1028</v>
      </c>
      <c r="H30" s="171" t="s">
        <v>1029</v>
      </c>
      <c r="T30" s="214">
        <v>2300</v>
      </c>
      <c r="U30" s="214" t="s">
        <v>1681</v>
      </c>
      <c r="V30" s="214"/>
      <c r="W30" s="214"/>
      <c r="X30" s="214"/>
      <c r="Z30" s="163" t="s">
        <v>1094</v>
      </c>
      <c r="AA30" s="164" t="s">
        <v>1095</v>
      </c>
      <c r="AB30" s="219" t="s">
        <v>1171</v>
      </c>
      <c r="AC30" s="219" t="s">
        <v>1163</v>
      </c>
      <c r="AD30" s="219" t="s">
        <v>1224</v>
      </c>
      <c r="AF30" s="223" t="s">
        <v>1350</v>
      </c>
      <c r="AG30" s="224" t="s">
        <v>1351</v>
      </c>
      <c r="AH30" s="220" t="s">
        <v>196</v>
      </c>
      <c r="AI30" s="220" t="s">
        <v>43</v>
      </c>
      <c r="AJ30" s="220" t="s">
        <v>1204</v>
      </c>
    </row>
    <row r="31" spans="2:38">
      <c r="G31" s="172" t="s">
        <v>1436</v>
      </c>
      <c r="H31" s="171" t="s">
        <v>1437</v>
      </c>
      <c r="T31" s="214">
        <v>2399</v>
      </c>
      <c r="U31" s="214" t="s">
        <v>1682</v>
      </c>
      <c r="V31" s="214"/>
      <c r="W31" s="214"/>
      <c r="X31" s="214"/>
      <c r="Z31" s="163" t="s">
        <v>788</v>
      </c>
      <c r="AA31" s="164" t="s">
        <v>787</v>
      </c>
      <c r="AB31" s="219" t="s">
        <v>1172</v>
      </c>
      <c r="AC31" s="219" t="s">
        <v>1164</v>
      </c>
      <c r="AD31" s="219" t="s">
        <v>1224</v>
      </c>
      <c r="AF31" s="223" t="s">
        <v>1908</v>
      </c>
      <c r="AG31" s="224" t="s">
        <v>1909</v>
      </c>
      <c r="AH31" s="220" t="s">
        <v>1168</v>
      </c>
      <c r="AI31" s="220" t="s">
        <v>1160</v>
      </c>
      <c r="AJ31" s="220" t="s">
        <v>1224</v>
      </c>
    </row>
    <row r="32" spans="2:38">
      <c r="G32" s="172" t="s">
        <v>1438</v>
      </c>
      <c r="H32" s="171" t="s">
        <v>1439</v>
      </c>
      <c r="N32" s="222"/>
      <c r="P32" s="222"/>
      <c r="Q32" s="222"/>
      <c r="T32" s="237" t="s">
        <v>1058</v>
      </c>
      <c r="U32" s="215" t="s">
        <v>583</v>
      </c>
      <c r="V32" s="215"/>
      <c r="W32" s="215"/>
      <c r="X32" s="215"/>
      <c r="Z32" s="163" t="s">
        <v>435</v>
      </c>
      <c r="AA32" s="164" t="s">
        <v>24</v>
      </c>
      <c r="AB32" s="219" t="s">
        <v>1173</v>
      </c>
      <c r="AC32" s="219" t="s">
        <v>1165</v>
      </c>
      <c r="AD32" s="219" t="s">
        <v>1224</v>
      </c>
      <c r="AF32" s="223" t="s">
        <v>2439</v>
      </c>
      <c r="AG32" s="224" t="s">
        <v>2440</v>
      </c>
      <c r="AH32" s="220" t="s">
        <v>1169</v>
      </c>
      <c r="AI32" s="220" t="s">
        <v>1161</v>
      </c>
      <c r="AJ32" s="220" t="s">
        <v>1224</v>
      </c>
    </row>
    <row r="33" spans="7:36">
      <c r="G33" s="172" t="s">
        <v>1474</v>
      </c>
      <c r="H33" s="171" t="s">
        <v>1475</v>
      </c>
      <c r="N33" s="222"/>
      <c r="P33" s="222"/>
      <c r="Q33" s="222"/>
      <c r="R33" s="222"/>
      <c r="Z33" s="163" t="s">
        <v>789</v>
      </c>
      <c r="AA33" s="164" t="s">
        <v>790</v>
      </c>
      <c r="AB33" s="219" t="s">
        <v>462</v>
      </c>
      <c r="AC33" s="219" t="s">
        <v>40</v>
      </c>
      <c r="AD33" s="219" t="s">
        <v>1224</v>
      </c>
      <c r="AF33" s="223" t="s">
        <v>1723</v>
      </c>
      <c r="AG33" s="224" t="s">
        <v>1724</v>
      </c>
      <c r="AH33" s="220" t="s">
        <v>1170</v>
      </c>
      <c r="AI33" s="220" t="s">
        <v>1162</v>
      </c>
      <c r="AJ33" s="220" t="s">
        <v>1224</v>
      </c>
    </row>
    <row r="34" spans="7:36">
      <c r="G34" s="172" t="s">
        <v>110</v>
      </c>
      <c r="H34" s="171" t="s">
        <v>1440</v>
      </c>
      <c r="N34" s="222"/>
      <c r="P34" s="222"/>
      <c r="Q34" s="222"/>
      <c r="R34" s="222"/>
      <c r="Z34" s="163" t="s">
        <v>196</v>
      </c>
      <c r="AA34" s="164" t="s">
        <v>25</v>
      </c>
      <c r="AB34" s="219" t="s">
        <v>449</v>
      </c>
      <c r="AC34" s="219" t="s">
        <v>158</v>
      </c>
      <c r="AD34" s="219" t="s">
        <v>1224</v>
      </c>
      <c r="AF34" s="223" t="s">
        <v>2046</v>
      </c>
      <c r="AG34" s="224" t="s">
        <v>1101</v>
      </c>
      <c r="AH34" s="220" t="s">
        <v>1171</v>
      </c>
      <c r="AI34" s="220" t="s">
        <v>1163</v>
      </c>
      <c r="AJ34" s="220" t="s">
        <v>1224</v>
      </c>
    </row>
    <row r="35" spans="7:36">
      <c r="G35" s="172" t="s">
        <v>108</v>
      </c>
      <c r="H35" s="171" t="s">
        <v>1441</v>
      </c>
      <c r="N35" s="222"/>
      <c r="P35" s="222"/>
      <c r="Q35" s="222"/>
      <c r="R35" s="222"/>
      <c r="Z35" s="163" t="s">
        <v>436</v>
      </c>
      <c r="AA35" s="164" t="s">
        <v>284</v>
      </c>
      <c r="AB35" s="219" t="s">
        <v>1174</v>
      </c>
      <c r="AC35" s="219" t="s">
        <v>1166</v>
      </c>
      <c r="AD35" s="219" t="s">
        <v>1224</v>
      </c>
      <c r="AF35" s="223" t="s">
        <v>1259</v>
      </c>
      <c r="AG35" s="224" t="s">
        <v>1260</v>
      </c>
      <c r="AH35" s="220" t="s">
        <v>1172</v>
      </c>
      <c r="AI35" s="220" t="s">
        <v>1164</v>
      </c>
      <c r="AJ35" s="220" t="s">
        <v>1224</v>
      </c>
    </row>
    <row r="36" spans="7:36">
      <c r="G36" s="172" t="s">
        <v>808</v>
      </c>
      <c r="H36" s="171" t="s">
        <v>138</v>
      </c>
      <c r="N36" s="222"/>
      <c r="P36" s="222"/>
      <c r="Q36" s="222"/>
      <c r="R36" s="222"/>
      <c r="Z36" s="163" t="s">
        <v>1086</v>
      </c>
      <c r="AA36" s="164" t="s">
        <v>1087</v>
      </c>
      <c r="AB36" s="219" t="s">
        <v>1175</v>
      </c>
      <c r="AC36" s="219" t="s">
        <v>1167</v>
      </c>
      <c r="AD36" s="219" t="s">
        <v>1224</v>
      </c>
      <c r="AF36" s="223" t="s">
        <v>1102</v>
      </c>
      <c r="AG36" s="224" t="s">
        <v>1103</v>
      </c>
      <c r="AH36" s="220" t="s">
        <v>2737</v>
      </c>
      <c r="AI36" s="220" t="s">
        <v>40</v>
      </c>
      <c r="AJ36" s="220" t="s">
        <v>1224</v>
      </c>
    </row>
    <row r="37" spans="7:36">
      <c r="G37" s="172" t="s">
        <v>1706</v>
      </c>
      <c r="H37" s="171" t="s">
        <v>1442</v>
      </c>
      <c r="N37" s="222"/>
      <c r="P37" s="222"/>
      <c r="Q37" s="222"/>
      <c r="R37" s="222"/>
      <c r="Z37" s="163" t="s">
        <v>434</v>
      </c>
      <c r="AA37" s="164" t="s">
        <v>21</v>
      </c>
      <c r="AF37" s="223" t="s">
        <v>2029</v>
      </c>
      <c r="AG37" s="224" t="s">
        <v>2030</v>
      </c>
      <c r="AH37" s="223" t="s">
        <v>2639</v>
      </c>
      <c r="AI37" s="220" t="s">
        <v>158</v>
      </c>
      <c r="AJ37" s="220" t="s">
        <v>1224</v>
      </c>
    </row>
    <row r="38" spans="7:36">
      <c r="G38" s="172" t="s">
        <v>1443</v>
      </c>
      <c r="H38" s="171" t="s">
        <v>1444</v>
      </c>
      <c r="N38" s="222"/>
      <c r="P38" s="222"/>
      <c r="Q38" s="222"/>
      <c r="R38" s="222"/>
      <c r="Z38" s="163" t="s">
        <v>1098</v>
      </c>
      <c r="AA38" s="164" t="s">
        <v>1097</v>
      </c>
      <c r="AF38" s="223" t="s">
        <v>69</v>
      </c>
      <c r="AG38" s="224" t="s">
        <v>1285</v>
      </c>
      <c r="AH38" s="220" t="s">
        <v>1174</v>
      </c>
      <c r="AI38" s="220" t="s">
        <v>1166</v>
      </c>
      <c r="AJ38" s="220" t="s">
        <v>1224</v>
      </c>
    </row>
    <row r="39" spans="7:36">
      <c r="G39" s="172" t="s">
        <v>2033</v>
      </c>
      <c r="H39" s="171" t="s">
        <v>2035</v>
      </c>
      <c r="N39" s="222"/>
      <c r="P39" s="222"/>
      <c r="Q39" s="222"/>
      <c r="R39" s="222"/>
      <c r="Z39" s="165" t="s">
        <v>445</v>
      </c>
      <c r="AA39" s="164" t="s">
        <v>292</v>
      </c>
      <c r="AF39" s="223" t="s">
        <v>475</v>
      </c>
      <c r="AG39" s="224" t="s">
        <v>476</v>
      </c>
      <c r="AH39" s="220" t="s">
        <v>1175</v>
      </c>
      <c r="AI39" s="220" t="s">
        <v>1167</v>
      </c>
      <c r="AJ39" s="220" t="s">
        <v>1224</v>
      </c>
    </row>
    <row r="40" spans="7:36">
      <c r="G40" s="172" t="s">
        <v>1709</v>
      </c>
      <c r="H40" s="171" t="s">
        <v>1005</v>
      </c>
      <c r="R40" s="222"/>
      <c r="Z40" s="165" t="s">
        <v>444</v>
      </c>
      <c r="AA40" s="166" t="s">
        <v>251</v>
      </c>
      <c r="AF40" s="223" t="s">
        <v>1251</v>
      </c>
      <c r="AG40" s="224" t="s">
        <v>1252</v>
      </c>
      <c r="AH40" s="222"/>
      <c r="AI40" s="222"/>
      <c r="AJ40" s="222"/>
    </row>
    <row r="41" spans="7:36">
      <c r="G41" s="172" t="s">
        <v>204</v>
      </c>
      <c r="H41" s="171" t="s">
        <v>1154</v>
      </c>
      <c r="Z41" s="165" t="s">
        <v>1091</v>
      </c>
      <c r="AA41" s="166" t="s">
        <v>1092</v>
      </c>
      <c r="AF41" s="223" t="s">
        <v>1731</v>
      </c>
      <c r="AG41" s="224" t="s">
        <v>1732</v>
      </c>
      <c r="AH41" s="222"/>
      <c r="AI41" s="222"/>
      <c r="AJ41" s="222"/>
    </row>
    <row r="42" spans="7:36">
      <c r="G42" s="172" t="s">
        <v>1488</v>
      </c>
      <c r="H42" s="171" t="s">
        <v>1487</v>
      </c>
      <c r="Z42" s="163" t="s">
        <v>433</v>
      </c>
      <c r="AA42" s="164" t="s">
        <v>285</v>
      </c>
      <c r="AF42" s="223" t="s">
        <v>1229</v>
      </c>
      <c r="AG42" s="224" t="s">
        <v>1230</v>
      </c>
      <c r="AH42" s="222"/>
      <c r="AI42" s="222"/>
      <c r="AJ42" s="222"/>
    </row>
    <row r="43" spans="7:36">
      <c r="G43" s="173" t="s">
        <v>345</v>
      </c>
      <c r="H43" s="174"/>
      <c r="Z43" s="163" t="s">
        <v>432</v>
      </c>
      <c r="AA43" s="164" t="s">
        <v>26</v>
      </c>
      <c r="AF43" s="223" t="s">
        <v>1253</v>
      </c>
      <c r="AG43" s="224" t="s">
        <v>1254</v>
      </c>
      <c r="AH43" s="222"/>
      <c r="AI43" s="222"/>
      <c r="AJ43" s="222"/>
    </row>
    <row r="44" spans="7:36">
      <c r="G44" s="173" t="s">
        <v>345</v>
      </c>
      <c r="H44" s="174"/>
      <c r="Z44" s="165" t="s">
        <v>1305</v>
      </c>
      <c r="AA44" s="166" t="s">
        <v>1306</v>
      </c>
      <c r="AF44" s="223" t="s">
        <v>1725</v>
      </c>
      <c r="AG44" s="224" t="s">
        <v>1726</v>
      </c>
      <c r="AH44" s="222"/>
      <c r="AI44" s="222"/>
      <c r="AJ44" s="222"/>
    </row>
    <row r="45" spans="7:36">
      <c r="Z45" s="163" t="s">
        <v>446</v>
      </c>
      <c r="AA45" s="164" t="s">
        <v>281</v>
      </c>
      <c r="AF45" s="223" t="s">
        <v>1261</v>
      </c>
      <c r="AG45" s="224" t="s">
        <v>1262</v>
      </c>
      <c r="AH45" s="222"/>
      <c r="AI45" s="222"/>
      <c r="AJ45" s="222"/>
    </row>
    <row r="46" spans="7:36">
      <c r="Z46" s="144" t="s">
        <v>345</v>
      </c>
      <c r="AA46" s="145"/>
      <c r="AF46" s="223" t="s">
        <v>1265</v>
      </c>
      <c r="AG46" s="224" t="s">
        <v>1266</v>
      </c>
      <c r="AH46" s="222"/>
      <c r="AI46" s="222"/>
      <c r="AJ46" s="222"/>
    </row>
    <row r="47" spans="7:36">
      <c r="Z47" s="144"/>
      <c r="AA47" s="145"/>
      <c r="AF47" s="277" t="s">
        <v>1106</v>
      </c>
      <c r="AG47" s="278" t="s">
        <v>1107</v>
      </c>
      <c r="AH47" s="222"/>
      <c r="AI47" s="222"/>
      <c r="AJ47" s="222"/>
    </row>
    <row r="48" spans="7:36">
      <c r="Z48" s="84"/>
      <c r="AA48" s="84"/>
      <c r="AF48" s="277" t="s">
        <v>1178</v>
      </c>
      <c r="AG48" s="278" t="s">
        <v>1179</v>
      </c>
      <c r="AH48" s="222"/>
      <c r="AI48" s="222"/>
      <c r="AJ48" s="222"/>
    </row>
    <row r="49" spans="26:36">
      <c r="Z49" s="84"/>
      <c r="AA49" s="84"/>
      <c r="AB49" s="115"/>
      <c r="AC49" s="115"/>
      <c r="AF49" s="277" t="s">
        <v>1784</v>
      </c>
      <c r="AG49" s="278" t="s">
        <v>1785</v>
      </c>
      <c r="AH49" s="222"/>
      <c r="AI49" s="222"/>
      <c r="AJ49" s="222"/>
    </row>
    <row r="50" spans="26:36">
      <c r="Z50" s="84"/>
      <c r="AA50" s="84"/>
      <c r="AB50" s="115"/>
      <c r="AC50" s="115"/>
      <c r="AF50" s="277" t="s">
        <v>1712</v>
      </c>
      <c r="AG50" s="278" t="s">
        <v>2557</v>
      </c>
      <c r="AH50" s="222"/>
      <c r="AI50" s="222"/>
      <c r="AJ50" s="222"/>
    </row>
    <row r="51" spans="26:36">
      <c r="Z51" s="84"/>
      <c r="AA51" s="84"/>
      <c r="AB51" s="115"/>
      <c r="AC51" s="115"/>
      <c r="AF51" s="277" t="s">
        <v>2546</v>
      </c>
      <c r="AG51" s="278" t="s">
        <v>2547</v>
      </c>
      <c r="AH51" s="222"/>
      <c r="AI51" s="222"/>
      <c r="AJ51" s="222"/>
    </row>
    <row r="52" spans="26:36">
      <c r="Z52" s="84"/>
      <c r="AA52" s="84"/>
      <c r="AF52" s="277" t="s">
        <v>1516</v>
      </c>
      <c r="AG52" s="278" t="s">
        <v>1517</v>
      </c>
      <c r="AH52" s="222"/>
      <c r="AI52" s="222"/>
      <c r="AJ52" s="222"/>
    </row>
    <row r="53" spans="26:36">
      <c r="AF53" s="277" t="s">
        <v>1767</v>
      </c>
      <c r="AG53" s="278" t="s">
        <v>1768</v>
      </c>
      <c r="AH53" s="222"/>
      <c r="AI53" s="222"/>
      <c r="AJ53" s="222"/>
    </row>
    <row r="54" spans="26:36">
      <c r="AF54" s="277" t="s">
        <v>2043</v>
      </c>
      <c r="AG54" s="278" t="s">
        <v>2044</v>
      </c>
      <c r="AH54" s="222"/>
      <c r="AI54" s="222"/>
      <c r="AJ54" s="222"/>
    </row>
    <row r="55" spans="26:36">
      <c r="AF55" s="277" t="s">
        <v>2575</v>
      </c>
      <c r="AG55" s="278" t="s">
        <v>2576</v>
      </c>
      <c r="AH55" s="222"/>
      <c r="AI55" s="222"/>
      <c r="AJ55" s="222"/>
    </row>
    <row r="56" spans="26:36">
      <c r="AF56" s="277" t="s">
        <v>2564</v>
      </c>
      <c r="AG56" s="278" t="s">
        <v>2565</v>
      </c>
      <c r="AH56" s="222"/>
      <c r="AI56" s="222"/>
      <c r="AJ56" s="222"/>
    </row>
    <row r="57" spans="26:36">
      <c r="AF57" s="277" t="s">
        <v>793</v>
      </c>
      <c r="AG57" s="278" t="s">
        <v>794</v>
      </c>
      <c r="AH57" s="222"/>
      <c r="AI57" s="222"/>
      <c r="AJ57" s="222"/>
    </row>
    <row r="58" spans="26:36">
      <c r="AF58" s="277" t="s">
        <v>1333</v>
      </c>
      <c r="AG58" s="278" t="s">
        <v>1332</v>
      </c>
      <c r="AH58" s="222"/>
      <c r="AI58" s="222"/>
      <c r="AJ58" s="222"/>
    </row>
    <row r="59" spans="26:36">
      <c r="AF59" s="277" t="s">
        <v>1191</v>
      </c>
      <c r="AG59" s="278" t="s">
        <v>1192</v>
      </c>
      <c r="AH59" s="222"/>
      <c r="AI59" s="222"/>
      <c r="AJ59" s="222"/>
    </row>
    <row r="60" spans="26:36">
      <c r="AF60" s="277" t="s">
        <v>477</v>
      </c>
      <c r="AG60" s="278" t="s">
        <v>478</v>
      </c>
      <c r="AH60" s="222"/>
      <c r="AI60" s="222"/>
      <c r="AJ60" s="222"/>
    </row>
    <row r="61" spans="26:36">
      <c r="AF61" s="277" t="s">
        <v>1960</v>
      </c>
      <c r="AG61" s="278" t="s">
        <v>1961</v>
      </c>
      <c r="AH61" s="222"/>
      <c r="AI61" s="222"/>
      <c r="AJ61" s="222"/>
    </row>
    <row r="62" spans="26:36">
      <c r="AF62" s="277" t="s">
        <v>447</v>
      </c>
      <c r="AG62" s="278" t="s">
        <v>23</v>
      </c>
      <c r="AH62" s="222"/>
      <c r="AI62" s="222"/>
      <c r="AJ62" s="222"/>
    </row>
    <row r="63" spans="26:36">
      <c r="AF63" s="277" t="s">
        <v>2489</v>
      </c>
      <c r="AG63" s="278" t="s">
        <v>2490</v>
      </c>
      <c r="AH63" s="222"/>
      <c r="AI63" s="222"/>
      <c r="AJ63" s="222"/>
    </row>
    <row r="64" spans="26:36">
      <c r="AF64" s="277" t="s">
        <v>1188</v>
      </c>
      <c r="AG64" s="278" t="s">
        <v>1189</v>
      </c>
      <c r="AH64" s="222"/>
      <c r="AI64" s="222"/>
      <c r="AJ64" s="222"/>
    </row>
    <row r="65" spans="2:38">
      <c r="AF65" s="277" t="s">
        <v>1108</v>
      </c>
      <c r="AG65" s="278" t="s">
        <v>1109</v>
      </c>
      <c r="AH65" s="222"/>
      <c r="AI65" s="222"/>
      <c r="AJ65" s="222"/>
    </row>
    <row r="66" spans="2:38">
      <c r="AF66" s="277" t="s">
        <v>1686</v>
      </c>
      <c r="AG66" s="278" t="s">
        <v>1687</v>
      </c>
      <c r="AH66" s="222"/>
      <c r="AI66" s="222"/>
      <c r="AJ66" s="222"/>
    </row>
    <row r="67" spans="2:38">
      <c r="AF67" s="277" t="s">
        <v>479</v>
      </c>
      <c r="AG67" s="278" t="s">
        <v>480</v>
      </c>
      <c r="AH67" s="222"/>
      <c r="AI67" s="222"/>
      <c r="AJ67" s="222"/>
    </row>
    <row r="68" spans="2:38">
      <c r="AF68" s="277" t="s">
        <v>1028</v>
      </c>
      <c r="AG68" s="278" t="s">
        <v>1029</v>
      </c>
      <c r="AH68" s="222"/>
      <c r="AI68" s="222"/>
      <c r="AJ68" s="222"/>
    </row>
    <row r="69" spans="2:38">
      <c r="AF69" s="277" t="s">
        <v>441</v>
      </c>
      <c r="AG69" s="278" t="s">
        <v>249</v>
      </c>
      <c r="AH69" s="222"/>
      <c r="AI69" s="222"/>
      <c r="AJ69" s="222"/>
    </row>
    <row r="70" spans="2:38">
      <c r="AF70" s="277" t="s">
        <v>440</v>
      </c>
      <c r="AG70" s="278" t="s">
        <v>28</v>
      </c>
      <c r="AH70" s="222"/>
      <c r="AI70" s="222"/>
      <c r="AJ70" s="222"/>
    </row>
    <row r="71" spans="2:38">
      <c r="AE71" s="115"/>
      <c r="AF71" s="277" t="s">
        <v>1065</v>
      </c>
      <c r="AG71" s="278" t="s">
        <v>1066</v>
      </c>
      <c r="AH71" s="222"/>
      <c r="AI71" s="222"/>
      <c r="AJ71" s="222"/>
    </row>
    <row r="72" spans="2:38">
      <c r="B72" s="84"/>
      <c r="C72" s="84"/>
      <c r="D72" s="84"/>
      <c r="F72" s="252"/>
      <c r="G72" s="8"/>
      <c r="H72" s="8"/>
      <c r="K72" s="8"/>
      <c r="O72" s="274"/>
      <c r="P72" s="8"/>
      <c r="Q72" s="8"/>
      <c r="S72" s="8"/>
      <c r="T72" s="222"/>
      <c r="U72" s="222"/>
      <c r="V72" s="252"/>
      <c r="W72" s="274"/>
      <c r="X72" s="274"/>
      <c r="Y72" s="8"/>
      <c r="Z72" s="8"/>
      <c r="AA72" s="8"/>
      <c r="AB72" s="8"/>
      <c r="AC72" s="8"/>
      <c r="AD72" s="212"/>
      <c r="AF72" s="277" t="s">
        <v>2040</v>
      </c>
      <c r="AG72" s="278" t="s">
        <v>2041</v>
      </c>
      <c r="AH72" s="222"/>
      <c r="AI72" s="222"/>
      <c r="AJ72" s="222"/>
      <c r="AK72" s="8"/>
      <c r="AL72" s="274"/>
    </row>
    <row r="73" spans="2:38">
      <c r="B73" s="84"/>
      <c r="C73" s="84"/>
      <c r="D73" s="84"/>
      <c r="F73" s="252"/>
      <c r="G73" s="8"/>
      <c r="H73" s="8"/>
      <c r="O73" s="274"/>
      <c r="P73" s="8"/>
      <c r="Q73" s="8"/>
      <c r="S73" s="8"/>
      <c r="T73" s="222"/>
      <c r="U73" s="222"/>
      <c r="V73" s="252"/>
      <c r="W73" s="274"/>
      <c r="X73" s="274"/>
      <c r="Y73" s="8"/>
      <c r="Z73" s="8"/>
      <c r="AA73" s="8"/>
      <c r="AB73" s="8"/>
      <c r="AC73" s="8"/>
      <c r="AD73" s="212"/>
      <c r="AF73" s="277" t="s">
        <v>1391</v>
      </c>
      <c r="AG73" s="278" t="s">
        <v>1392</v>
      </c>
      <c r="AH73" s="222"/>
      <c r="AI73" s="222"/>
      <c r="AJ73" s="222"/>
      <c r="AK73" s="8"/>
      <c r="AL73" s="274"/>
    </row>
    <row r="74" spans="2:38">
      <c r="B74" s="84"/>
      <c r="C74" s="84"/>
      <c r="D74" s="84"/>
      <c r="F74" s="252"/>
      <c r="G74" s="8"/>
      <c r="H74" s="8"/>
      <c r="O74" s="274"/>
      <c r="P74" s="8"/>
      <c r="Q74" s="8"/>
      <c r="S74" s="8"/>
      <c r="T74" s="222"/>
      <c r="U74" s="222"/>
      <c r="V74" s="252"/>
      <c r="W74" s="274"/>
      <c r="X74" s="274"/>
      <c r="Z74" s="8"/>
      <c r="AA74" s="8"/>
      <c r="AB74" s="8"/>
      <c r="AC74" s="8"/>
      <c r="AD74" s="212"/>
      <c r="AE74" s="8"/>
      <c r="AF74" s="277" t="s">
        <v>1958</v>
      </c>
      <c r="AG74" s="278" t="s">
        <v>1959</v>
      </c>
      <c r="AH74" s="222"/>
      <c r="AI74" s="222"/>
      <c r="AJ74" s="222"/>
      <c r="AL74" s="274"/>
    </row>
    <row r="75" spans="2:38">
      <c r="K75" s="115"/>
      <c r="S75" s="115"/>
      <c r="Y75" s="115"/>
      <c r="AF75" s="277" t="s">
        <v>1489</v>
      </c>
      <c r="AG75" s="278" t="s">
        <v>1490</v>
      </c>
      <c r="AH75" s="222"/>
      <c r="AI75" s="222"/>
      <c r="AJ75" s="222"/>
      <c r="AK75" s="115"/>
    </row>
    <row r="76" spans="2:38">
      <c r="S76" s="115"/>
      <c r="Y76" s="115"/>
      <c r="AF76" s="277" t="s">
        <v>2558</v>
      </c>
      <c r="AG76" s="278" t="s">
        <v>2559</v>
      </c>
      <c r="AH76" s="222"/>
      <c r="AI76" s="222"/>
      <c r="AJ76" s="222"/>
      <c r="AK76" s="115"/>
    </row>
    <row r="77" spans="2:38">
      <c r="S77" s="115"/>
      <c r="AF77" s="277" t="s">
        <v>1357</v>
      </c>
      <c r="AG77" s="278" t="s">
        <v>1358</v>
      </c>
      <c r="AH77" s="222"/>
      <c r="AI77" s="222"/>
      <c r="AJ77" s="222"/>
    </row>
    <row r="78" spans="2:38">
      <c r="AF78" s="277" t="s">
        <v>1482</v>
      </c>
      <c r="AG78" s="278" t="s">
        <v>1483</v>
      </c>
      <c r="AH78" s="222"/>
      <c r="AI78" s="222"/>
      <c r="AJ78" s="222"/>
    </row>
    <row r="79" spans="2:38">
      <c r="AF79" s="277" t="s">
        <v>2550</v>
      </c>
      <c r="AG79" s="278" t="s">
        <v>2551</v>
      </c>
      <c r="AH79" s="222"/>
      <c r="AI79" s="222"/>
      <c r="AJ79" s="222"/>
    </row>
    <row r="80" spans="2:38">
      <c r="AF80" s="277" t="s">
        <v>2573</v>
      </c>
      <c r="AG80" s="278" t="s">
        <v>2574</v>
      </c>
      <c r="AH80" s="222"/>
      <c r="AI80" s="222"/>
      <c r="AJ80" s="222"/>
    </row>
    <row r="81" spans="7:36">
      <c r="P81" s="115"/>
      <c r="Q81" s="115"/>
      <c r="AF81" s="277" t="s">
        <v>481</v>
      </c>
      <c r="AG81" s="278" t="s">
        <v>558</v>
      </c>
      <c r="AH81" s="222"/>
      <c r="AI81" s="222"/>
      <c r="AJ81" s="222"/>
    </row>
    <row r="82" spans="7:36">
      <c r="P82" s="115"/>
      <c r="Q82" s="115"/>
      <c r="AF82" s="277" t="s">
        <v>482</v>
      </c>
      <c r="AG82" s="278" t="s">
        <v>559</v>
      </c>
      <c r="AH82" s="222"/>
      <c r="AI82" s="222"/>
      <c r="AJ82" s="222"/>
    </row>
    <row r="83" spans="7:36">
      <c r="P83" s="115"/>
      <c r="Q83" s="115"/>
      <c r="AF83" s="277" t="s">
        <v>1445</v>
      </c>
      <c r="AG83" s="278" t="s">
        <v>1446</v>
      </c>
      <c r="AH83" s="222"/>
      <c r="AI83" s="222"/>
      <c r="AJ83" s="222"/>
    </row>
    <row r="84" spans="7:36">
      <c r="AF84" s="277" t="s">
        <v>1491</v>
      </c>
      <c r="AG84" s="278" t="s">
        <v>1492</v>
      </c>
      <c r="AH84" s="222"/>
      <c r="AI84" s="222"/>
      <c r="AJ84" s="222"/>
    </row>
    <row r="85" spans="7:36">
      <c r="AF85" s="277" t="s">
        <v>1334</v>
      </c>
      <c r="AG85" s="278" t="s">
        <v>1335</v>
      </c>
      <c r="AH85" s="222"/>
      <c r="AI85" s="222"/>
      <c r="AJ85" s="222"/>
    </row>
    <row r="86" spans="7:36">
      <c r="AF86" s="277" t="s">
        <v>2590</v>
      </c>
      <c r="AG86" s="278" t="s">
        <v>2591</v>
      </c>
      <c r="AH86" s="222"/>
      <c r="AI86" s="222"/>
      <c r="AJ86" s="222"/>
    </row>
    <row r="87" spans="7:36">
      <c r="AF87" s="277" t="s">
        <v>85</v>
      </c>
      <c r="AG87" s="278" t="s">
        <v>2698</v>
      </c>
      <c r="AH87" s="222"/>
      <c r="AI87" s="222"/>
      <c r="AJ87" s="222"/>
    </row>
    <row r="88" spans="7:36">
      <c r="AF88" s="277" t="s">
        <v>1556</v>
      </c>
      <c r="AG88" s="278" t="s">
        <v>1557</v>
      </c>
      <c r="AH88" s="222"/>
      <c r="AI88" s="222"/>
      <c r="AJ88" s="222"/>
    </row>
    <row r="89" spans="7:36">
      <c r="Z89" s="115"/>
      <c r="AA89" s="115"/>
      <c r="AF89" s="277" t="s">
        <v>1540</v>
      </c>
      <c r="AG89" s="278" t="s">
        <v>1541</v>
      </c>
      <c r="AH89" s="222"/>
      <c r="AI89" s="222"/>
      <c r="AJ89" s="222"/>
    </row>
    <row r="90" spans="7:36">
      <c r="Z90" s="115"/>
      <c r="AA90" s="115"/>
      <c r="AF90" s="277" t="s">
        <v>1365</v>
      </c>
      <c r="AG90" s="278" t="s">
        <v>1366</v>
      </c>
      <c r="AH90" s="222"/>
      <c r="AI90" s="222"/>
      <c r="AJ90" s="222"/>
    </row>
    <row r="91" spans="7:36">
      <c r="Z91" s="115"/>
      <c r="AA91" s="115"/>
      <c r="AF91" s="277" t="s">
        <v>2681</v>
      </c>
      <c r="AG91" s="278" t="s">
        <v>2682</v>
      </c>
      <c r="AH91" s="222"/>
      <c r="AI91" s="222"/>
      <c r="AJ91" s="222"/>
    </row>
    <row r="92" spans="7:36">
      <c r="AF92" s="277" t="s">
        <v>1402</v>
      </c>
      <c r="AG92" s="278" t="s">
        <v>1403</v>
      </c>
      <c r="AH92" s="222"/>
      <c r="AI92" s="222"/>
      <c r="AJ92" s="222"/>
    </row>
    <row r="93" spans="7:36">
      <c r="AF93" s="277" t="s">
        <v>1447</v>
      </c>
      <c r="AG93" s="278" t="s">
        <v>1448</v>
      </c>
      <c r="AH93" s="222"/>
      <c r="AI93" s="222"/>
      <c r="AJ93" s="222"/>
    </row>
    <row r="94" spans="7:36">
      <c r="AF94" s="277" t="s">
        <v>1110</v>
      </c>
      <c r="AG94" s="278" t="s">
        <v>1111</v>
      </c>
      <c r="AH94" s="222"/>
      <c r="AI94" s="222"/>
      <c r="AJ94" s="222"/>
    </row>
    <row r="95" spans="7:36">
      <c r="AF95" s="277" t="s">
        <v>1104</v>
      </c>
      <c r="AG95" s="278" t="s">
        <v>1105</v>
      </c>
      <c r="AH95" s="222"/>
      <c r="AI95" s="222"/>
      <c r="AJ95" s="222"/>
    </row>
    <row r="96" spans="7:36">
      <c r="G96" s="115"/>
      <c r="H96" s="115"/>
      <c r="AF96" s="277" t="s">
        <v>2555</v>
      </c>
      <c r="AG96" s="278" t="s">
        <v>2556</v>
      </c>
      <c r="AH96" s="222"/>
      <c r="AI96" s="222"/>
      <c r="AJ96" s="222"/>
    </row>
    <row r="97" spans="7:36">
      <c r="G97" s="115"/>
      <c r="H97" s="115"/>
      <c r="AF97" s="223" t="s">
        <v>1279</v>
      </c>
      <c r="AG97" s="278" t="s">
        <v>1280</v>
      </c>
      <c r="AH97" s="222"/>
      <c r="AI97" s="222"/>
      <c r="AJ97" s="222"/>
    </row>
    <row r="98" spans="7:36">
      <c r="G98" s="115"/>
      <c r="H98" s="115"/>
      <c r="AF98" s="223" t="s">
        <v>1943</v>
      </c>
      <c r="AG98" s="278" t="s">
        <v>1944</v>
      </c>
      <c r="AH98" s="222"/>
      <c r="AI98" s="222"/>
      <c r="AJ98" s="222"/>
    </row>
    <row r="99" spans="7:36">
      <c r="AF99" s="277" t="s">
        <v>2670</v>
      </c>
      <c r="AG99" s="278" t="s">
        <v>2671</v>
      </c>
      <c r="AH99" s="222"/>
      <c r="AI99" s="222"/>
      <c r="AJ99" s="222"/>
    </row>
    <row r="100" spans="7:36">
      <c r="AF100" s="223" t="s">
        <v>2036</v>
      </c>
      <c r="AG100" s="224" t="s">
        <v>2037</v>
      </c>
      <c r="AH100" s="222"/>
      <c r="AI100" s="222"/>
      <c r="AJ100" s="222"/>
    </row>
    <row r="101" spans="7:36">
      <c r="AF101" s="223" t="s">
        <v>1186</v>
      </c>
      <c r="AG101" s="224" t="s">
        <v>1187</v>
      </c>
      <c r="AH101" s="222"/>
      <c r="AI101" s="222"/>
      <c r="AJ101" s="222"/>
    </row>
    <row r="102" spans="7:36">
      <c r="AF102" s="223" t="s">
        <v>1742</v>
      </c>
      <c r="AG102" s="224" t="s">
        <v>1741</v>
      </c>
      <c r="AH102" s="222"/>
      <c r="AI102" s="222"/>
      <c r="AJ102" s="222"/>
    </row>
    <row r="103" spans="7:36">
      <c r="AF103" s="223" t="s">
        <v>1948</v>
      </c>
      <c r="AG103" s="224" t="s">
        <v>1949</v>
      </c>
      <c r="AH103" s="222"/>
      <c r="AI103" s="222"/>
      <c r="AJ103" s="222"/>
    </row>
    <row r="104" spans="7:36">
      <c r="AF104" s="223" t="s">
        <v>1273</v>
      </c>
      <c r="AG104" s="224" t="s">
        <v>1274</v>
      </c>
      <c r="AH104" s="222"/>
      <c r="AI104" s="222"/>
      <c r="AJ104" s="222"/>
    </row>
    <row r="105" spans="7:36">
      <c r="AF105" s="223" t="s">
        <v>1739</v>
      </c>
      <c r="AG105" s="224" t="s">
        <v>1740</v>
      </c>
      <c r="AH105" s="222"/>
      <c r="AI105" s="222"/>
      <c r="AJ105" s="222"/>
    </row>
    <row r="106" spans="7:36">
      <c r="AF106" s="223" t="s">
        <v>483</v>
      </c>
      <c r="AG106" s="224" t="s">
        <v>484</v>
      </c>
      <c r="AH106" s="222"/>
      <c r="AI106" s="222"/>
      <c r="AJ106" s="222"/>
    </row>
    <row r="107" spans="7:36">
      <c r="AF107" s="223" t="s">
        <v>485</v>
      </c>
      <c r="AG107" s="224" t="s">
        <v>486</v>
      </c>
      <c r="AH107" s="222"/>
      <c r="AI107" s="222"/>
      <c r="AJ107" s="222"/>
    </row>
    <row r="108" spans="7:36">
      <c r="AF108" s="223" t="s">
        <v>1295</v>
      </c>
      <c r="AG108" s="224" t="s">
        <v>1294</v>
      </c>
      <c r="AH108" s="222"/>
      <c r="AI108" s="222"/>
      <c r="AJ108" s="222"/>
    </row>
    <row r="109" spans="7:36">
      <c r="AF109" s="223" t="s">
        <v>2019</v>
      </c>
      <c r="AG109" s="224" t="s">
        <v>2020</v>
      </c>
      <c r="AH109" s="222"/>
      <c r="AI109" s="222"/>
      <c r="AJ109" s="222"/>
    </row>
    <row r="110" spans="7:36">
      <c r="AF110" s="223" t="s">
        <v>92</v>
      </c>
      <c r="AG110" s="224" t="s">
        <v>1153</v>
      </c>
      <c r="AH110" s="222"/>
      <c r="AI110" s="222"/>
      <c r="AJ110" s="222"/>
    </row>
    <row r="111" spans="7:36">
      <c r="AF111" s="223" t="s">
        <v>1986</v>
      </c>
      <c r="AG111" s="224" t="s">
        <v>1987</v>
      </c>
      <c r="AH111" s="222"/>
      <c r="AI111" s="222"/>
      <c r="AJ111" s="222"/>
    </row>
    <row r="112" spans="7:36">
      <c r="AF112" s="223" t="s">
        <v>1336</v>
      </c>
      <c r="AG112" s="224" t="s">
        <v>1337</v>
      </c>
      <c r="AH112" s="222"/>
      <c r="AI112" s="222"/>
      <c r="AJ112" s="222"/>
    </row>
    <row r="113" spans="32:36">
      <c r="AF113" s="277" t="s">
        <v>2685</v>
      </c>
      <c r="AG113" s="278" t="s">
        <v>2686</v>
      </c>
      <c r="AH113" s="222"/>
      <c r="AI113" s="222"/>
      <c r="AJ113" s="222"/>
    </row>
    <row r="114" spans="32:36">
      <c r="AF114" s="223" t="s">
        <v>2483</v>
      </c>
      <c r="AG114" s="224" t="s">
        <v>2484</v>
      </c>
      <c r="AH114" s="222"/>
      <c r="AI114" s="222"/>
      <c r="AJ114" s="222"/>
    </row>
    <row r="115" spans="32:36">
      <c r="AF115" s="223" t="s">
        <v>1778</v>
      </c>
      <c r="AG115" s="224" t="s">
        <v>1779</v>
      </c>
      <c r="AH115" s="222"/>
      <c r="AI115" s="222"/>
      <c r="AJ115" s="222"/>
    </row>
    <row r="116" spans="32:36">
      <c r="AF116" s="223" t="s">
        <v>487</v>
      </c>
      <c r="AG116" s="224" t="s">
        <v>560</v>
      </c>
      <c r="AH116" s="222"/>
      <c r="AI116" s="222"/>
      <c r="AJ116" s="222"/>
    </row>
    <row r="117" spans="32:36">
      <c r="AF117" s="223" t="s">
        <v>1377</v>
      </c>
      <c r="AG117" s="224" t="s">
        <v>1378</v>
      </c>
      <c r="AH117" s="222"/>
      <c r="AI117" s="222"/>
      <c r="AJ117" s="222"/>
    </row>
    <row r="118" spans="32:36">
      <c r="AF118" s="277" t="s">
        <v>2786</v>
      </c>
      <c r="AG118" s="278" t="s">
        <v>2787</v>
      </c>
      <c r="AH118" s="222"/>
      <c r="AI118" s="222"/>
      <c r="AJ118" s="222"/>
    </row>
    <row r="119" spans="32:36">
      <c r="AF119" s="223" t="s">
        <v>1309</v>
      </c>
      <c r="AG119" s="224" t="s">
        <v>1310</v>
      </c>
      <c r="AH119" s="222"/>
      <c r="AI119" s="222"/>
      <c r="AJ119" s="222"/>
    </row>
    <row r="120" spans="32:36">
      <c r="AF120" s="223" t="s">
        <v>1255</v>
      </c>
      <c r="AG120" s="224" t="s">
        <v>1256</v>
      </c>
      <c r="AH120" s="222"/>
      <c r="AI120" s="222"/>
      <c r="AJ120" s="222"/>
    </row>
    <row r="121" spans="32:36">
      <c r="AF121" s="223" t="s">
        <v>1395</v>
      </c>
      <c r="AG121" s="224" t="s">
        <v>1396</v>
      </c>
      <c r="AH121" s="222"/>
      <c r="AI121" s="222"/>
      <c r="AJ121" s="222"/>
    </row>
    <row r="122" spans="32:36">
      <c r="AF122" s="223" t="s">
        <v>1379</v>
      </c>
      <c r="AG122" s="224" t="s">
        <v>1380</v>
      </c>
      <c r="AH122" s="222"/>
      <c r="AI122" s="222"/>
      <c r="AJ122" s="222"/>
    </row>
    <row r="123" spans="32:36">
      <c r="AF123" s="277" t="s">
        <v>2651</v>
      </c>
      <c r="AG123" s="278" t="s">
        <v>2652</v>
      </c>
      <c r="AH123" s="222"/>
      <c r="AI123" s="222"/>
      <c r="AJ123" s="222"/>
    </row>
    <row r="124" spans="32:36">
      <c r="AF124" s="223" t="s">
        <v>488</v>
      </c>
      <c r="AG124" s="224" t="s">
        <v>489</v>
      </c>
      <c r="AH124" s="222"/>
      <c r="AI124" s="222"/>
      <c r="AJ124" s="222"/>
    </row>
    <row r="125" spans="32:36">
      <c r="AF125" s="223" t="s">
        <v>1910</v>
      </c>
      <c r="AG125" s="224" t="s">
        <v>1911</v>
      </c>
      <c r="AH125" s="222"/>
      <c r="AI125" s="222"/>
      <c r="AJ125" s="222"/>
    </row>
    <row r="126" spans="32:36">
      <c r="AF126" s="223" t="s">
        <v>1239</v>
      </c>
      <c r="AG126" s="224" t="s">
        <v>1240</v>
      </c>
      <c r="AH126" s="222"/>
      <c r="AI126" s="222"/>
      <c r="AJ126" s="222"/>
    </row>
    <row r="127" spans="32:36">
      <c r="AF127" s="223" t="s">
        <v>1112</v>
      </c>
      <c r="AG127" s="224" t="s">
        <v>1113</v>
      </c>
      <c r="AH127" s="222"/>
      <c r="AI127" s="222"/>
      <c r="AJ127" s="222"/>
    </row>
    <row r="128" spans="32:36">
      <c r="AF128" s="223" t="s">
        <v>791</v>
      </c>
      <c r="AG128" s="224" t="s">
        <v>792</v>
      </c>
      <c r="AH128" s="222"/>
      <c r="AI128" s="222"/>
      <c r="AJ128" s="222"/>
    </row>
    <row r="129" spans="32:36">
      <c r="AF129" s="223" t="s">
        <v>2000</v>
      </c>
      <c r="AG129" s="224" t="s">
        <v>2001</v>
      </c>
      <c r="AH129" s="222"/>
      <c r="AI129" s="222"/>
      <c r="AJ129" s="222"/>
    </row>
    <row r="130" spans="32:36">
      <c r="AF130" s="223" t="s">
        <v>1114</v>
      </c>
      <c r="AG130" s="224" t="s">
        <v>1115</v>
      </c>
      <c r="AH130" s="222"/>
      <c r="AI130" s="222"/>
      <c r="AJ130" s="222"/>
    </row>
    <row r="131" spans="32:36">
      <c r="AF131" s="223" t="s">
        <v>2491</v>
      </c>
      <c r="AG131" s="224" t="s">
        <v>2492</v>
      </c>
      <c r="AH131" s="222"/>
      <c r="AI131" s="222"/>
      <c r="AJ131" s="222"/>
    </row>
    <row r="132" spans="32:36">
      <c r="AF132" s="223" t="s">
        <v>1155</v>
      </c>
      <c r="AG132" s="224" t="s">
        <v>1176</v>
      </c>
      <c r="AH132" s="222"/>
      <c r="AI132" s="222"/>
      <c r="AJ132" s="222"/>
    </row>
    <row r="133" spans="32:36">
      <c r="AF133" s="223" t="s">
        <v>1912</v>
      </c>
      <c r="AG133" s="224" t="s">
        <v>1913</v>
      </c>
      <c r="AH133" s="222"/>
      <c r="AI133" s="222"/>
      <c r="AJ133" s="222"/>
    </row>
    <row r="134" spans="32:36">
      <c r="AF134" s="223" t="s">
        <v>1116</v>
      </c>
      <c r="AG134" s="224" t="s">
        <v>1117</v>
      </c>
      <c r="AH134" s="222"/>
      <c r="AI134" s="222"/>
      <c r="AJ134" s="222"/>
    </row>
    <row r="135" spans="32:36">
      <c r="AF135" s="223" t="s">
        <v>1346</v>
      </c>
      <c r="AG135" s="224" t="s">
        <v>1347</v>
      </c>
      <c r="AH135" s="222"/>
      <c r="AI135" s="222"/>
      <c r="AJ135" s="222"/>
    </row>
    <row r="136" spans="32:36">
      <c r="AF136" s="223" t="s">
        <v>1313</v>
      </c>
      <c r="AG136" s="224" t="s">
        <v>1314</v>
      </c>
      <c r="AH136" s="222"/>
      <c r="AI136" s="222"/>
      <c r="AJ136" s="222"/>
    </row>
    <row r="137" spans="32:36">
      <c r="AF137" s="277" t="s">
        <v>490</v>
      </c>
      <c r="AG137" s="278" t="s">
        <v>491</v>
      </c>
      <c r="AH137" s="222"/>
      <c r="AI137" s="222"/>
      <c r="AJ137" s="222"/>
    </row>
    <row r="138" spans="32:36">
      <c r="AF138" s="277" t="s">
        <v>2537</v>
      </c>
      <c r="AG138" s="278" t="s">
        <v>2538</v>
      </c>
      <c r="AH138" s="222"/>
      <c r="AI138" s="222"/>
      <c r="AJ138" s="222"/>
    </row>
    <row r="139" spans="32:36">
      <c r="AF139" s="277" t="s">
        <v>2010</v>
      </c>
      <c r="AG139" s="278" t="s">
        <v>2011</v>
      </c>
      <c r="AH139" s="222"/>
      <c r="AI139" s="222"/>
      <c r="AJ139" s="222"/>
    </row>
    <row r="140" spans="32:36">
      <c r="AF140" s="277" t="s">
        <v>2642</v>
      </c>
      <c r="AG140" s="278" t="s">
        <v>2643</v>
      </c>
      <c r="AH140" s="222"/>
      <c r="AI140" s="222"/>
      <c r="AJ140" s="222"/>
    </row>
    <row r="141" spans="32:36">
      <c r="AF141" s="277" t="s">
        <v>102</v>
      </c>
      <c r="AG141" s="278" t="s">
        <v>1118</v>
      </c>
      <c r="AH141" s="222"/>
      <c r="AI141" s="222"/>
      <c r="AJ141" s="222"/>
    </row>
    <row r="142" spans="32:36">
      <c r="AF142" s="277" t="s">
        <v>2544</v>
      </c>
      <c r="AG142" s="278" t="s">
        <v>2545</v>
      </c>
      <c r="AH142" s="222"/>
      <c r="AI142" s="222"/>
      <c r="AJ142" s="222"/>
    </row>
    <row r="143" spans="32:36">
      <c r="AF143" s="277" t="s">
        <v>578</v>
      </c>
      <c r="AG143" s="278" t="s">
        <v>579</v>
      </c>
      <c r="AH143" s="222"/>
      <c r="AI143" s="222"/>
      <c r="AJ143" s="222"/>
    </row>
    <row r="144" spans="32:36">
      <c r="AF144" s="277" t="s">
        <v>2031</v>
      </c>
      <c r="AG144" s="278" t="s">
        <v>2032</v>
      </c>
      <c r="AH144" s="222"/>
      <c r="AI144" s="222"/>
      <c r="AJ144" s="222"/>
    </row>
    <row r="145" spans="32:36">
      <c r="AF145" s="277" t="s">
        <v>1119</v>
      </c>
      <c r="AG145" s="278" t="s">
        <v>1120</v>
      </c>
      <c r="AH145" s="222"/>
      <c r="AI145" s="222"/>
      <c r="AJ145" s="222"/>
    </row>
    <row r="146" spans="32:36">
      <c r="AF146" s="277" t="s">
        <v>1941</v>
      </c>
      <c r="AG146" s="278" t="s">
        <v>1942</v>
      </c>
      <c r="AH146" s="222"/>
      <c r="AI146" s="222"/>
      <c r="AJ146" s="222"/>
    </row>
    <row r="147" spans="32:36">
      <c r="AF147" s="223" t="s">
        <v>1988</v>
      </c>
      <c r="AG147" s="224" t="s">
        <v>1989</v>
      </c>
      <c r="AH147" s="222"/>
      <c r="AI147" s="222"/>
      <c r="AJ147" s="222"/>
    </row>
    <row r="148" spans="32:36">
      <c r="AF148" s="223" t="s">
        <v>1235</v>
      </c>
      <c r="AG148" s="224" t="s">
        <v>1236</v>
      </c>
      <c r="AH148" s="222"/>
      <c r="AI148" s="222"/>
      <c r="AJ148" s="222"/>
    </row>
    <row r="149" spans="32:36">
      <c r="AF149" s="223" t="s">
        <v>1323</v>
      </c>
      <c r="AG149" s="224" t="s">
        <v>1324</v>
      </c>
      <c r="AH149" s="222"/>
      <c r="AI149" s="222"/>
      <c r="AJ149" s="222"/>
    </row>
    <row r="150" spans="32:36">
      <c r="AF150" s="223" t="s">
        <v>1990</v>
      </c>
      <c r="AG150" s="224" t="s">
        <v>1991</v>
      </c>
      <c r="AH150" s="222"/>
      <c r="AI150" s="222"/>
      <c r="AJ150" s="222"/>
    </row>
    <row r="151" spans="32:36">
      <c r="AF151" s="223" t="s">
        <v>1286</v>
      </c>
      <c r="AG151" s="224" t="s">
        <v>1293</v>
      </c>
      <c r="AH151" s="222"/>
      <c r="AI151" s="222"/>
      <c r="AJ151" s="222"/>
    </row>
    <row r="152" spans="32:36">
      <c r="AF152" s="223" t="s">
        <v>811</v>
      </c>
      <c r="AG152" s="224" t="s">
        <v>812</v>
      </c>
      <c r="AH152" s="222"/>
      <c r="AI152" s="222"/>
      <c r="AJ152" s="222"/>
    </row>
    <row r="153" spans="32:36">
      <c r="AF153" s="223" t="s">
        <v>1121</v>
      </c>
      <c r="AG153" s="224" t="s">
        <v>1122</v>
      </c>
      <c r="AH153" s="222"/>
      <c r="AI153" s="222"/>
      <c r="AJ153" s="222"/>
    </row>
    <row r="154" spans="32:36">
      <c r="AF154" s="223" t="s">
        <v>2493</v>
      </c>
      <c r="AG154" s="224" t="s">
        <v>2494</v>
      </c>
      <c r="AH154" s="222"/>
      <c r="AI154" s="222"/>
      <c r="AJ154" s="222"/>
    </row>
    <row r="155" spans="32:36">
      <c r="AF155" s="223" t="s">
        <v>1123</v>
      </c>
      <c r="AG155" s="224" t="s">
        <v>1124</v>
      </c>
      <c r="AH155" s="222"/>
      <c r="AI155" s="222"/>
      <c r="AJ155" s="222"/>
    </row>
    <row r="156" spans="32:36">
      <c r="AF156" s="223" t="s">
        <v>1195</v>
      </c>
      <c r="AG156" s="224" t="s">
        <v>1196</v>
      </c>
      <c r="AH156" s="222"/>
      <c r="AI156" s="222"/>
      <c r="AJ156" s="222"/>
    </row>
    <row r="157" spans="32:36">
      <c r="AF157" s="223" t="s">
        <v>110</v>
      </c>
      <c r="AG157" s="224" t="s">
        <v>1440</v>
      </c>
      <c r="AH157" s="222"/>
      <c r="AI157" s="222"/>
      <c r="AJ157" s="222"/>
    </row>
    <row r="158" spans="32:36">
      <c r="AF158" s="223" t="s">
        <v>1319</v>
      </c>
      <c r="AG158" s="224" t="s">
        <v>1320</v>
      </c>
      <c r="AH158" s="222"/>
      <c r="AI158" s="222"/>
      <c r="AJ158" s="222"/>
    </row>
    <row r="159" spans="32:36">
      <c r="AF159" s="223" t="s">
        <v>1688</v>
      </c>
      <c r="AG159" s="224" t="s">
        <v>1689</v>
      </c>
      <c r="AH159" s="222"/>
      <c r="AI159" s="222"/>
      <c r="AJ159" s="222"/>
    </row>
    <row r="160" spans="32:36">
      <c r="AF160" s="223" t="s">
        <v>492</v>
      </c>
      <c r="AG160" s="224" t="s">
        <v>493</v>
      </c>
      <c r="AH160" s="222"/>
      <c r="AI160" s="222"/>
      <c r="AJ160" s="222"/>
    </row>
    <row r="161" spans="32:36">
      <c r="AF161" s="223" t="s">
        <v>448</v>
      </c>
      <c r="AG161" s="224" t="s">
        <v>280</v>
      </c>
      <c r="AH161" s="222"/>
      <c r="AI161" s="222"/>
      <c r="AJ161" s="222"/>
    </row>
    <row r="162" spans="32:36">
      <c r="AF162" s="223" t="s">
        <v>1648</v>
      </c>
      <c r="AG162" s="224" t="s">
        <v>1649</v>
      </c>
      <c r="AH162" s="222"/>
      <c r="AI162" s="222"/>
      <c r="AJ162" s="222"/>
    </row>
    <row r="163" spans="32:36">
      <c r="AF163" s="223" t="s">
        <v>1590</v>
      </c>
      <c r="AG163" s="224" t="s">
        <v>1591</v>
      </c>
      <c r="AH163" s="222"/>
      <c r="AI163" s="222"/>
      <c r="AJ163" s="222"/>
    </row>
    <row r="164" spans="32:36">
      <c r="AF164" s="223" t="s">
        <v>1367</v>
      </c>
      <c r="AG164" s="224" t="s">
        <v>1368</v>
      </c>
      <c r="AH164" s="222"/>
      <c r="AI164" s="222"/>
      <c r="AJ164" s="222"/>
    </row>
    <row r="165" spans="32:36">
      <c r="AF165" s="223" t="s">
        <v>1125</v>
      </c>
      <c r="AG165" s="224" t="s">
        <v>1126</v>
      </c>
      <c r="AH165" s="222"/>
      <c r="AI165" s="222"/>
      <c r="AJ165" s="222"/>
    </row>
    <row r="166" spans="32:36">
      <c r="AF166" s="223" t="s">
        <v>1025</v>
      </c>
      <c r="AG166" s="224" t="s">
        <v>1024</v>
      </c>
      <c r="AH166" s="222"/>
      <c r="AI166" s="222"/>
      <c r="AJ166" s="222"/>
    </row>
    <row r="167" spans="32:36">
      <c r="AF167" s="223" t="s">
        <v>494</v>
      </c>
      <c r="AG167" s="224" t="s">
        <v>495</v>
      </c>
      <c r="AH167" s="222"/>
      <c r="AI167" s="222"/>
      <c r="AJ167" s="222"/>
    </row>
    <row r="168" spans="32:36">
      <c r="AF168" s="223" t="s">
        <v>1321</v>
      </c>
      <c r="AG168" s="224" t="s">
        <v>1322</v>
      </c>
      <c r="AH168" s="222"/>
      <c r="AI168" s="222"/>
      <c r="AJ168" s="222"/>
    </row>
    <row r="169" spans="32:36">
      <c r="AF169" s="223" t="s">
        <v>1353</v>
      </c>
      <c r="AG169" s="224" t="s">
        <v>1354</v>
      </c>
      <c r="AH169" s="222"/>
      <c r="AI169" s="222"/>
      <c r="AJ169" s="222"/>
    </row>
    <row r="170" spans="32:36">
      <c r="AF170" s="277" t="s">
        <v>2653</v>
      </c>
      <c r="AG170" s="278" t="s">
        <v>2654</v>
      </c>
      <c r="AH170" s="222"/>
      <c r="AI170" s="222"/>
      <c r="AJ170" s="222"/>
    </row>
    <row r="171" spans="32:36">
      <c r="AF171" s="223" t="s">
        <v>2039</v>
      </c>
      <c r="AG171" s="224" t="s">
        <v>2042</v>
      </c>
      <c r="AH171" s="222"/>
      <c r="AI171" s="222"/>
      <c r="AJ171" s="222"/>
    </row>
    <row r="172" spans="32:36">
      <c r="AF172" s="223" t="s">
        <v>1287</v>
      </c>
      <c r="AG172" s="224" t="s">
        <v>1288</v>
      </c>
      <c r="AH172" s="222"/>
      <c r="AI172" s="222"/>
      <c r="AJ172" s="222"/>
    </row>
    <row r="173" spans="32:36">
      <c r="AF173" s="223" t="s">
        <v>1512</v>
      </c>
      <c r="AG173" s="224" t="s">
        <v>1513</v>
      </c>
      <c r="AH173" s="222"/>
      <c r="AI173" s="222"/>
      <c r="AJ173" s="222"/>
    </row>
    <row r="174" spans="32:36">
      <c r="AF174" s="223" t="s">
        <v>1449</v>
      </c>
      <c r="AG174" s="224" t="s">
        <v>1450</v>
      </c>
      <c r="AH174" s="222"/>
      <c r="AI174" s="222"/>
      <c r="AJ174" s="222"/>
    </row>
    <row r="175" spans="32:36">
      <c r="AF175" s="223" t="s">
        <v>1399</v>
      </c>
      <c r="AG175" s="224" t="s">
        <v>1399</v>
      </c>
      <c r="AH175" s="222"/>
      <c r="AI175" s="222"/>
      <c r="AJ175" s="222"/>
    </row>
    <row r="176" spans="32:36">
      <c r="AF176" s="223" t="s">
        <v>1418</v>
      </c>
      <c r="AG176" s="224" t="s">
        <v>1419</v>
      </c>
      <c r="AH176" s="222"/>
      <c r="AI176" s="222"/>
      <c r="AJ176" s="222"/>
    </row>
    <row r="177" spans="32:36">
      <c r="AF177" s="223" t="s">
        <v>1964</v>
      </c>
      <c r="AG177" s="224" t="s">
        <v>1965</v>
      </c>
      <c r="AH177" s="222"/>
      <c r="AI177" s="222"/>
      <c r="AJ177" s="222"/>
    </row>
    <row r="178" spans="32:36">
      <c r="AF178" s="223" t="s">
        <v>496</v>
      </c>
      <c r="AG178" s="224" t="s">
        <v>112</v>
      </c>
      <c r="AH178" s="222"/>
      <c r="AI178" s="222"/>
      <c r="AJ178" s="222"/>
    </row>
    <row r="179" spans="32:36">
      <c r="AF179" s="223" t="s">
        <v>497</v>
      </c>
      <c r="AG179" s="224" t="s">
        <v>498</v>
      </c>
      <c r="AH179" s="222"/>
      <c r="AI179" s="222"/>
      <c r="AJ179" s="222"/>
    </row>
    <row r="180" spans="32:36">
      <c r="AF180" s="223" t="s">
        <v>499</v>
      </c>
      <c r="AG180" s="224" t="s">
        <v>500</v>
      </c>
      <c r="AH180" s="222"/>
      <c r="AI180" s="222"/>
      <c r="AJ180" s="222"/>
    </row>
    <row r="181" spans="32:36">
      <c r="AF181" s="223" t="s">
        <v>1303</v>
      </c>
      <c r="AG181" s="224" t="s">
        <v>1304</v>
      </c>
      <c r="AH181" s="222"/>
      <c r="AI181" s="222"/>
      <c r="AJ181" s="222"/>
    </row>
    <row r="182" spans="32:36">
      <c r="AF182" s="223" t="s">
        <v>1400</v>
      </c>
      <c r="AG182" s="224" t="s">
        <v>1401</v>
      </c>
      <c r="AH182" s="222"/>
      <c r="AI182" s="222"/>
      <c r="AJ182" s="222"/>
    </row>
    <row r="183" spans="32:36">
      <c r="AF183" s="223" t="s">
        <v>1703</v>
      </c>
      <c r="AG183" s="224" t="s">
        <v>1704</v>
      </c>
      <c r="AH183" s="222"/>
      <c r="AI183" s="222"/>
      <c r="AJ183" s="222"/>
    </row>
    <row r="184" spans="32:36">
      <c r="AF184" s="223" t="s">
        <v>1301</v>
      </c>
      <c r="AG184" s="224" t="s">
        <v>1302</v>
      </c>
      <c r="AH184" s="222"/>
      <c r="AI184" s="222"/>
      <c r="AJ184" s="222"/>
    </row>
    <row r="185" spans="32:36">
      <c r="AF185" s="223" t="s">
        <v>2027</v>
      </c>
      <c r="AG185" s="224" t="s">
        <v>2028</v>
      </c>
      <c r="AH185" s="222"/>
      <c r="AI185" s="222"/>
      <c r="AJ185" s="222"/>
    </row>
    <row r="186" spans="32:36">
      <c r="AF186" s="223" t="s">
        <v>1127</v>
      </c>
      <c r="AG186" s="224" t="s">
        <v>1128</v>
      </c>
      <c r="AH186" s="222"/>
      <c r="AI186" s="222"/>
      <c r="AJ186" s="222"/>
    </row>
    <row r="187" spans="32:36">
      <c r="AF187" s="223" t="s">
        <v>1081</v>
      </c>
      <c r="AG187" s="224" t="s">
        <v>1080</v>
      </c>
      <c r="AH187" s="222"/>
      <c r="AI187" s="222"/>
      <c r="AJ187" s="222"/>
    </row>
    <row r="188" spans="32:36">
      <c r="AF188" s="223" t="s">
        <v>733</v>
      </c>
      <c r="AG188" s="224" t="s">
        <v>467</v>
      </c>
      <c r="AH188" s="222"/>
      <c r="AI188" s="222"/>
      <c r="AJ188" s="222"/>
    </row>
    <row r="189" spans="32:36">
      <c r="AF189" s="223" t="s">
        <v>732</v>
      </c>
      <c r="AG189" s="224" t="s">
        <v>466</v>
      </c>
      <c r="AH189" s="222"/>
      <c r="AI189" s="222"/>
      <c r="AJ189" s="222"/>
    </row>
    <row r="190" spans="32:36">
      <c r="AF190" s="223" t="s">
        <v>1263</v>
      </c>
      <c r="AG190" s="224" t="s">
        <v>1264</v>
      </c>
      <c r="AH190" s="222"/>
      <c r="AI190" s="222"/>
      <c r="AJ190" s="222"/>
    </row>
    <row r="191" spans="32:36">
      <c r="AF191" s="223" t="s">
        <v>1030</v>
      </c>
      <c r="AG191" s="224" t="s">
        <v>1031</v>
      </c>
      <c r="AH191" s="222"/>
      <c r="AI191" s="222"/>
      <c r="AJ191" s="222"/>
    </row>
    <row r="192" spans="32:36">
      <c r="AF192" s="223" t="s">
        <v>1129</v>
      </c>
      <c r="AG192" s="224" t="s">
        <v>1130</v>
      </c>
      <c r="AH192" s="222"/>
      <c r="AI192" s="222"/>
      <c r="AJ192" s="222"/>
    </row>
    <row r="193" spans="32:36">
      <c r="AF193" s="223" t="s">
        <v>1684</v>
      </c>
      <c r="AG193" s="224" t="s">
        <v>1685</v>
      </c>
      <c r="AH193" s="222"/>
      <c r="AI193" s="222"/>
      <c r="AJ193" s="222"/>
    </row>
    <row r="194" spans="32:36">
      <c r="AF194" s="223" t="s">
        <v>1635</v>
      </c>
      <c r="AG194" s="224" t="s">
        <v>1636</v>
      </c>
      <c r="AH194" s="222"/>
      <c r="AI194" s="222"/>
      <c r="AJ194" s="222"/>
    </row>
    <row r="195" spans="32:36">
      <c r="AF195" s="223" t="s">
        <v>1299</v>
      </c>
      <c r="AG195" s="224" t="s">
        <v>1300</v>
      </c>
      <c r="AH195" s="222"/>
      <c r="AI195" s="222"/>
      <c r="AJ195" s="222"/>
    </row>
    <row r="196" spans="32:36">
      <c r="AF196" s="277" t="s">
        <v>2609</v>
      </c>
      <c r="AG196" s="278" t="s">
        <v>2610</v>
      </c>
      <c r="AH196" s="222"/>
      <c r="AI196" s="222"/>
      <c r="AJ196" s="222"/>
    </row>
    <row r="197" spans="32:36">
      <c r="AF197" s="223" t="s">
        <v>2437</v>
      </c>
      <c r="AG197" s="224" t="s">
        <v>2438</v>
      </c>
      <c r="AH197" s="222"/>
      <c r="AI197" s="222"/>
      <c r="AJ197" s="222"/>
    </row>
    <row r="198" spans="32:36">
      <c r="AF198" s="272" t="s">
        <v>2524</v>
      </c>
      <c r="AG198" s="273" t="s">
        <v>2525</v>
      </c>
      <c r="AH198" s="222"/>
      <c r="AI198" s="222"/>
      <c r="AJ198" s="222"/>
    </row>
    <row r="199" spans="32:36">
      <c r="AF199" s="223" t="s">
        <v>1340</v>
      </c>
      <c r="AG199" s="224" t="s">
        <v>1341</v>
      </c>
      <c r="AH199" s="222"/>
      <c r="AI199" s="222"/>
      <c r="AJ199" s="222"/>
    </row>
    <row r="200" spans="32:36">
      <c r="AF200" s="223" t="s">
        <v>1291</v>
      </c>
      <c r="AG200" s="224" t="s">
        <v>1292</v>
      </c>
      <c r="AH200" s="222"/>
      <c r="AI200" s="222"/>
      <c r="AJ200" s="222"/>
    </row>
    <row r="201" spans="32:36">
      <c r="AF201" s="223" t="s">
        <v>1131</v>
      </c>
      <c r="AG201" s="224" t="s">
        <v>1132</v>
      </c>
      <c r="AH201" s="222"/>
      <c r="AI201" s="222"/>
      <c r="AJ201" s="222"/>
    </row>
    <row r="202" spans="32:36">
      <c r="AF202" s="223" t="s">
        <v>131</v>
      </c>
      <c r="AG202" s="224" t="s">
        <v>132</v>
      </c>
      <c r="AH202" s="222"/>
      <c r="AI202" s="222"/>
      <c r="AJ202" s="222"/>
    </row>
    <row r="203" spans="32:36">
      <c r="AF203" s="223" t="s">
        <v>1497</v>
      </c>
      <c r="AG203" s="224" t="s">
        <v>1498</v>
      </c>
      <c r="AH203" s="222"/>
      <c r="AI203" s="222"/>
      <c r="AJ203" s="222"/>
    </row>
    <row r="204" spans="32:36">
      <c r="AF204" s="223" t="s">
        <v>1315</v>
      </c>
      <c r="AG204" s="224" t="s">
        <v>1316</v>
      </c>
      <c r="AH204" s="222"/>
      <c r="AI204" s="222"/>
      <c r="AJ204" s="222"/>
    </row>
    <row r="205" spans="32:36">
      <c r="AF205" s="223" t="s">
        <v>1317</v>
      </c>
      <c r="AG205" s="224" t="s">
        <v>1318</v>
      </c>
      <c r="AH205" s="222"/>
      <c r="AI205" s="222"/>
      <c r="AJ205" s="222"/>
    </row>
    <row r="206" spans="32:36">
      <c r="AF206" s="223" t="s">
        <v>808</v>
      </c>
      <c r="AG206" s="224" t="s">
        <v>138</v>
      </c>
      <c r="AH206" s="222"/>
      <c r="AI206" s="222"/>
      <c r="AJ206" s="222"/>
    </row>
    <row r="207" spans="32:36">
      <c r="AF207" s="223" t="s">
        <v>1412</v>
      </c>
      <c r="AG207" s="224" t="s">
        <v>1413</v>
      </c>
      <c r="AH207" s="222"/>
      <c r="AI207" s="222"/>
      <c r="AJ207" s="222"/>
    </row>
    <row r="208" spans="32:36">
      <c r="AF208" s="223" t="s">
        <v>1180</v>
      </c>
      <c r="AG208" s="224" t="s">
        <v>1181</v>
      </c>
      <c r="AH208" s="222"/>
      <c r="AI208" s="222"/>
      <c r="AJ208" s="222"/>
    </row>
    <row r="209" spans="32:36">
      <c r="AF209" s="223" t="s">
        <v>2734</v>
      </c>
      <c r="AG209" s="224" t="s">
        <v>140</v>
      </c>
      <c r="AH209" s="222"/>
      <c r="AI209" s="222"/>
      <c r="AJ209" s="222"/>
    </row>
    <row r="210" spans="32:36">
      <c r="AF210" s="223" t="s">
        <v>1257</v>
      </c>
      <c r="AG210" s="224" t="s">
        <v>1258</v>
      </c>
      <c r="AH210" s="222"/>
      <c r="AI210" s="222"/>
      <c r="AJ210" s="222"/>
    </row>
    <row r="211" spans="32:36">
      <c r="AF211" s="277" t="s">
        <v>2777</v>
      </c>
      <c r="AG211" s="278" t="s">
        <v>2778</v>
      </c>
      <c r="AH211" s="222"/>
      <c r="AI211" s="222"/>
      <c r="AJ211" s="222"/>
    </row>
    <row r="212" spans="32:36">
      <c r="AF212" s="223" t="s">
        <v>1539</v>
      </c>
      <c r="AG212" s="224" t="s">
        <v>1215</v>
      </c>
      <c r="AH212" s="222"/>
      <c r="AI212" s="222"/>
      <c r="AJ212" s="222"/>
    </row>
    <row r="213" spans="32:36">
      <c r="AF213" s="223" t="s">
        <v>1133</v>
      </c>
      <c r="AG213" s="224" t="s">
        <v>1134</v>
      </c>
      <c r="AH213" s="222"/>
      <c r="AI213" s="222"/>
      <c r="AJ213" s="222"/>
    </row>
    <row r="214" spans="32:36">
      <c r="AF214" s="223" t="s">
        <v>1267</v>
      </c>
      <c r="AG214" s="224" t="s">
        <v>1268</v>
      </c>
      <c r="AH214" s="222"/>
      <c r="AI214" s="222"/>
      <c r="AJ214" s="222"/>
    </row>
    <row r="215" spans="32:36">
      <c r="AF215" s="223" t="s">
        <v>1588</v>
      </c>
      <c r="AG215" s="224" t="s">
        <v>1589</v>
      </c>
      <c r="AH215" s="222"/>
      <c r="AI215" s="222"/>
      <c r="AJ215" s="222"/>
    </row>
    <row r="216" spans="32:36">
      <c r="AF216" s="223" t="s">
        <v>1451</v>
      </c>
      <c r="AG216" s="224" t="s">
        <v>1452</v>
      </c>
      <c r="AH216" s="222"/>
      <c r="AI216" s="222"/>
      <c r="AJ216" s="222"/>
    </row>
    <row r="217" spans="32:36">
      <c r="AF217" s="223" t="s">
        <v>1369</v>
      </c>
      <c r="AG217" s="224" t="s">
        <v>1370</v>
      </c>
      <c r="AH217" s="222"/>
      <c r="AI217" s="222"/>
      <c r="AJ217" s="222"/>
    </row>
    <row r="218" spans="32:36">
      <c r="AF218" s="277" t="s">
        <v>2530</v>
      </c>
      <c r="AG218" s="278" t="s">
        <v>2531</v>
      </c>
      <c r="AH218" s="222"/>
      <c r="AI218" s="222"/>
      <c r="AJ218" s="222"/>
    </row>
    <row r="219" spans="32:36">
      <c r="AF219" s="223" t="s">
        <v>1962</v>
      </c>
      <c r="AG219" s="224" t="s">
        <v>1963</v>
      </c>
      <c r="AH219" s="222"/>
      <c r="AI219" s="222"/>
      <c r="AJ219" s="222"/>
    </row>
    <row r="220" spans="32:36">
      <c r="AF220" s="223" t="s">
        <v>1233</v>
      </c>
      <c r="AG220" s="224" t="s">
        <v>1234</v>
      </c>
      <c r="AH220" s="222"/>
      <c r="AI220" s="222"/>
      <c r="AJ220" s="222"/>
    </row>
    <row r="221" spans="32:36">
      <c r="AF221" s="223" t="s">
        <v>1453</v>
      </c>
      <c r="AG221" s="224" t="s">
        <v>1454</v>
      </c>
      <c r="AH221" s="222"/>
      <c r="AI221" s="222"/>
      <c r="AJ221" s="222"/>
    </row>
    <row r="222" spans="32:36">
      <c r="AF222" s="223" t="s">
        <v>1002</v>
      </c>
      <c r="AG222" s="224" t="s">
        <v>1003</v>
      </c>
      <c r="AH222" s="222"/>
      <c r="AI222" s="222"/>
      <c r="AJ222" s="222"/>
    </row>
    <row r="223" spans="32:36">
      <c r="AF223" s="223" t="s">
        <v>148</v>
      </c>
      <c r="AG223" s="224" t="s">
        <v>149</v>
      </c>
      <c r="AH223" s="222"/>
      <c r="AI223" s="222"/>
      <c r="AJ223" s="222"/>
    </row>
    <row r="224" spans="32:36">
      <c r="AF224" s="223" t="s">
        <v>151</v>
      </c>
      <c r="AG224" s="224" t="s">
        <v>1190</v>
      </c>
      <c r="AH224" s="222"/>
      <c r="AI224" s="222"/>
      <c r="AJ224" s="222"/>
    </row>
    <row r="225" spans="32:36">
      <c r="AF225" s="223" t="s">
        <v>2477</v>
      </c>
      <c r="AG225" s="224" t="s">
        <v>2478</v>
      </c>
      <c r="AH225" s="222"/>
      <c r="AI225" s="222"/>
      <c r="AJ225" s="222"/>
    </row>
    <row r="226" spans="32:36">
      <c r="AF226" s="223" t="s">
        <v>1158</v>
      </c>
      <c r="AG226" s="224" t="s">
        <v>1159</v>
      </c>
      <c r="AH226" s="222"/>
      <c r="AI226" s="222"/>
      <c r="AJ226" s="222"/>
    </row>
    <row r="227" spans="32:36">
      <c r="AF227" s="223" t="s">
        <v>1359</v>
      </c>
      <c r="AG227" s="224" t="s">
        <v>1360</v>
      </c>
      <c r="AH227" s="222"/>
      <c r="AI227" s="222"/>
      <c r="AJ227" s="222"/>
    </row>
    <row r="228" spans="32:36">
      <c r="AF228" s="223" t="s">
        <v>153</v>
      </c>
      <c r="AG228" s="224" t="s">
        <v>501</v>
      </c>
      <c r="AH228" s="222"/>
      <c r="AI228" s="222"/>
      <c r="AJ228" s="222"/>
    </row>
    <row r="229" spans="32:36">
      <c r="AF229" s="223" t="s">
        <v>1135</v>
      </c>
      <c r="AG229" s="224" t="s">
        <v>1136</v>
      </c>
    </row>
    <row r="230" spans="32:36">
      <c r="AF230" s="277" t="s">
        <v>1193</v>
      </c>
      <c r="AG230" s="278" t="s">
        <v>1194</v>
      </c>
    </row>
    <row r="231" spans="32:36">
      <c r="AF231" s="223" t="s">
        <v>1719</v>
      </c>
      <c r="AG231" s="224" t="s">
        <v>1720</v>
      </c>
    </row>
    <row r="232" spans="32:36">
      <c r="AF232" s="277" t="s">
        <v>2598</v>
      </c>
      <c r="AG232" s="278" t="s">
        <v>2599</v>
      </c>
    </row>
    <row r="233" spans="32:36">
      <c r="AF233" s="277" t="s">
        <v>449</v>
      </c>
      <c r="AG233" s="278" t="s">
        <v>158</v>
      </c>
    </row>
    <row r="234" spans="32:36">
      <c r="AF234" s="277" t="s">
        <v>1414</v>
      </c>
      <c r="AG234" s="278" t="s">
        <v>1415</v>
      </c>
    </row>
    <row r="235" spans="32:36">
      <c r="AF235" s="277" t="s">
        <v>1137</v>
      </c>
      <c r="AG235" s="278" t="s">
        <v>1138</v>
      </c>
    </row>
    <row r="236" spans="32:36">
      <c r="AF236" s="223" t="s">
        <v>2002</v>
      </c>
      <c r="AG236" s="224" t="s">
        <v>2003</v>
      </c>
    </row>
    <row r="237" spans="32:36">
      <c r="AF237" s="223" t="s">
        <v>1307</v>
      </c>
      <c r="AG237" s="224" t="s">
        <v>1308</v>
      </c>
    </row>
    <row r="238" spans="32:36">
      <c r="AF238" s="223" t="s">
        <v>1091</v>
      </c>
      <c r="AG238" s="224" t="s">
        <v>1092</v>
      </c>
    </row>
    <row r="239" spans="32:36">
      <c r="AF239" s="277" t="s">
        <v>1455</v>
      </c>
      <c r="AG239" s="278" t="s">
        <v>1456</v>
      </c>
    </row>
    <row r="240" spans="32:36">
      <c r="AF240" s="223" t="s">
        <v>1243</v>
      </c>
      <c r="AG240" s="224" t="s">
        <v>1244</v>
      </c>
    </row>
    <row r="241" spans="32:33">
      <c r="AF241" s="277" t="s">
        <v>2549</v>
      </c>
      <c r="AG241" s="278" t="s">
        <v>2548</v>
      </c>
    </row>
    <row r="242" spans="32:33">
      <c r="AF242" s="277" t="s">
        <v>730</v>
      </c>
      <c r="AG242" s="278" t="s">
        <v>731</v>
      </c>
    </row>
    <row r="243" spans="32:33">
      <c r="AF243" s="223" t="s">
        <v>502</v>
      </c>
      <c r="AG243" s="224" t="s">
        <v>503</v>
      </c>
    </row>
    <row r="244" spans="32:33">
      <c r="AF244" s="223" t="s">
        <v>504</v>
      </c>
      <c r="AG244" s="224" t="s">
        <v>505</v>
      </c>
    </row>
    <row r="245" spans="32:33">
      <c r="AF245" s="223" t="s">
        <v>1443</v>
      </c>
      <c r="AG245" s="224" t="s">
        <v>1735</v>
      </c>
    </row>
    <row r="246" spans="32:33">
      <c r="AF246" s="223" t="s">
        <v>1231</v>
      </c>
      <c r="AG246" s="224" t="s">
        <v>1232</v>
      </c>
    </row>
    <row r="247" spans="32:33">
      <c r="AF247" s="223" t="s">
        <v>1139</v>
      </c>
      <c r="AG247" s="224" t="s">
        <v>1140</v>
      </c>
    </row>
    <row r="248" spans="32:33">
      <c r="AF248" s="277" t="s">
        <v>2532</v>
      </c>
      <c r="AG248" s="278" t="s">
        <v>2533</v>
      </c>
    </row>
    <row r="249" spans="32:33">
      <c r="AF249" s="223" t="s">
        <v>167</v>
      </c>
      <c r="AG249" s="224" t="s">
        <v>506</v>
      </c>
    </row>
    <row r="250" spans="32:33">
      <c r="AF250" s="223" t="s">
        <v>1084</v>
      </c>
      <c r="AG250" s="224" t="s">
        <v>1085</v>
      </c>
    </row>
    <row r="251" spans="32:33">
      <c r="AF251" s="277" t="s">
        <v>2570</v>
      </c>
      <c r="AG251" s="278" t="s">
        <v>2571</v>
      </c>
    </row>
    <row r="252" spans="32:33">
      <c r="AF252" s="223" t="s">
        <v>2006</v>
      </c>
      <c r="AG252" s="224" t="s">
        <v>2007</v>
      </c>
    </row>
    <row r="253" spans="32:33">
      <c r="AF253" s="223" t="s">
        <v>2008</v>
      </c>
      <c r="AG253" s="224" t="s">
        <v>2009</v>
      </c>
    </row>
    <row r="254" spans="32:33">
      <c r="AF254" s="223" t="s">
        <v>1410</v>
      </c>
      <c r="AG254" s="224" t="s">
        <v>1411</v>
      </c>
    </row>
    <row r="255" spans="32:33">
      <c r="AF255" s="223" t="s">
        <v>1690</v>
      </c>
      <c r="AG255" s="224" t="s">
        <v>1691</v>
      </c>
    </row>
    <row r="256" spans="32:33">
      <c r="AF256" s="223" t="s">
        <v>1730</v>
      </c>
      <c r="AG256" s="224" t="s">
        <v>1729</v>
      </c>
    </row>
    <row r="257" spans="32:33">
      <c r="AF257" s="223" t="s">
        <v>1526</v>
      </c>
      <c r="AG257" s="224" t="s">
        <v>1527</v>
      </c>
    </row>
    <row r="258" spans="32:33">
      <c r="AF258" s="223" t="s">
        <v>1790</v>
      </c>
      <c r="AG258" s="224" t="s">
        <v>1791</v>
      </c>
    </row>
    <row r="259" spans="32:33">
      <c r="AF259" s="223" t="s">
        <v>2023</v>
      </c>
      <c r="AG259" s="224" t="s">
        <v>2024</v>
      </c>
    </row>
    <row r="260" spans="32:33">
      <c r="AF260" s="223" t="s">
        <v>1522</v>
      </c>
      <c r="AG260" s="224" t="s">
        <v>1523</v>
      </c>
    </row>
    <row r="261" spans="32:33">
      <c r="AF261" s="223" t="s">
        <v>734</v>
      </c>
      <c r="AG261" s="224" t="s">
        <v>1144</v>
      </c>
    </row>
    <row r="262" spans="32:33">
      <c r="AF262" s="223" t="s">
        <v>437</v>
      </c>
      <c r="AG262" s="224" t="s">
        <v>180</v>
      </c>
    </row>
    <row r="263" spans="32:33">
      <c r="AF263" s="223" t="s">
        <v>1142</v>
      </c>
      <c r="AG263" s="224" t="s">
        <v>1143</v>
      </c>
    </row>
    <row r="264" spans="32:33">
      <c r="AF264" s="223" t="s">
        <v>507</v>
      </c>
      <c r="AG264" s="224" t="s">
        <v>185</v>
      </c>
    </row>
    <row r="265" spans="32:33">
      <c r="AF265" s="223" t="s">
        <v>1634</v>
      </c>
      <c r="AG265" s="224" t="s">
        <v>1633</v>
      </c>
    </row>
    <row r="266" spans="32:33">
      <c r="AF266" s="223" t="s">
        <v>435</v>
      </c>
      <c r="AG266" s="224" t="s">
        <v>24</v>
      </c>
    </row>
    <row r="267" spans="32:33">
      <c r="AF267" s="223" t="s">
        <v>1535</v>
      </c>
      <c r="AG267" s="224" t="s">
        <v>1536</v>
      </c>
    </row>
    <row r="268" spans="32:33">
      <c r="AF268" s="223" t="s">
        <v>508</v>
      </c>
      <c r="AG268" s="224" t="s">
        <v>509</v>
      </c>
    </row>
    <row r="269" spans="32:33">
      <c r="AF269" s="223" t="s">
        <v>510</v>
      </c>
      <c r="AG269" s="224" t="s">
        <v>511</v>
      </c>
    </row>
    <row r="270" spans="32:33">
      <c r="AF270" s="223" t="s">
        <v>512</v>
      </c>
      <c r="AG270" s="224" t="s">
        <v>513</v>
      </c>
    </row>
    <row r="271" spans="32:33">
      <c r="AF271" s="277" t="s">
        <v>2568</v>
      </c>
      <c r="AG271" s="278" t="s">
        <v>2569</v>
      </c>
    </row>
    <row r="272" spans="32:33">
      <c r="AF272" s="223" t="s">
        <v>1586</v>
      </c>
      <c r="AG272" s="224" t="s">
        <v>1587</v>
      </c>
    </row>
    <row r="273" spans="32:33">
      <c r="AF273" s="277" t="s">
        <v>2779</v>
      </c>
      <c r="AG273" s="278" t="s">
        <v>2781</v>
      </c>
    </row>
    <row r="274" spans="32:33">
      <c r="AF274" s="223" t="s">
        <v>1269</v>
      </c>
      <c r="AG274" s="224" t="s">
        <v>1270</v>
      </c>
    </row>
    <row r="275" spans="32:33">
      <c r="AF275" s="223" t="s">
        <v>1773</v>
      </c>
      <c r="AG275" s="224" t="s">
        <v>1774</v>
      </c>
    </row>
    <row r="276" spans="32:33">
      <c r="AF276" s="223" t="s">
        <v>514</v>
      </c>
      <c r="AG276" s="224" t="s">
        <v>515</v>
      </c>
    </row>
    <row r="277" spans="32:33">
      <c r="AF277" s="223" t="s">
        <v>516</v>
      </c>
      <c r="AG277" s="224" t="s">
        <v>517</v>
      </c>
    </row>
    <row r="278" spans="32:33">
      <c r="AF278" s="223" t="s">
        <v>789</v>
      </c>
      <c r="AG278" s="224" t="s">
        <v>790</v>
      </c>
    </row>
    <row r="279" spans="32:33">
      <c r="AF279" s="223" t="s">
        <v>1281</v>
      </c>
      <c r="AG279" s="224" t="s">
        <v>1282</v>
      </c>
    </row>
    <row r="280" spans="32:33">
      <c r="AF280" s="223" t="s">
        <v>1237</v>
      </c>
      <c r="AG280" s="224" t="s">
        <v>1238</v>
      </c>
    </row>
    <row r="281" spans="32:33">
      <c r="AF281" s="223" t="s">
        <v>2025</v>
      </c>
      <c r="AG281" s="224" t="s">
        <v>2026</v>
      </c>
    </row>
    <row r="282" spans="32:33">
      <c r="AF282" s="223" t="s">
        <v>1296</v>
      </c>
      <c r="AG282" s="224" t="s">
        <v>1297</v>
      </c>
    </row>
    <row r="283" spans="32:33">
      <c r="AF283" s="223" t="s">
        <v>518</v>
      </c>
      <c r="AG283" s="224" t="s">
        <v>561</v>
      </c>
    </row>
    <row r="284" spans="32:33">
      <c r="AF284" s="223" t="s">
        <v>1404</v>
      </c>
      <c r="AG284" s="224" t="s">
        <v>1405</v>
      </c>
    </row>
    <row r="285" spans="32:33">
      <c r="AF285" s="223" t="s">
        <v>519</v>
      </c>
      <c r="AG285" s="224" t="s">
        <v>520</v>
      </c>
    </row>
    <row r="286" spans="32:33">
      <c r="AF286" s="223" t="s">
        <v>1484</v>
      </c>
      <c r="AG286" s="224" t="s">
        <v>1485</v>
      </c>
    </row>
    <row r="287" spans="32:33">
      <c r="AF287" s="223" t="s">
        <v>562</v>
      </c>
      <c r="AG287" s="224" t="s">
        <v>521</v>
      </c>
    </row>
    <row r="288" spans="32:33">
      <c r="AF288" s="223" t="s">
        <v>522</v>
      </c>
      <c r="AG288" s="224" t="s">
        <v>523</v>
      </c>
    </row>
    <row r="289" spans="2:33">
      <c r="AF289" s="223" t="s">
        <v>1004</v>
      </c>
      <c r="AG289" s="224" t="s">
        <v>1005</v>
      </c>
    </row>
    <row r="290" spans="2:33">
      <c r="AF290" s="223" t="s">
        <v>2695</v>
      </c>
      <c r="AG290" s="226" t="s">
        <v>2694</v>
      </c>
    </row>
    <row r="291" spans="2:33">
      <c r="AF291" s="223" t="s">
        <v>524</v>
      </c>
      <c r="AG291" s="224" t="s">
        <v>563</v>
      </c>
    </row>
    <row r="292" spans="2:33">
      <c r="AF292" s="223" t="s">
        <v>1371</v>
      </c>
      <c r="AG292" s="224" t="s">
        <v>1372</v>
      </c>
    </row>
    <row r="293" spans="2:33">
      <c r="AF293" s="223" t="s">
        <v>1145</v>
      </c>
      <c r="AG293" s="224" t="s">
        <v>1146</v>
      </c>
    </row>
    <row r="294" spans="2:33">
      <c r="AF294" s="253" t="s">
        <v>1745</v>
      </c>
      <c r="AG294" s="253" t="s">
        <v>1746</v>
      </c>
    </row>
    <row r="295" spans="2:33">
      <c r="B295" s="84"/>
      <c r="C295" s="84"/>
      <c r="D295" s="84"/>
      <c r="AF295" s="277" t="s">
        <v>2782</v>
      </c>
      <c r="AG295" s="278" t="s">
        <v>2783</v>
      </c>
    </row>
    <row r="296" spans="2:33">
      <c r="AF296" s="223" t="s">
        <v>1956</v>
      </c>
      <c r="AG296" s="224" t="s">
        <v>1957</v>
      </c>
    </row>
    <row r="297" spans="2:33">
      <c r="AF297" s="277" t="s">
        <v>2689</v>
      </c>
      <c r="AG297" s="278" t="s">
        <v>2690</v>
      </c>
    </row>
    <row r="298" spans="2:33">
      <c r="AF298" s="223" t="s">
        <v>525</v>
      </c>
      <c r="AG298" s="224" t="s">
        <v>526</v>
      </c>
    </row>
    <row r="299" spans="2:33">
      <c r="AF299" s="253" t="s">
        <v>576</v>
      </c>
      <c r="AG299" s="253" t="s">
        <v>577</v>
      </c>
    </row>
    <row r="300" spans="2:33">
      <c r="AF300" s="277" t="s">
        <v>1355</v>
      </c>
      <c r="AG300" s="278" t="s">
        <v>1356</v>
      </c>
    </row>
    <row r="301" spans="2:33">
      <c r="AF301" s="253" t="s">
        <v>564</v>
      </c>
      <c r="AG301" s="253" t="s">
        <v>565</v>
      </c>
    </row>
    <row r="302" spans="2:33">
      <c r="AF302" s="277" t="s">
        <v>2627</v>
      </c>
      <c r="AG302" s="278" t="s">
        <v>2628</v>
      </c>
    </row>
    <row r="303" spans="2:33">
      <c r="AF303" s="253" t="s">
        <v>1717</v>
      </c>
      <c r="AG303" s="253" t="s">
        <v>1718</v>
      </c>
    </row>
    <row r="304" spans="2:33">
      <c r="AF304" s="277" t="s">
        <v>527</v>
      </c>
      <c r="AG304" s="278" t="s">
        <v>528</v>
      </c>
    </row>
    <row r="305" spans="32:33">
      <c r="AF305" s="253" t="s">
        <v>1945</v>
      </c>
      <c r="AG305" s="253" t="s">
        <v>1946</v>
      </c>
    </row>
    <row r="306" spans="32:33">
      <c r="AF306" s="223" t="s">
        <v>1147</v>
      </c>
      <c r="AG306" s="224" t="s">
        <v>1148</v>
      </c>
    </row>
    <row r="307" spans="32:33">
      <c r="AF307" s="223" t="s">
        <v>196</v>
      </c>
      <c r="AG307" s="224" t="s">
        <v>25</v>
      </c>
    </row>
    <row r="308" spans="32:33">
      <c r="AF308" s="223" t="s">
        <v>529</v>
      </c>
      <c r="AG308" s="224" t="s">
        <v>530</v>
      </c>
    </row>
    <row r="309" spans="32:33">
      <c r="AF309" s="223" t="s">
        <v>531</v>
      </c>
      <c r="AG309" s="224" t="s">
        <v>566</v>
      </c>
    </row>
    <row r="310" spans="32:33">
      <c r="AF310" s="277" t="s">
        <v>2603</v>
      </c>
      <c r="AG310" s="278" t="s">
        <v>2604</v>
      </c>
    </row>
    <row r="311" spans="32:33">
      <c r="AF311" s="277" t="s">
        <v>1141</v>
      </c>
      <c r="AG311" s="278" t="s">
        <v>2432</v>
      </c>
    </row>
    <row r="312" spans="32:33">
      <c r="AF312" s="277" t="s">
        <v>532</v>
      </c>
      <c r="AG312" s="278" t="s">
        <v>567</v>
      </c>
    </row>
    <row r="313" spans="32:33">
      <c r="AF313" s="277" t="s">
        <v>1721</v>
      </c>
      <c r="AG313" s="278" t="s">
        <v>1722</v>
      </c>
    </row>
    <row r="314" spans="32:33">
      <c r="AF314" s="277" t="s">
        <v>434</v>
      </c>
      <c r="AG314" s="278" t="s">
        <v>21</v>
      </c>
    </row>
    <row r="315" spans="32:33">
      <c r="AF315" s="223" t="s">
        <v>533</v>
      </c>
      <c r="AG315" s="224" t="s">
        <v>568</v>
      </c>
    </row>
    <row r="316" spans="32:33">
      <c r="AF316" s="223" t="s">
        <v>1734</v>
      </c>
      <c r="AG316" s="224" t="s">
        <v>1733</v>
      </c>
    </row>
    <row r="317" spans="32:33">
      <c r="AF317" s="223" t="s">
        <v>534</v>
      </c>
      <c r="AG317" s="224" t="s">
        <v>535</v>
      </c>
    </row>
    <row r="318" spans="32:33">
      <c r="AF318" s="223" t="s">
        <v>1914</v>
      </c>
      <c r="AG318" s="224" t="s">
        <v>1352</v>
      </c>
    </row>
    <row r="319" spans="32:33">
      <c r="AF319" s="223" t="s">
        <v>1493</v>
      </c>
      <c r="AG319" s="224" t="s">
        <v>1494</v>
      </c>
    </row>
    <row r="320" spans="32:33">
      <c r="AF320" s="223" t="s">
        <v>1330</v>
      </c>
      <c r="AG320" s="224" t="s">
        <v>1331</v>
      </c>
    </row>
    <row r="321" spans="32:33">
      <c r="AF321" s="223" t="s">
        <v>1692</v>
      </c>
      <c r="AG321" s="224" t="s">
        <v>1693</v>
      </c>
    </row>
    <row r="322" spans="32:33">
      <c r="AF322" s="223" t="s">
        <v>204</v>
      </c>
      <c r="AG322" s="224" t="s">
        <v>1154</v>
      </c>
    </row>
    <row r="323" spans="32:33">
      <c r="AF323" s="223" t="s">
        <v>445</v>
      </c>
      <c r="AG323" s="224" t="s">
        <v>292</v>
      </c>
    </row>
    <row r="324" spans="32:33">
      <c r="AF324" s="223" t="s">
        <v>444</v>
      </c>
      <c r="AG324" s="224" t="s">
        <v>251</v>
      </c>
    </row>
    <row r="325" spans="32:33">
      <c r="AF325" s="223" t="s">
        <v>1749</v>
      </c>
      <c r="AG325" s="224" t="s">
        <v>1750</v>
      </c>
    </row>
    <row r="326" spans="32:33">
      <c r="AF326" s="223" t="s">
        <v>1063</v>
      </c>
      <c r="AG326" s="224" t="s">
        <v>1064</v>
      </c>
    </row>
    <row r="327" spans="32:33">
      <c r="AF327" s="223" t="s">
        <v>1247</v>
      </c>
      <c r="AG327" s="224" t="s">
        <v>1248</v>
      </c>
    </row>
    <row r="328" spans="32:33">
      <c r="AF328" s="223" t="s">
        <v>1389</v>
      </c>
      <c r="AG328" s="224" t="s">
        <v>1390</v>
      </c>
    </row>
    <row r="329" spans="32:33">
      <c r="AF329" s="223" t="s">
        <v>536</v>
      </c>
      <c r="AG329" s="224" t="s">
        <v>537</v>
      </c>
    </row>
    <row r="330" spans="32:33">
      <c r="AF330" s="223" t="s">
        <v>1510</v>
      </c>
      <c r="AG330" s="224" t="s">
        <v>1511</v>
      </c>
    </row>
    <row r="331" spans="32:33">
      <c r="AF331" s="223" t="s">
        <v>1915</v>
      </c>
      <c r="AG331" s="224" t="s">
        <v>1916</v>
      </c>
    </row>
    <row r="332" spans="32:33">
      <c r="AF332" s="223" t="s">
        <v>1098</v>
      </c>
      <c r="AG332" s="224" t="s">
        <v>1097</v>
      </c>
    </row>
    <row r="333" spans="32:33">
      <c r="AF333" s="223" t="s">
        <v>1499</v>
      </c>
      <c r="AG333" s="224" t="s">
        <v>1500</v>
      </c>
    </row>
    <row r="334" spans="32:33">
      <c r="AF334" s="223" t="s">
        <v>538</v>
      </c>
      <c r="AG334" s="224" t="s">
        <v>539</v>
      </c>
    </row>
    <row r="335" spans="32:33">
      <c r="AF335" s="223" t="s">
        <v>433</v>
      </c>
      <c r="AG335" s="224" t="s">
        <v>285</v>
      </c>
    </row>
    <row r="336" spans="32:33">
      <c r="AF336" s="223" t="s">
        <v>432</v>
      </c>
      <c r="AG336" s="224" t="s">
        <v>26</v>
      </c>
    </row>
    <row r="337" spans="32:33">
      <c r="AF337" s="223" t="s">
        <v>540</v>
      </c>
      <c r="AG337" s="224" t="s">
        <v>541</v>
      </c>
    </row>
    <row r="338" spans="32:33">
      <c r="AF338" s="223" t="s">
        <v>1149</v>
      </c>
      <c r="AG338" s="224" t="s">
        <v>1150</v>
      </c>
    </row>
    <row r="339" spans="32:33">
      <c r="AF339" s="223" t="s">
        <v>1342</v>
      </c>
      <c r="AG339" s="224" t="s">
        <v>1343</v>
      </c>
    </row>
    <row r="340" spans="32:33">
      <c r="AF340" s="223" t="s">
        <v>1182</v>
      </c>
      <c r="AG340" s="224" t="s">
        <v>1185</v>
      </c>
    </row>
    <row r="341" spans="32:33">
      <c r="AF341" s="223" t="s">
        <v>1545</v>
      </c>
      <c r="AG341" s="224" t="s">
        <v>1546</v>
      </c>
    </row>
    <row r="342" spans="32:33">
      <c r="AF342" s="223" t="s">
        <v>1495</v>
      </c>
      <c r="AG342" s="224" t="s">
        <v>1496</v>
      </c>
    </row>
    <row r="343" spans="32:33">
      <c r="AF343" s="223" t="s">
        <v>1325</v>
      </c>
      <c r="AG343" s="224" t="s">
        <v>1326</v>
      </c>
    </row>
    <row r="344" spans="32:33">
      <c r="AF344" s="223" t="s">
        <v>1305</v>
      </c>
      <c r="AG344" s="224" t="s">
        <v>1306</v>
      </c>
    </row>
    <row r="345" spans="32:33">
      <c r="AF345" s="223" t="s">
        <v>1537</v>
      </c>
      <c r="AG345" s="224" t="s">
        <v>1538</v>
      </c>
    </row>
    <row r="346" spans="32:33">
      <c r="AF346" s="223" t="s">
        <v>542</v>
      </c>
      <c r="AG346" s="224" t="s">
        <v>362</v>
      </c>
    </row>
    <row r="347" spans="32:33">
      <c r="AF347" s="277" t="s">
        <v>2566</v>
      </c>
      <c r="AG347" s="278" t="s">
        <v>2567</v>
      </c>
    </row>
    <row r="348" spans="32:33">
      <c r="AF348" s="223" t="s">
        <v>1715</v>
      </c>
      <c r="AG348" s="224" t="s">
        <v>1716</v>
      </c>
    </row>
    <row r="349" spans="32:33">
      <c r="AF349" s="223" t="s">
        <v>1197</v>
      </c>
      <c r="AG349" s="224" t="s">
        <v>1198</v>
      </c>
    </row>
    <row r="350" spans="32:33">
      <c r="AF350" s="223" t="s">
        <v>1416</v>
      </c>
      <c r="AG350" s="224" t="s">
        <v>1417</v>
      </c>
    </row>
    <row r="351" spans="32:33">
      <c r="AF351" s="223" t="s">
        <v>2495</v>
      </c>
      <c r="AG351" s="224" t="s">
        <v>2496</v>
      </c>
    </row>
    <row r="352" spans="32:33">
      <c r="AF352" s="223" t="s">
        <v>546</v>
      </c>
      <c r="AG352" s="224" t="s">
        <v>363</v>
      </c>
    </row>
    <row r="353" spans="32:33">
      <c r="AF353" s="223" t="s">
        <v>1747</v>
      </c>
      <c r="AG353" s="224" t="s">
        <v>1748</v>
      </c>
    </row>
    <row r="354" spans="32:33">
      <c r="AF354" s="223" t="s">
        <v>1776</v>
      </c>
      <c r="AG354" s="224" t="s">
        <v>1777</v>
      </c>
    </row>
    <row r="355" spans="32:33">
      <c r="AF355" s="223" t="s">
        <v>543</v>
      </c>
      <c r="AG355" s="224" t="s">
        <v>569</v>
      </c>
    </row>
    <row r="356" spans="32:33">
      <c r="AF356" s="223" t="s">
        <v>1694</v>
      </c>
      <c r="AG356" s="224" t="s">
        <v>1695</v>
      </c>
    </row>
    <row r="357" spans="32:33">
      <c r="AF357" s="223" t="s">
        <v>1502</v>
      </c>
      <c r="AG357" s="224" t="s">
        <v>1503</v>
      </c>
    </row>
    <row r="358" spans="32:33">
      <c r="AF358" s="277" t="s">
        <v>223</v>
      </c>
      <c r="AG358" s="278" t="s">
        <v>2626</v>
      </c>
    </row>
    <row r="359" spans="32:33">
      <c r="AF359" s="223" t="s">
        <v>446</v>
      </c>
      <c r="AG359" s="224" t="s">
        <v>281</v>
      </c>
    </row>
    <row r="360" spans="32:33">
      <c r="AF360" s="223" t="s">
        <v>1151</v>
      </c>
      <c r="AG360" s="224" t="s">
        <v>1152</v>
      </c>
    </row>
    <row r="361" spans="32:33">
      <c r="AF361" s="223" t="s">
        <v>544</v>
      </c>
      <c r="AG361" s="224" t="s">
        <v>545</v>
      </c>
    </row>
    <row r="362" spans="32:33">
      <c r="AF362" s="223" t="s">
        <v>1183</v>
      </c>
      <c r="AG362" s="224" t="s">
        <v>1184</v>
      </c>
    </row>
    <row r="363" spans="32:33">
      <c r="AF363" s="223" t="s">
        <v>544</v>
      </c>
      <c r="AG363" s="224" t="s">
        <v>545</v>
      </c>
    </row>
    <row r="364" spans="32:33">
      <c r="AF364" s="223" t="s">
        <v>1183</v>
      </c>
      <c r="AG364" s="224" t="s">
        <v>1184</v>
      </c>
    </row>
    <row r="365" spans="32:33">
      <c r="AF365" s="223" t="s">
        <v>1514</v>
      </c>
      <c r="AG365" s="224" t="s">
        <v>1515</v>
      </c>
    </row>
    <row r="366" spans="32:33">
      <c r="AF366" s="223" t="s">
        <v>1311</v>
      </c>
      <c r="AG366" s="224" t="s">
        <v>1312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workbookViewId="0"/>
  </sheetViews>
  <sheetFormatPr defaultRowHeight="14.5"/>
  <sheetData>
    <row r="1" spans="1:28" ht="103">
      <c r="A1" s="116" t="s">
        <v>2770</v>
      </c>
      <c r="B1" s="116" t="s">
        <v>954</v>
      </c>
      <c r="C1" s="295" t="s">
        <v>813</v>
      </c>
      <c r="D1" s="294" t="s">
        <v>997</v>
      </c>
      <c r="E1" s="294" t="s">
        <v>998</v>
      </c>
      <c r="F1" s="294" t="s">
        <v>814</v>
      </c>
      <c r="G1" s="294" t="s">
        <v>1000</v>
      </c>
      <c r="H1" s="294" t="s">
        <v>1001</v>
      </c>
      <c r="I1" s="294" t="s">
        <v>999</v>
      </c>
      <c r="J1" s="294" t="s">
        <v>1361</v>
      </c>
      <c r="K1" s="294" t="s">
        <v>815</v>
      </c>
      <c r="L1" s="294" t="s">
        <v>1667</v>
      </c>
      <c r="M1" s="294" t="s">
        <v>2471</v>
      </c>
      <c r="N1" s="292" t="s">
        <v>2038</v>
      </c>
      <c r="O1" s="292" t="s">
        <v>2472</v>
      </c>
      <c r="P1" s="292" t="s">
        <v>2473</v>
      </c>
      <c r="Q1" s="291" t="s">
        <v>722</v>
      </c>
      <c r="R1" s="291" t="s">
        <v>325</v>
      </c>
      <c r="S1" s="293" t="s">
        <v>2758</v>
      </c>
      <c r="T1" s="292" t="s">
        <v>1</v>
      </c>
      <c r="U1" s="291" t="s">
        <v>2757</v>
      </c>
      <c r="V1" s="290" t="s">
        <v>2756</v>
      </c>
      <c r="W1" s="288" t="s">
        <v>2755</v>
      </c>
      <c r="Y1" s="288" t="s">
        <v>2772</v>
      </c>
      <c r="Z1" s="110" t="s">
        <v>2773</v>
      </c>
      <c r="AA1" s="110" t="s">
        <v>2775</v>
      </c>
    </row>
    <row r="2" spans="1:28">
      <c r="A2" s="116">
        <v>1</v>
      </c>
      <c r="B2" s="289" t="s">
        <v>2739</v>
      </c>
      <c r="C2" s="288" t="s">
        <v>1058</v>
      </c>
      <c r="D2" s="288" t="s">
        <v>1058</v>
      </c>
      <c r="E2" s="288" t="s">
        <v>1058</v>
      </c>
      <c r="F2" s="288" t="s">
        <v>814</v>
      </c>
      <c r="G2" s="288" t="s">
        <v>1000</v>
      </c>
      <c r="H2" s="288" t="s">
        <v>1001</v>
      </c>
      <c r="I2" s="288" t="s">
        <v>999</v>
      </c>
      <c r="J2" s="288" t="s">
        <v>1361</v>
      </c>
      <c r="K2" s="288" t="s">
        <v>815</v>
      </c>
      <c r="L2" s="288" t="s">
        <v>1058</v>
      </c>
      <c r="M2" s="288" t="s">
        <v>1058</v>
      </c>
      <c r="N2" s="288" t="s">
        <v>1058</v>
      </c>
      <c r="O2" s="288" t="s">
        <v>2472</v>
      </c>
      <c r="P2" s="288" t="s">
        <v>1058</v>
      </c>
      <c r="Q2" s="288" t="s">
        <v>1058</v>
      </c>
      <c r="R2" s="288" t="s">
        <v>325</v>
      </c>
      <c r="S2" s="117" t="e">
        <f t="shared" ref="S2:S30" si="0">OR(NOT(ISERROR(MATCH(SelectedSubtype,C2:M2,0))),SelectedSubtype="")</f>
        <v>#NAME?</v>
      </c>
      <c r="T2" s="117" t="e">
        <f t="shared" ref="T2:T30" si="1">OR(NOT(ISERROR(MATCH(SelectedExchange,N2:P2,0))),SelectedExchange="")</f>
        <v>#NAME?</v>
      </c>
      <c r="U2" s="117" t="e">
        <f t="shared" ref="U2:U30" si="2">OR(NOT(ISERROR(MATCH(SelectedExtended,Q2:R2,0))),SelectedExtended="")</f>
        <v>#NAME?</v>
      </c>
      <c r="V2" s="297" t="e">
        <f t="shared" ref="V2:V30" si="3">AND(S2:U2)</f>
        <v>#NAME?</v>
      </c>
      <c r="W2" s="117" t="e">
        <f>IF(V2,A2,999)</f>
        <v>#NAME?</v>
      </c>
      <c r="Y2" s="288" t="e">
        <f t="shared" ref="Y2:Y30" si="4">SMALL($W$2:$W$30,A2)</f>
        <v>#NAME?</v>
      </c>
      <c r="Z2" s="296" t="e">
        <f t="shared" ref="Z2:Z30" si="5">IF(Y2=999,"",VLOOKUP(Y2,A:B,2,0))</f>
        <v>#NAME?</v>
      </c>
      <c r="AA2" s="117">
        <f>COUNTIF(Y2:Y31,"&lt;999")</f>
        <v>0</v>
      </c>
      <c r="AB2" s="299" t="s">
        <v>2774</v>
      </c>
    </row>
    <row r="3" spans="1:28">
      <c r="A3" s="116">
        <v>2</v>
      </c>
      <c r="B3" s="289" t="s">
        <v>2740</v>
      </c>
      <c r="C3" s="288" t="s">
        <v>1058</v>
      </c>
      <c r="D3" s="288" t="s">
        <v>1058</v>
      </c>
      <c r="E3" s="288" t="s">
        <v>1058</v>
      </c>
      <c r="F3" s="288" t="s">
        <v>1058</v>
      </c>
      <c r="G3" s="288" t="s">
        <v>1058</v>
      </c>
      <c r="H3" s="288" t="s">
        <v>1058</v>
      </c>
      <c r="I3" s="288" t="s">
        <v>1058</v>
      </c>
      <c r="J3" s="288" t="s">
        <v>1058</v>
      </c>
      <c r="K3" s="288" t="s">
        <v>1058</v>
      </c>
      <c r="L3" s="288" t="s">
        <v>1058</v>
      </c>
      <c r="M3" s="288" t="s">
        <v>2471</v>
      </c>
      <c r="N3" s="288" t="s">
        <v>1058</v>
      </c>
      <c r="O3" s="288" t="s">
        <v>2472</v>
      </c>
      <c r="P3" s="288" t="s">
        <v>1058</v>
      </c>
      <c r="Q3" s="288" t="s">
        <v>1058</v>
      </c>
      <c r="R3" s="288" t="s">
        <v>325</v>
      </c>
      <c r="S3" s="117" t="e">
        <f t="shared" si="0"/>
        <v>#NAME?</v>
      </c>
      <c r="T3" s="117" t="e">
        <f t="shared" si="1"/>
        <v>#NAME?</v>
      </c>
      <c r="U3" s="117" t="e">
        <f t="shared" si="2"/>
        <v>#NAME?</v>
      </c>
      <c r="V3" s="297" t="e">
        <f t="shared" si="3"/>
        <v>#NAME?</v>
      </c>
      <c r="W3" s="117" t="e">
        <f t="shared" ref="W3:W30" si="6">IF(V3,A3,999)</f>
        <v>#NAME?</v>
      </c>
      <c r="Y3" s="288" t="e">
        <f t="shared" si="4"/>
        <v>#NAME?</v>
      </c>
      <c r="Z3" s="296" t="e">
        <f t="shared" si="5"/>
        <v>#NAME?</v>
      </c>
    </row>
    <row r="4" spans="1:28">
      <c r="A4" s="116">
        <v>3</v>
      </c>
      <c r="B4" s="289" t="s">
        <v>2741</v>
      </c>
      <c r="C4" s="288" t="s">
        <v>1058</v>
      </c>
      <c r="D4" s="288" t="s">
        <v>1058</v>
      </c>
      <c r="E4" s="288" t="s">
        <v>1058</v>
      </c>
      <c r="F4" s="288" t="s">
        <v>1058</v>
      </c>
      <c r="G4" s="288" t="s">
        <v>1058</v>
      </c>
      <c r="H4" s="288" t="s">
        <v>1058</v>
      </c>
      <c r="I4" s="288" t="s">
        <v>1058</v>
      </c>
      <c r="J4" s="288" t="s">
        <v>1058</v>
      </c>
      <c r="K4" s="288" t="s">
        <v>1058</v>
      </c>
      <c r="L4" s="288" t="s">
        <v>1667</v>
      </c>
      <c r="M4" s="288" t="s">
        <v>1058</v>
      </c>
      <c r="N4" s="288" t="s">
        <v>1058</v>
      </c>
      <c r="O4" s="288" t="s">
        <v>2472</v>
      </c>
      <c r="P4" s="288" t="s">
        <v>1058</v>
      </c>
      <c r="Q4" s="288" t="s">
        <v>1058</v>
      </c>
      <c r="R4" s="288" t="s">
        <v>325</v>
      </c>
      <c r="S4" s="117" t="e">
        <f t="shared" si="0"/>
        <v>#NAME?</v>
      </c>
      <c r="T4" s="117" t="e">
        <f t="shared" si="1"/>
        <v>#NAME?</v>
      </c>
      <c r="U4" s="117" t="e">
        <f t="shared" si="2"/>
        <v>#NAME?</v>
      </c>
      <c r="V4" s="297" t="e">
        <f t="shared" si="3"/>
        <v>#NAME?</v>
      </c>
      <c r="W4" s="117" t="e">
        <f t="shared" si="6"/>
        <v>#NAME?</v>
      </c>
      <c r="Y4" s="288" t="e">
        <f t="shared" si="4"/>
        <v>#NAME?</v>
      </c>
      <c r="Z4" s="296" t="e">
        <f t="shared" si="5"/>
        <v>#NAME?</v>
      </c>
    </row>
    <row r="5" spans="1:28">
      <c r="A5" s="116">
        <v>4</v>
      </c>
      <c r="B5" s="289" t="s">
        <v>2742</v>
      </c>
      <c r="C5" s="288" t="s">
        <v>813</v>
      </c>
      <c r="D5" s="288" t="s">
        <v>997</v>
      </c>
      <c r="E5" s="288" t="s">
        <v>998</v>
      </c>
      <c r="F5" s="288" t="s">
        <v>1058</v>
      </c>
      <c r="G5" s="288" t="s">
        <v>1058</v>
      </c>
      <c r="H5" s="288" t="s">
        <v>1058</v>
      </c>
      <c r="I5" s="288" t="s">
        <v>1058</v>
      </c>
      <c r="J5" s="288" t="s">
        <v>1058</v>
      </c>
      <c r="K5" s="288" t="s">
        <v>1058</v>
      </c>
      <c r="L5" s="288" t="s">
        <v>1058</v>
      </c>
      <c r="M5" s="288" t="s">
        <v>1058</v>
      </c>
      <c r="N5" s="288" t="s">
        <v>1058</v>
      </c>
      <c r="O5" s="288" t="s">
        <v>2472</v>
      </c>
      <c r="P5" s="288" t="s">
        <v>1058</v>
      </c>
      <c r="Q5" s="288" t="s">
        <v>1058</v>
      </c>
      <c r="R5" s="288" t="s">
        <v>325</v>
      </c>
      <c r="S5" s="117" t="e">
        <f t="shared" si="0"/>
        <v>#NAME?</v>
      </c>
      <c r="T5" s="117" t="e">
        <f t="shared" si="1"/>
        <v>#NAME?</v>
      </c>
      <c r="U5" s="117" t="e">
        <f t="shared" si="2"/>
        <v>#NAME?</v>
      </c>
      <c r="V5" s="297" t="e">
        <f t="shared" si="3"/>
        <v>#NAME?</v>
      </c>
      <c r="W5" s="117" t="e">
        <f t="shared" si="6"/>
        <v>#NAME?</v>
      </c>
      <c r="Y5" s="288" t="e">
        <f t="shared" si="4"/>
        <v>#NAME?</v>
      </c>
      <c r="Z5" s="296" t="e">
        <f t="shared" si="5"/>
        <v>#NAME?</v>
      </c>
    </row>
    <row r="6" spans="1:28">
      <c r="A6" s="116">
        <v>5</v>
      </c>
      <c r="B6" s="289" t="s">
        <v>2743</v>
      </c>
      <c r="C6" s="288" t="s">
        <v>1058</v>
      </c>
      <c r="D6" s="288" t="s">
        <v>1058</v>
      </c>
      <c r="E6" s="288" t="s">
        <v>1058</v>
      </c>
      <c r="F6" s="288" t="s">
        <v>814</v>
      </c>
      <c r="G6" s="288" t="s">
        <v>1000</v>
      </c>
      <c r="H6" s="288" t="s">
        <v>1001</v>
      </c>
      <c r="I6" s="288" t="s">
        <v>999</v>
      </c>
      <c r="J6" s="288" t="s">
        <v>1361</v>
      </c>
      <c r="K6" s="288" t="s">
        <v>815</v>
      </c>
      <c r="L6" s="288" t="s">
        <v>1058</v>
      </c>
      <c r="M6" s="288" t="s">
        <v>1058</v>
      </c>
      <c r="N6" s="288" t="s">
        <v>2038</v>
      </c>
      <c r="O6" s="288" t="s">
        <v>1058</v>
      </c>
      <c r="P6" s="288" t="s">
        <v>1058</v>
      </c>
      <c r="Q6" s="288" t="s">
        <v>1058</v>
      </c>
      <c r="R6" s="288" t="s">
        <v>325</v>
      </c>
      <c r="S6" s="117" t="e">
        <f t="shared" si="0"/>
        <v>#NAME?</v>
      </c>
      <c r="T6" s="117" t="e">
        <f t="shared" si="1"/>
        <v>#NAME?</v>
      </c>
      <c r="U6" s="117" t="e">
        <f t="shared" si="2"/>
        <v>#NAME?</v>
      </c>
      <c r="V6" s="297" t="e">
        <f t="shared" si="3"/>
        <v>#NAME?</v>
      </c>
      <c r="W6" s="117" t="e">
        <f t="shared" si="6"/>
        <v>#NAME?</v>
      </c>
      <c r="Y6" s="288" t="e">
        <f t="shared" si="4"/>
        <v>#NAME?</v>
      </c>
      <c r="Z6" s="296" t="e">
        <f t="shared" si="5"/>
        <v>#NAME?</v>
      </c>
    </row>
    <row r="7" spans="1:28">
      <c r="A7" s="116">
        <v>6</v>
      </c>
      <c r="B7" s="289" t="s">
        <v>2744</v>
      </c>
      <c r="C7" s="288" t="s">
        <v>1058</v>
      </c>
      <c r="D7" s="288" t="s">
        <v>1058</v>
      </c>
      <c r="E7" s="288" t="s">
        <v>1058</v>
      </c>
      <c r="F7" s="288" t="s">
        <v>1058</v>
      </c>
      <c r="G7" s="288" t="s">
        <v>1058</v>
      </c>
      <c r="H7" s="288" t="s">
        <v>1058</v>
      </c>
      <c r="I7" s="288" t="s">
        <v>1058</v>
      </c>
      <c r="J7" s="288" t="s">
        <v>1058</v>
      </c>
      <c r="K7" s="288" t="s">
        <v>1058</v>
      </c>
      <c r="L7" s="288" t="s">
        <v>1058</v>
      </c>
      <c r="M7" s="288" t="s">
        <v>2471</v>
      </c>
      <c r="N7" s="288" t="s">
        <v>2038</v>
      </c>
      <c r="O7" s="288" t="s">
        <v>1058</v>
      </c>
      <c r="P7" s="288" t="s">
        <v>1058</v>
      </c>
      <c r="Q7" s="288" t="s">
        <v>1058</v>
      </c>
      <c r="R7" s="288" t="s">
        <v>325</v>
      </c>
      <c r="S7" s="117" t="e">
        <f t="shared" si="0"/>
        <v>#NAME?</v>
      </c>
      <c r="T7" s="117" t="e">
        <f t="shared" si="1"/>
        <v>#NAME?</v>
      </c>
      <c r="U7" s="117" t="e">
        <f t="shared" si="2"/>
        <v>#NAME?</v>
      </c>
      <c r="V7" s="297" t="e">
        <f t="shared" si="3"/>
        <v>#NAME?</v>
      </c>
      <c r="W7" s="117" t="e">
        <f t="shared" si="6"/>
        <v>#NAME?</v>
      </c>
      <c r="Y7" s="288" t="e">
        <f t="shared" si="4"/>
        <v>#NAME?</v>
      </c>
      <c r="Z7" s="296" t="e">
        <f t="shared" si="5"/>
        <v>#NAME?</v>
      </c>
    </row>
    <row r="8" spans="1:28">
      <c r="A8" s="116">
        <v>7</v>
      </c>
      <c r="B8" s="289" t="s">
        <v>2745</v>
      </c>
      <c r="C8" s="288" t="s">
        <v>1058</v>
      </c>
      <c r="D8" s="288" t="s">
        <v>1058</v>
      </c>
      <c r="E8" s="288" t="s">
        <v>1058</v>
      </c>
      <c r="F8" s="288" t="s">
        <v>1058</v>
      </c>
      <c r="G8" s="288" t="s">
        <v>1058</v>
      </c>
      <c r="H8" s="288" t="s">
        <v>1058</v>
      </c>
      <c r="I8" s="288" t="s">
        <v>1058</v>
      </c>
      <c r="J8" s="288" t="s">
        <v>1058</v>
      </c>
      <c r="K8" s="288" t="s">
        <v>1058</v>
      </c>
      <c r="L8" s="288" t="s">
        <v>1667</v>
      </c>
      <c r="M8" s="288" t="s">
        <v>1058</v>
      </c>
      <c r="N8" s="288" t="s">
        <v>2038</v>
      </c>
      <c r="O8" s="288" t="s">
        <v>1058</v>
      </c>
      <c r="P8" s="288" t="s">
        <v>1058</v>
      </c>
      <c r="Q8" s="288" t="s">
        <v>1058</v>
      </c>
      <c r="R8" s="288" t="s">
        <v>325</v>
      </c>
      <c r="S8" s="117" t="e">
        <f t="shared" si="0"/>
        <v>#NAME?</v>
      </c>
      <c r="T8" s="117" t="e">
        <f t="shared" si="1"/>
        <v>#NAME?</v>
      </c>
      <c r="U8" s="117" t="e">
        <f t="shared" si="2"/>
        <v>#NAME?</v>
      </c>
      <c r="V8" s="297" t="e">
        <f t="shared" si="3"/>
        <v>#NAME?</v>
      </c>
      <c r="W8" s="117" t="e">
        <f t="shared" si="6"/>
        <v>#NAME?</v>
      </c>
      <c r="Y8" s="288" t="e">
        <f t="shared" si="4"/>
        <v>#NAME?</v>
      </c>
      <c r="Z8" s="296" t="e">
        <f t="shared" si="5"/>
        <v>#NAME?</v>
      </c>
    </row>
    <row r="9" spans="1:28">
      <c r="A9" s="116">
        <v>8</v>
      </c>
      <c r="B9" s="289" t="s">
        <v>2746</v>
      </c>
      <c r="C9" s="288" t="s">
        <v>813</v>
      </c>
      <c r="D9" s="288" t="s">
        <v>997</v>
      </c>
      <c r="E9" s="288" t="s">
        <v>998</v>
      </c>
      <c r="F9" s="288" t="s">
        <v>1058</v>
      </c>
      <c r="G9" s="288" t="s">
        <v>1058</v>
      </c>
      <c r="H9" s="288" t="s">
        <v>1058</v>
      </c>
      <c r="I9" s="288" t="s">
        <v>1058</v>
      </c>
      <c r="J9" s="288" t="s">
        <v>1058</v>
      </c>
      <c r="K9" s="288" t="s">
        <v>1058</v>
      </c>
      <c r="L9" s="288" t="s">
        <v>1058</v>
      </c>
      <c r="M9" s="288" t="s">
        <v>1058</v>
      </c>
      <c r="N9" s="288" t="s">
        <v>2038</v>
      </c>
      <c r="O9" s="288" t="s">
        <v>1058</v>
      </c>
      <c r="P9" s="288" t="s">
        <v>1058</v>
      </c>
      <c r="Q9" s="288" t="s">
        <v>1058</v>
      </c>
      <c r="R9" s="288" t="s">
        <v>325</v>
      </c>
      <c r="S9" s="117" t="e">
        <f t="shared" si="0"/>
        <v>#NAME?</v>
      </c>
      <c r="T9" s="117" t="e">
        <f t="shared" si="1"/>
        <v>#NAME?</v>
      </c>
      <c r="U9" s="117" t="e">
        <f t="shared" si="2"/>
        <v>#NAME?</v>
      </c>
      <c r="V9" s="297" t="e">
        <f t="shared" si="3"/>
        <v>#NAME?</v>
      </c>
      <c r="W9" s="117" t="e">
        <f t="shared" si="6"/>
        <v>#NAME?</v>
      </c>
      <c r="Y9" s="288" t="e">
        <f t="shared" si="4"/>
        <v>#NAME?</v>
      </c>
      <c r="Z9" s="296" t="e">
        <f t="shared" si="5"/>
        <v>#NAME?</v>
      </c>
    </row>
    <row r="10" spans="1:28">
      <c r="A10" s="116">
        <v>9</v>
      </c>
      <c r="B10" s="289" t="s">
        <v>2747</v>
      </c>
      <c r="C10" s="288" t="s">
        <v>813</v>
      </c>
      <c r="D10" s="288" t="s">
        <v>997</v>
      </c>
      <c r="E10" s="288" t="s">
        <v>998</v>
      </c>
      <c r="F10" s="288" t="s">
        <v>1058</v>
      </c>
      <c r="G10" s="288" t="s">
        <v>1058</v>
      </c>
      <c r="H10" s="288" t="s">
        <v>1058</v>
      </c>
      <c r="I10" s="288" t="s">
        <v>1058</v>
      </c>
      <c r="J10" s="288" t="s">
        <v>1058</v>
      </c>
      <c r="K10" s="288" t="s">
        <v>1058</v>
      </c>
      <c r="L10" s="288" t="s">
        <v>1058</v>
      </c>
      <c r="M10" s="288" t="s">
        <v>1058</v>
      </c>
      <c r="N10" s="288" t="s">
        <v>1058</v>
      </c>
      <c r="O10" s="288" t="s">
        <v>1058</v>
      </c>
      <c r="P10" s="288" t="s">
        <v>2473</v>
      </c>
      <c r="Q10" s="288" t="s">
        <v>1058</v>
      </c>
      <c r="R10" s="288" t="s">
        <v>325</v>
      </c>
      <c r="S10" s="117" t="e">
        <f t="shared" si="0"/>
        <v>#NAME?</v>
      </c>
      <c r="T10" s="117" t="e">
        <f t="shared" si="1"/>
        <v>#NAME?</v>
      </c>
      <c r="U10" s="117" t="e">
        <f t="shared" si="2"/>
        <v>#NAME?</v>
      </c>
      <c r="V10" s="297" t="e">
        <f t="shared" si="3"/>
        <v>#NAME?</v>
      </c>
      <c r="W10" s="117" t="e">
        <f t="shared" si="6"/>
        <v>#NAME?</v>
      </c>
      <c r="Y10" s="288" t="e">
        <f t="shared" si="4"/>
        <v>#NAME?</v>
      </c>
      <c r="Z10" s="296" t="e">
        <f t="shared" si="5"/>
        <v>#NAME?</v>
      </c>
    </row>
    <row r="11" spans="1:28">
      <c r="A11" s="116">
        <v>10</v>
      </c>
      <c r="B11" s="289" t="s">
        <v>2748</v>
      </c>
      <c r="C11" s="288" t="s">
        <v>1058</v>
      </c>
      <c r="D11" s="288" t="s">
        <v>1058</v>
      </c>
      <c r="E11" s="288" t="s">
        <v>1058</v>
      </c>
      <c r="F11" s="288" t="s">
        <v>1058</v>
      </c>
      <c r="G11" s="288" t="s">
        <v>1058</v>
      </c>
      <c r="H11" s="288" t="s">
        <v>1058</v>
      </c>
      <c r="I11" s="288" t="s">
        <v>1058</v>
      </c>
      <c r="J11" s="288" t="s">
        <v>1058</v>
      </c>
      <c r="K11" s="288" t="s">
        <v>1058</v>
      </c>
      <c r="L11" s="288" t="s">
        <v>1667</v>
      </c>
      <c r="M11" s="288" t="s">
        <v>1058</v>
      </c>
      <c r="N11" s="288" t="s">
        <v>1058</v>
      </c>
      <c r="O11" s="288" t="s">
        <v>1058</v>
      </c>
      <c r="P11" s="288" t="s">
        <v>2473</v>
      </c>
      <c r="Q11" s="288" t="s">
        <v>1058</v>
      </c>
      <c r="R11" s="288" t="s">
        <v>325</v>
      </c>
      <c r="S11" s="117" t="e">
        <f t="shared" si="0"/>
        <v>#NAME?</v>
      </c>
      <c r="T11" s="117" t="e">
        <f t="shared" si="1"/>
        <v>#NAME?</v>
      </c>
      <c r="U11" s="117" t="e">
        <f t="shared" si="2"/>
        <v>#NAME?</v>
      </c>
      <c r="V11" s="297" t="e">
        <f t="shared" si="3"/>
        <v>#NAME?</v>
      </c>
      <c r="W11" s="117" t="e">
        <f t="shared" si="6"/>
        <v>#NAME?</v>
      </c>
      <c r="Y11" s="288" t="e">
        <f t="shared" si="4"/>
        <v>#NAME?</v>
      </c>
      <c r="Z11" s="296" t="e">
        <f t="shared" si="5"/>
        <v>#NAME?</v>
      </c>
    </row>
    <row r="12" spans="1:28">
      <c r="A12" s="116">
        <v>11</v>
      </c>
      <c r="B12" s="289" t="s">
        <v>2749</v>
      </c>
      <c r="C12" s="288" t="s">
        <v>1058</v>
      </c>
      <c r="D12" s="288" t="s">
        <v>1058</v>
      </c>
      <c r="E12" s="288" t="s">
        <v>1058</v>
      </c>
      <c r="F12" s="288" t="s">
        <v>1058</v>
      </c>
      <c r="G12" s="288" t="s">
        <v>1058</v>
      </c>
      <c r="H12" s="288" t="s">
        <v>1058</v>
      </c>
      <c r="I12" s="288" t="s">
        <v>1058</v>
      </c>
      <c r="J12" s="288" t="s">
        <v>1058</v>
      </c>
      <c r="K12" s="288" t="s">
        <v>1058</v>
      </c>
      <c r="L12" s="288" t="s">
        <v>1058</v>
      </c>
      <c r="M12" s="288" t="s">
        <v>2471</v>
      </c>
      <c r="N12" s="288" t="s">
        <v>1058</v>
      </c>
      <c r="O12" s="288" t="s">
        <v>1058</v>
      </c>
      <c r="P12" s="288" t="s">
        <v>2473</v>
      </c>
      <c r="Q12" s="288" t="s">
        <v>1058</v>
      </c>
      <c r="R12" s="288" t="s">
        <v>325</v>
      </c>
      <c r="S12" s="117" t="e">
        <f t="shared" si="0"/>
        <v>#NAME?</v>
      </c>
      <c r="T12" s="117" t="e">
        <f t="shared" si="1"/>
        <v>#NAME?</v>
      </c>
      <c r="U12" s="117" t="e">
        <f t="shared" si="2"/>
        <v>#NAME?</v>
      </c>
      <c r="V12" s="297" t="e">
        <f t="shared" si="3"/>
        <v>#NAME?</v>
      </c>
      <c r="W12" s="117" t="e">
        <f t="shared" si="6"/>
        <v>#NAME?</v>
      </c>
      <c r="Y12" s="288" t="e">
        <f t="shared" si="4"/>
        <v>#NAME?</v>
      </c>
      <c r="Z12" s="296" t="e">
        <f t="shared" si="5"/>
        <v>#NAME?</v>
      </c>
    </row>
    <row r="13" spans="1:28">
      <c r="A13" s="116">
        <v>12</v>
      </c>
      <c r="B13" s="289" t="s">
        <v>2750</v>
      </c>
      <c r="C13" s="288" t="s">
        <v>1058</v>
      </c>
      <c r="D13" s="288" t="s">
        <v>1058</v>
      </c>
      <c r="E13" s="288" t="s">
        <v>1058</v>
      </c>
      <c r="F13" s="288" t="s">
        <v>814</v>
      </c>
      <c r="G13" s="288" t="s">
        <v>1000</v>
      </c>
      <c r="H13" s="288" t="s">
        <v>1001</v>
      </c>
      <c r="I13" s="288" t="s">
        <v>999</v>
      </c>
      <c r="J13" s="288" t="s">
        <v>1361</v>
      </c>
      <c r="K13" s="288" t="s">
        <v>815</v>
      </c>
      <c r="L13" s="288" t="s">
        <v>1058</v>
      </c>
      <c r="M13" s="288" t="s">
        <v>1058</v>
      </c>
      <c r="N13" s="288" t="s">
        <v>1058</v>
      </c>
      <c r="O13" s="288" t="s">
        <v>1058</v>
      </c>
      <c r="P13" s="288" t="s">
        <v>2473</v>
      </c>
      <c r="Q13" s="288" t="s">
        <v>1058</v>
      </c>
      <c r="R13" s="288" t="s">
        <v>325</v>
      </c>
      <c r="S13" s="117" t="e">
        <f t="shared" si="0"/>
        <v>#NAME?</v>
      </c>
      <c r="T13" s="117" t="e">
        <f t="shared" si="1"/>
        <v>#NAME?</v>
      </c>
      <c r="U13" s="117" t="e">
        <f t="shared" si="2"/>
        <v>#NAME?</v>
      </c>
      <c r="V13" s="297" t="e">
        <f t="shared" si="3"/>
        <v>#NAME?</v>
      </c>
      <c r="W13" s="117" t="e">
        <f t="shared" si="6"/>
        <v>#NAME?</v>
      </c>
      <c r="Y13" s="288" t="e">
        <f t="shared" si="4"/>
        <v>#NAME?</v>
      </c>
      <c r="Z13" s="296" t="e">
        <f t="shared" si="5"/>
        <v>#NAME?</v>
      </c>
    </row>
    <row r="14" spans="1:28">
      <c r="A14" s="116">
        <v>13</v>
      </c>
      <c r="B14" s="289" t="s">
        <v>2751</v>
      </c>
      <c r="C14" s="288" t="s">
        <v>1058</v>
      </c>
      <c r="D14" s="288" t="s">
        <v>1058</v>
      </c>
      <c r="E14" s="288" t="s">
        <v>1058</v>
      </c>
      <c r="F14" s="288" t="s">
        <v>1058</v>
      </c>
      <c r="G14" s="288" t="s">
        <v>1058</v>
      </c>
      <c r="H14" s="288" t="s">
        <v>1058</v>
      </c>
      <c r="I14" s="288" t="s">
        <v>1058</v>
      </c>
      <c r="J14" s="288" t="s">
        <v>1058</v>
      </c>
      <c r="K14" s="288" t="s">
        <v>1058</v>
      </c>
      <c r="L14" s="288" t="s">
        <v>1058</v>
      </c>
      <c r="M14" s="288" t="s">
        <v>2471</v>
      </c>
      <c r="N14" s="288" t="s">
        <v>1058</v>
      </c>
      <c r="O14" s="288" t="s">
        <v>1058</v>
      </c>
      <c r="P14" s="288" t="s">
        <v>2473</v>
      </c>
      <c r="Q14" s="288" t="s">
        <v>1058</v>
      </c>
      <c r="R14" s="288" t="s">
        <v>325</v>
      </c>
      <c r="S14" s="117" t="e">
        <f t="shared" si="0"/>
        <v>#NAME?</v>
      </c>
      <c r="T14" s="117" t="e">
        <f t="shared" si="1"/>
        <v>#NAME?</v>
      </c>
      <c r="U14" s="117" t="e">
        <f t="shared" si="2"/>
        <v>#NAME?</v>
      </c>
      <c r="V14" s="297" t="e">
        <f t="shared" si="3"/>
        <v>#NAME?</v>
      </c>
      <c r="W14" s="117" t="e">
        <f t="shared" si="6"/>
        <v>#NAME?</v>
      </c>
      <c r="Y14" s="288" t="e">
        <f t="shared" si="4"/>
        <v>#NAME?</v>
      </c>
      <c r="Z14" s="296" t="e">
        <f t="shared" si="5"/>
        <v>#NAME?</v>
      </c>
    </row>
    <row r="15" spans="1:28">
      <c r="A15" s="116">
        <v>14</v>
      </c>
      <c r="B15" s="289" t="s">
        <v>2752</v>
      </c>
      <c r="C15" s="288" t="s">
        <v>1058</v>
      </c>
      <c r="D15" s="288" t="s">
        <v>1058</v>
      </c>
      <c r="E15" s="288" t="s">
        <v>1058</v>
      </c>
      <c r="F15" s="288" t="s">
        <v>1058</v>
      </c>
      <c r="G15" s="288" t="s">
        <v>1058</v>
      </c>
      <c r="H15" s="288" t="s">
        <v>1058</v>
      </c>
      <c r="I15" s="288" t="s">
        <v>1058</v>
      </c>
      <c r="J15" s="288" t="s">
        <v>1058</v>
      </c>
      <c r="K15" s="288" t="s">
        <v>1058</v>
      </c>
      <c r="L15" s="288" t="s">
        <v>1667</v>
      </c>
      <c r="M15" s="288" t="s">
        <v>1058</v>
      </c>
      <c r="N15" s="288" t="s">
        <v>1058</v>
      </c>
      <c r="O15" s="288" t="s">
        <v>1058</v>
      </c>
      <c r="P15" s="288" t="s">
        <v>2473</v>
      </c>
      <c r="Q15" s="288" t="s">
        <v>1058</v>
      </c>
      <c r="R15" s="288" t="s">
        <v>325</v>
      </c>
      <c r="S15" s="117" t="e">
        <f t="shared" si="0"/>
        <v>#NAME?</v>
      </c>
      <c r="T15" s="117" t="e">
        <f t="shared" si="1"/>
        <v>#NAME?</v>
      </c>
      <c r="U15" s="117" t="e">
        <f t="shared" si="2"/>
        <v>#NAME?</v>
      </c>
      <c r="V15" s="297" t="e">
        <f t="shared" si="3"/>
        <v>#NAME?</v>
      </c>
      <c r="W15" s="117" t="e">
        <f t="shared" si="6"/>
        <v>#NAME?</v>
      </c>
      <c r="Y15" s="288" t="e">
        <f t="shared" si="4"/>
        <v>#NAME?</v>
      </c>
      <c r="Z15" s="296" t="e">
        <f t="shared" si="5"/>
        <v>#NAME?</v>
      </c>
    </row>
    <row r="16" spans="1:28">
      <c r="A16" s="116">
        <v>15</v>
      </c>
      <c r="B16" s="289" t="s">
        <v>2753</v>
      </c>
      <c r="C16" s="288" t="s">
        <v>1058</v>
      </c>
      <c r="D16" s="288" t="s">
        <v>1058</v>
      </c>
      <c r="E16" s="288" t="s">
        <v>1058</v>
      </c>
      <c r="F16" s="288" t="s">
        <v>1058</v>
      </c>
      <c r="G16" s="288" t="s">
        <v>1058</v>
      </c>
      <c r="H16" s="288" t="s">
        <v>1058</v>
      </c>
      <c r="I16" s="288" t="s">
        <v>1058</v>
      </c>
      <c r="J16" s="288" t="s">
        <v>1058</v>
      </c>
      <c r="K16" s="288" t="s">
        <v>1058</v>
      </c>
      <c r="L16" s="288" t="s">
        <v>1667</v>
      </c>
      <c r="M16" s="288" t="s">
        <v>1058</v>
      </c>
      <c r="N16" s="288" t="s">
        <v>1058</v>
      </c>
      <c r="O16" s="288" t="s">
        <v>1058</v>
      </c>
      <c r="P16" s="288" t="s">
        <v>2473</v>
      </c>
      <c r="Q16" s="288" t="s">
        <v>1058</v>
      </c>
      <c r="R16" s="288" t="s">
        <v>325</v>
      </c>
      <c r="S16" s="117" t="e">
        <f t="shared" si="0"/>
        <v>#NAME?</v>
      </c>
      <c r="T16" s="117" t="e">
        <f t="shared" si="1"/>
        <v>#NAME?</v>
      </c>
      <c r="U16" s="117" t="e">
        <f t="shared" si="2"/>
        <v>#NAME?</v>
      </c>
      <c r="V16" s="297" t="e">
        <f t="shared" si="3"/>
        <v>#NAME?</v>
      </c>
      <c r="W16" s="117" t="e">
        <f t="shared" si="6"/>
        <v>#NAME?</v>
      </c>
      <c r="Y16" s="288" t="e">
        <f t="shared" si="4"/>
        <v>#NAME?</v>
      </c>
      <c r="Z16" s="296" t="e">
        <f t="shared" si="5"/>
        <v>#NAME?</v>
      </c>
    </row>
    <row r="17" spans="1:26">
      <c r="A17" s="116">
        <v>16</v>
      </c>
      <c r="B17" s="289" t="s">
        <v>2754</v>
      </c>
      <c r="C17" s="288" t="s">
        <v>813</v>
      </c>
      <c r="D17" s="288" t="s">
        <v>997</v>
      </c>
      <c r="E17" s="288" t="s">
        <v>998</v>
      </c>
      <c r="F17" s="288" t="s">
        <v>1058</v>
      </c>
      <c r="G17" s="288" t="s">
        <v>1058</v>
      </c>
      <c r="H17" s="288" t="s">
        <v>1058</v>
      </c>
      <c r="I17" s="288" t="s">
        <v>1058</v>
      </c>
      <c r="J17" s="288" t="s">
        <v>1058</v>
      </c>
      <c r="K17" s="288" t="s">
        <v>1058</v>
      </c>
      <c r="L17" s="288" t="s">
        <v>1058</v>
      </c>
      <c r="M17" s="288" t="s">
        <v>1058</v>
      </c>
      <c r="N17" s="288" t="s">
        <v>1058</v>
      </c>
      <c r="O17" s="288" t="s">
        <v>1058</v>
      </c>
      <c r="P17" s="288" t="s">
        <v>2473</v>
      </c>
      <c r="Q17" s="288" t="s">
        <v>1058</v>
      </c>
      <c r="R17" s="288" t="s">
        <v>325</v>
      </c>
      <c r="S17" s="117" t="e">
        <f t="shared" si="0"/>
        <v>#NAME?</v>
      </c>
      <c r="T17" s="117" t="e">
        <f t="shared" si="1"/>
        <v>#NAME?</v>
      </c>
      <c r="U17" s="117" t="e">
        <f t="shared" si="2"/>
        <v>#NAME?</v>
      </c>
      <c r="V17" s="297" t="e">
        <f t="shared" si="3"/>
        <v>#NAME?</v>
      </c>
      <c r="W17" s="117" t="e">
        <f t="shared" si="6"/>
        <v>#NAME?</v>
      </c>
      <c r="Y17" s="288" t="e">
        <f t="shared" si="4"/>
        <v>#NAME?</v>
      </c>
      <c r="Z17" s="296" t="e">
        <f t="shared" si="5"/>
        <v>#NAME?</v>
      </c>
    </row>
    <row r="18" spans="1:26">
      <c r="A18" s="116">
        <v>17</v>
      </c>
      <c r="B18" s="289" t="s">
        <v>2708</v>
      </c>
      <c r="C18" s="288" t="s">
        <v>1058</v>
      </c>
      <c r="D18" s="288" t="s">
        <v>1058</v>
      </c>
      <c r="E18" s="288" t="s">
        <v>1058</v>
      </c>
      <c r="F18" s="288" t="s">
        <v>814</v>
      </c>
      <c r="G18" s="288" t="s">
        <v>1000</v>
      </c>
      <c r="H18" s="288" t="s">
        <v>1001</v>
      </c>
      <c r="I18" s="288" t="s">
        <v>999</v>
      </c>
      <c r="J18" s="288" t="s">
        <v>1361</v>
      </c>
      <c r="K18" s="288" t="s">
        <v>815</v>
      </c>
      <c r="L18" s="288" t="s">
        <v>1058</v>
      </c>
      <c r="M18" s="288" t="s">
        <v>1058</v>
      </c>
      <c r="N18" s="288" t="s">
        <v>1058</v>
      </c>
      <c r="O18" s="288" t="s">
        <v>2472</v>
      </c>
      <c r="P18" s="288" t="s">
        <v>1058</v>
      </c>
      <c r="Q18" s="288" t="s">
        <v>722</v>
      </c>
      <c r="R18" s="288" t="s">
        <v>1058</v>
      </c>
      <c r="S18" s="117" t="e">
        <f t="shared" si="0"/>
        <v>#NAME?</v>
      </c>
      <c r="T18" s="117" t="e">
        <f t="shared" si="1"/>
        <v>#NAME?</v>
      </c>
      <c r="U18" s="117" t="e">
        <f t="shared" si="2"/>
        <v>#NAME?</v>
      </c>
      <c r="V18" s="297" t="e">
        <f t="shared" si="3"/>
        <v>#NAME?</v>
      </c>
      <c r="W18" s="117" t="e">
        <f t="shared" si="6"/>
        <v>#NAME?</v>
      </c>
      <c r="Y18" s="288" t="e">
        <f t="shared" si="4"/>
        <v>#NAME?</v>
      </c>
      <c r="Z18" s="296" t="e">
        <f t="shared" si="5"/>
        <v>#NAME?</v>
      </c>
    </row>
    <row r="19" spans="1:26">
      <c r="A19" s="116">
        <v>18</v>
      </c>
      <c r="B19" s="289" t="s">
        <v>2709</v>
      </c>
      <c r="C19" s="288" t="s">
        <v>1058</v>
      </c>
      <c r="D19" s="288" t="s">
        <v>1058</v>
      </c>
      <c r="E19" s="288" t="s">
        <v>1058</v>
      </c>
      <c r="F19" s="288" t="s">
        <v>1058</v>
      </c>
      <c r="G19" s="288" t="s">
        <v>1058</v>
      </c>
      <c r="H19" s="288" t="s">
        <v>1058</v>
      </c>
      <c r="I19" s="288" t="s">
        <v>1058</v>
      </c>
      <c r="J19" s="288" t="s">
        <v>1058</v>
      </c>
      <c r="K19" s="288" t="s">
        <v>1058</v>
      </c>
      <c r="L19" s="288" t="s">
        <v>1058</v>
      </c>
      <c r="M19" s="288" t="s">
        <v>2471</v>
      </c>
      <c r="N19" s="288" t="s">
        <v>1058</v>
      </c>
      <c r="O19" s="288" t="s">
        <v>2472</v>
      </c>
      <c r="P19" s="288" t="s">
        <v>1058</v>
      </c>
      <c r="Q19" s="288" t="s">
        <v>722</v>
      </c>
      <c r="R19" s="288" t="s">
        <v>1058</v>
      </c>
      <c r="S19" s="117" t="e">
        <f t="shared" si="0"/>
        <v>#NAME?</v>
      </c>
      <c r="T19" s="117" t="e">
        <f t="shared" si="1"/>
        <v>#NAME?</v>
      </c>
      <c r="U19" s="117" t="e">
        <f t="shared" si="2"/>
        <v>#NAME?</v>
      </c>
      <c r="V19" s="297" t="e">
        <f t="shared" si="3"/>
        <v>#NAME?</v>
      </c>
      <c r="W19" s="117" t="e">
        <f t="shared" si="6"/>
        <v>#NAME?</v>
      </c>
      <c r="Y19" s="288" t="e">
        <f t="shared" si="4"/>
        <v>#NAME?</v>
      </c>
      <c r="Z19" s="296" t="e">
        <f t="shared" si="5"/>
        <v>#NAME?</v>
      </c>
    </row>
    <row r="20" spans="1:26">
      <c r="A20" s="116">
        <v>19</v>
      </c>
      <c r="B20" s="289" t="s">
        <v>2732</v>
      </c>
      <c r="C20" s="288" t="s">
        <v>1058</v>
      </c>
      <c r="D20" s="288" t="s">
        <v>1058</v>
      </c>
      <c r="E20" s="288" t="s">
        <v>1058</v>
      </c>
      <c r="F20" s="288" t="s">
        <v>1058</v>
      </c>
      <c r="G20" s="288" t="s">
        <v>1058</v>
      </c>
      <c r="H20" s="288" t="s">
        <v>1058</v>
      </c>
      <c r="I20" s="288" t="s">
        <v>1058</v>
      </c>
      <c r="J20" s="288" t="s">
        <v>1058</v>
      </c>
      <c r="K20" s="288" t="s">
        <v>1058</v>
      </c>
      <c r="L20" s="288" t="s">
        <v>1667</v>
      </c>
      <c r="M20" s="288" t="s">
        <v>1058</v>
      </c>
      <c r="N20" s="288" t="s">
        <v>1058</v>
      </c>
      <c r="O20" s="288" t="s">
        <v>2472</v>
      </c>
      <c r="P20" s="288" t="s">
        <v>1058</v>
      </c>
      <c r="Q20" s="288" t="s">
        <v>722</v>
      </c>
      <c r="R20" s="288" t="s">
        <v>1058</v>
      </c>
      <c r="S20" s="117" t="e">
        <f t="shared" si="0"/>
        <v>#NAME?</v>
      </c>
      <c r="T20" s="117" t="e">
        <f t="shared" si="1"/>
        <v>#NAME?</v>
      </c>
      <c r="U20" s="117" t="e">
        <f t="shared" si="2"/>
        <v>#NAME?</v>
      </c>
      <c r="V20" s="297" t="e">
        <f t="shared" si="3"/>
        <v>#NAME?</v>
      </c>
      <c r="W20" s="117" t="e">
        <f t="shared" si="6"/>
        <v>#NAME?</v>
      </c>
      <c r="Y20" s="288" t="e">
        <f t="shared" si="4"/>
        <v>#NAME?</v>
      </c>
      <c r="Z20" s="296" t="e">
        <f t="shared" si="5"/>
        <v>#NAME?</v>
      </c>
    </row>
    <row r="21" spans="1:26">
      <c r="A21" s="116">
        <v>20</v>
      </c>
      <c r="B21" s="289" t="s">
        <v>2710</v>
      </c>
      <c r="C21" s="288" t="s">
        <v>813</v>
      </c>
      <c r="D21" s="288" t="s">
        <v>997</v>
      </c>
      <c r="E21" s="288" t="s">
        <v>998</v>
      </c>
      <c r="F21" s="288" t="s">
        <v>1058</v>
      </c>
      <c r="G21" s="288" t="s">
        <v>1058</v>
      </c>
      <c r="H21" s="288" t="s">
        <v>1058</v>
      </c>
      <c r="I21" s="288" t="s">
        <v>1058</v>
      </c>
      <c r="J21" s="288" t="s">
        <v>1058</v>
      </c>
      <c r="K21" s="288" t="s">
        <v>1058</v>
      </c>
      <c r="L21" s="288" t="s">
        <v>1058</v>
      </c>
      <c r="M21" s="288" t="s">
        <v>1058</v>
      </c>
      <c r="N21" s="288" t="s">
        <v>1058</v>
      </c>
      <c r="O21" s="288" t="s">
        <v>2472</v>
      </c>
      <c r="P21" s="288" t="s">
        <v>1058</v>
      </c>
      <c r="Q21" s="288" t="s">
        <v>722</v>
      </c>
      <c r="R21" s="288" t="s">
        <v>1058</v>
      </c>
      <c r="S21" s="117" t="e">
        <f t="shared" si="0"/>
        <v>#NAME?</v>
      </c>
      <c r="T21" s="117" t="e">
        <f t="shared" si="1"/>
        <v>#NAME?</v>
      </c>
      <c r="U21" s="117" t="e">
        <f t="shared" si="2"/>
        <v>#NAME?</v>
      </c>
      <c r="V21" s="297" t="e">
        <f t="shared" si="3"/>
        <v>#NAME?</v>
      </c>
      <c r="W21" s="117" t="e">
        <f t="shared" si="6"/>
        <v>#NAME?</v>
      </c>
      <c r="Y21" s="288" t="e">
        <f t="shared" si="4"/>
        <v>#NAME?</v>
      </c>
      <c r="Z21" s="296" t="e">
        <f t="shared" si="5"/>
        <v>#NAME?</v>
      </c>
    </row>
    <row r="22" spans="1:26">
      <c r="A22" s="116">
        <v>21</v>
      </c>
      <c r="B22" s="289" t="s">
        <v>2711</v>
      </c>
      <c r="C22" s="288" t="s">
        <v>1058</v>
      </c>
      <c r="D22" s="288" t="s">
        <v>1058</v>
      </c>
      <c r="E22" s="288" t="s">
        <v>1058</v>
      </c>
      <c r="F22" s="288" t="s">
        <v>814</v>
      </c>
      <c r="G22" s="288" t="s">
        <v>1000</v>
      </c>
      <c r="H22" s="288" t="s">
        <v>1001</v>
      </c>
      <c r="I22" s="288" t="s">
        <v>999</v>
      </c>
      <c r="J22" s="288" t="s">
        <v>1361</v>
      </c>
      <c r="K22" s="288" t="s">
        <v>815</v>
      </c>
      <c r="L22" s="288" t="s">
        <v>1058</v>
      </c>
      <c r="M22" s="288" t="s">
        <v>1058</v>
      </c>
      <c r="N22" s="288" t="s">
        <v>2038</v>
      </c>
      <c r="O22" s="288" t="s">
        <v>1058</v>
      </c>
      <c r="P22" s="288" t="s">
        <v>1058</v>
      </c>
      <c r="Q22" s="288" t="s">
        <v>722</v>
      </c>
      <c r="R22" s="288" t="s">
        <v>1058</v>
      </c>
      <c r="S22" s="117" t="e">
        <f t="shared" si="0"/>
        <v>#NAME?</v>
      </c>
      <c r="T22" s="117" t="e">
        <f t="shared" si="1"/>
        <v>#NAME?</v>
      </c>
      <c r="U22" s="117" t="e">
        <f t="shared" si="2"/>
        <v>#NAME?</v>
      </c>
      <c r="V22" s="297" t="e">
        <f t="shared" si="3"/>
        <v>#NAME?</v>
      </c>
      <c r="W22" s="117" t="e">
        <f t="shared" si="6"/>
        <v>#NAME?</v>
      </c>
      <c r="Y22" s="288" t="e">
        <f t="shared" si="4"/>
        <v>#NAME?</v>
      </c>
      <c r="Z22" s="296" t="e">
        <f t="shared" si="5"/>
        <v>#NAME?</v>
      </c>
    </row>
    <row r="23" spans="1:26">
      <c r="A23" s="116">
        <v>22</v>
      </c>
      <c r="B23" s="289" t="s">
        <v>2712</v>
      </c>
      <c r="C23" s="288" t="s">
        <v>1058</v>
      </c>
      <c r="D23" s="288" t="s">
        <v>1058</v>
      </c>
      <c r="E23" s="288" t="s">
        <v>1058</v>
      </c>
      <c r="F23" s="288" t="s">
        <v>1058</v>
      </c>
      <c r="G23" s="288" t="s">
        <v>1058</v>
      </c>
      <c r="H23" s="288" t="s">
        <v>1058</v>
      </c>
      <c r="I23" s="288" t="s">
        <v>1058</v>
      </c>
      <c r="J23" s="288" t="s">
        <v>1058</v>
      </c>
      <c r="K23" s="288" t="s">
        <v>1058</v>
      </c>
      <c r="L23" s="288" t="s">
        <v>1058</v>
      </c>
      <c r="M23" s="288" t="s">
        <v>2471</v>
      </c>
      <c r="N23" s="288" t="s">
        <v>2038</v>
      </c>
      <c r="O23" s="288" t="s">
        <v>1058</v>
      </c>
      <c r="P23" s="288" t="s">
        <v>1058</v>
      </c>
      <c r="Q23" s="288" t="s">
        <v>722</v>
      </c>
      <c r="R23" s="288" t="s">
        <v>1058</v>
      </c>
      <c r="S23" s="117" t="e">
        <f t="shared" si="0"/>
        <v>#NAME?</v>
      </c>
      <c r="T23" s="117" t="e">
        <f t="shared" si="1"/>
        <v>#NAME?</v>
      </c>
      <c r="U23" s="117" t="e">
        <f t="shared" si="2"/>
        <v>#NAME?</v>
      </c>
      <c r="V23" s="297" t="e">
        <f t="shared" si="3"/>
        <v>#NAME?</v>
      </c>
      <c r="W23" s="117" t="e">
        <f t="shared" si="6"/>
        <v>#NAME?</v>
      </c>
      <c r="Y23" s="288" t="e">
        <f t="shared" si="4"/>
        <v>#NAME?</v>
      </c>
      <c r="Z23" s="296" t="e">
        <f t="shared" si="5"/>
        <v>#NAME?</v>
      </c>
    </row>
    <row r="24" spans="1:26">
      <c r="A24" s="116">
        <v>23</v>
      </c>
      <c r="B24" s="289" t="s">
        <v>2713</v>
      </c>
      <c r="C24" s="288" t="s">
        <v>1058</v>
      </c>
      <c r="D24" s="288" t="s">
        <v>1058</v>
      </c>
      <c r="E24" s="288" t="s">
        <v>1058</v>
      </c>
      <c r="F24" s="288" t="s">
        <v>1058</v>
      </c>
      <c r="G24" s="288" t="s">
        <v>1058</v>
      </c>
      <c r="H24" s="288" t="s">
        <v>1058</v>
      </c>
      <c r="I24" s="288" t="s">
        <v>1058</v>
      </c>
      <c r="J24" s="288" t="s">
        <v>1058</v>
      </c>
      <c r="K24" s="288" t="s">
        <v>1058</v>
      </c>
      <c r="L24" s="288" t="s">
        <v>1667</v>
      </c>
      <c r="M24" s="288" t="s">
        <v>1058</v>
      </c>
      <c r="N24" s="288" t="s">
        <v>2038</v>
      </c>
      <c r="O24" s="288" t="s">
        <v>1058</v>
      </c>
      <c r="P24" s="288" t="s">
        <v>1058</v>
      </c>
      <c r="Q24" s="288" t="s">
        <v>722</v>
      </c>
      <c r="R24" s="288" t="s">
        <v>1058</v>
      </c>
      <c r="S24" s="117" t="e">
        <f t="shared" si="0"/>
        <v>#NAME?</v>
      </c>
      <c r="T24" s="117" t="e">
        <f t="shared" si="1"/>
        <v>#NAME?</v>
      </c>
      <c r="U24" s="117" t="e">
        <f t="shared" si="2"/>
        <v>#NAME?</v>
      </c>
      <c r="V24" s="297" t="e">
        <f t="shared" si="3"/>
        <v>#NAME?</v>
      </c>
      <c r="W24" s="117" t="e">
        <f t="shared" si="6"/>
        <v>#NAME?</v>
      </c>
      <c r="Y24" s="288" t="e">
        <f t="shared" si="4"/>
        <v>#NAME?</v>
      </c>
      <c r="Z24" s="296" t="e">
        <f t="shared" si="5"/>
        <v>#NAME?</v>
      </c>
    </row>
    <row r="25" spans="1:26">
      <c r="A25" s="116">
        <v>24</v>
      </c>
      <c r="B25" s="289" t="s">
        <v>2714</v>
      </c>
      <c r="C25" s="288" t="s">
        <v>813</v>
      </c>
      <c r="D25" s="288" t="s">
        <v>997</v>
      </c>
      <c r="E25" s="288" t="s">
        <v>998</v>
      </c>
      <c r="F25" s="288" t="s">
        <v>1058</v>
      </c>
      <c r="G25" s="288" t="s">
        <v>1058</v>
      </c>
      <c r="H25" s="288" t="s">
        <v>1058</v>
      </c>
      <c r="I25" s="288" t="s">
        <v>1058</v>
      </c>
      <c r="J25" s="288" t="s">
        <v>1058</v>
      </c>
      <c r="K25" s="288" t="s">
        <v>1058</v>
      </c>
      <c r="L25" s="288" t="s">
        <v>1058</v>
      </c>
      <c r="M25" s="288" t="s">
        <v>1058</v>
      </c>
      <c r="N25" s="288" t="s">
        <v>2038</v>
      </c>
      <c r="O25" s="288" t="s">
        <v>1058</v>
      </c>
      <c r="P25" s="288" t="s">
        <v>1058</v>
      </c>
      <c r="Q25" s="288" t="s">
        <v>722</v>
      </c>
      <c r="R25" s="288" t="s">
        <v>1058</v>
      </c>
      <c r="S25" s="117" t="e">
        <f t="shared" si="0"/>
        <v>#NAME?</v>
      </c>
      <c r="T25" s="117" t="e">
        <f t="shared" si="1"/>
        <v>#NAME?</v>
      </c>
      <c r="U25" s="117" t="e">
        <f t="shared" si="2"/>
        <v>#NAME?</v>
      </c>
      <c r="V25" s="297" t="e">
        <f t="shared" si="3"/>
        <v>#NAME?</v>
      </c>
      <c r="W25" s="117" t="e">
        <f t="shared" si="6"/>
        <v>#NAME?</v>
      </c>
      <c r="Y25" s="288" t="e">
        <f t="shared" si="4"/>
        <v>#NAME?</v>
      </c>
      <c r="Z25" s="296" t="e">
        <f t="shared" si="5"/>
        <v>#NAME?</v>
      </c>
    </row>
    <row r="26" spans="1:26">
      <c r="A26" s="116">
        <v>25</v>
      </c>
      <c r="B26" s="289" t="s">
        <v>2707</v>
      </c>
      <c r="C26" s="288" t="s">
        <v>813</v>
      </c>
      <c r="D26" s="288" t="s">
        <v>997</v>
      </c>
      <c r="E26" s="288" t="s">
        <v>998</v>
      </c>
      <c r="F26" s="288" t="s">
        <v>1058</v>
      </c>
      <c r="G26" s="288" t="s">
        <v>1058</v>
      </c>
      <c r="H26" s="288" t="s">
        <v>1058</v>
      </c>
      <c r="I26" s="288" t="s">
        <v>1058</v>
      </c>
      <c r="J26" s="288" t="s">
        <v>1058</v>
      </c>
      <c r="K26" s="288" t="s">
        <v>1058</v>
      </c>
      <c r="L26" s="288" t="s">
        <v>1058</v>
      </c>
      <c r="M26" s="288" t="s">
        <v>1058</v>
      </c>
      <c r="N26" s="288" t="s">
        <v>1058</v>
      </c>
      <c r="O26" s="288" t="s">
        <v>1058</v>
      </c>
      <c r="P26" s="288" t="s">
        <v>2473</v>
      </c>
      <c r="Q26" s="288" t="s">
        <v>722</v>
      </c>
      <c r="R26" s="288" t="s">
        <v>1058</v>
      </c>
      <c r="S26" s="117" t="e">
        <f t="shared" si="0"/>
        <v>#NAME?</v>
      </c>
      <c r="T26" s="117" t="e">
        <f t="shared" si="1"/>
        <v>#NAME?</v>
      </c>
      <c r="U26" s="117" t="e">
        <f t="shared" si="2"/>
        <v>#NAME?</v>
      </c>
      <c r="V26" s="297" t="e">
        <f t="shared" si="3"/>
        <v>#NAME?</v>
      </c>
      <c r="W26" s="117" t="e">
        <f t="shared" si="6"/>
        <v>#NAME?</v>
      </c>
      <c r="Y26" s="288" t="e">
        <f t="shared" si="4"/>
        <v>#NAME?</v>
      </c>
      <c r="Z26" s="296" t="e">
        <f t="shared" si="5"/>
        <v>#NAME?</v>
      </c>
    </row>
    <row r="27" spans="1:26">
      <c r="A27" s="116">
        <v>26</v>
      </c>
      <c r="B27" s="289" t="s">
        <v>2700</v>
      </c>
      <c r="C27" s="288" t="s">
        <v>1058</v>
      </c>
      <c r="D27" s="288" t="s">
        <v>1058</v>
      </c>
      <c r="E27" s="288" t="s">
        <v>1058</v>
      </c>
      <c r="F27" s="288" t="s">
        <v>814</v>
      </c>
      <c r="G27" s="288" t="s">
        <v>1000</v>
      </c>
      <c r="H27" s="288" t="s">
        <v>1001</v>
      </c>
      <c r="I27" s="288" t="s">
        <v>999</v>
      </c>
      <c r="J27" s="288" t="s">
        <v>1361</v>
      </c>
      <c r="K27" s="288" t="s">
        <v>815</v>
      </c>
      <c r="L27" s="288" t="s">
        <v>1058</v>
      </c>
      <c r="M27" s="288" t="s">
        <v>1058</v>
      </c>
      <c r="N27" s="288" t="s">
        <v>1058</v>
      </c>
      <c r="O27" s="288" t="s">
        <v>1058</v>
      </c>
      <c r="P27" s="288" t="s">
        <v>2473</v>
      </c>
      <c r="Q27" s="288" t="s">
        <v>722</v>
      </c>
      <c r="R27" s="288" t="s">
        <v>1058</v>
      </c>
      <c r="S27" s="117" t="e">
        <f t="shared" si="0"/>
        <v>#NAME?</v>
      </c>
      <c r="T27" s="117" t="e">
        <f t="shared" si="1"/>
        <v>#NAME?</v>
      </c>
      <c r="U27" s="117" t="e">
        <f t="shared" si="2"/>
        <v>#NAME?</v>
      </c>
      <c r="V27" s="297" t="e">
        <f t="shared" si="3"/>
        <v>#NAME?</v>
      </c>
      <c r="W27" s="117" t="e">
        <f t="shared" si="6"/>
        <v>#NAME?</v>
      </c>
      <c r="Y27" s="288" t="e">
        <f t="shared" si="4"/>
        <v>#NAME?</v>
      </c>
      <c r="Z27" s="296" t="e">
        <f t="shared" si="5"/>
        <v>#NAME?</v>
      </c>
    </row>
    <row r="28" spans="1:26">
      <c r="A28" s="116">
        <v>27</v>
      </c>
      <c r="B28" s="289" t="s">
        <v>2701</v>
      </c>
      <c r="C28" s="288" t="s">
        <v>1058</v>
      </c>
      <c r="D28" s="288" t="s">
        <v>1058</v>
      </c>
      <c r="E28" s="288" t="s">
        <v>1058</v>
      </c>
      <c r="F28" s="288" t="s">
        <v>1058</v>
      </c>
      <c r="G28" s="288" t="s">
        <v>1058</v>
      </c>
      <c r="H28" s="288" t="s">
        <v>1058</v>
      </c>
      <c r="I28" s="288" t="s">
        <v>1058</v>
      </c>
      <c r="J28" s="288" t="s">
        <v>1058</v>
      </c>
      <c r="K28" s="288" t="s">
        <v>1058</v>
      </c>
      <c r="L28" s="288" t="s">
        <v>1058</v>
      </c>
      <c r="M28" s="288" t="s">
        <v>2471</v>
      </c>
      <c r="N28" s="288" t="s">
        <v>1058</v>
      </c>
      <c r="O28" s="288" t="s">
        <v>1058</v>
      </c>
      <c r="P28" s="288" t="s">
        <v>2473</v>
      </c>
      <c r="Q28" s="288" t="s">
        <v>722</v>
      </c>
      <c r="R28" s="288" t="s">
        <v>1058</v>
      </c>
      <c r="S28" s="117" t="e">
        <f t="shared" si="0"/>
        <v>#NAME?</v>
      </c>
      <c r="T28" s="117" t="e">
        <f t="shared" si="1"/>
        <v>#NAME?</v>
      </c>
      <c r="U28" s="117" t="e">
        <f t="shared" si="2"/>
        <v>#NAME?</v>
      </c>
      <c r="V28" s="297" t="e">
        <f t="shared" si="3"/>
        <v>#NAME?</v>
      </c>
      <c r="W28" s="117" t="e">
        <f t="shared" si="6"/>
        <v>#NAME?</v>
      </c>
      <c r="Y28" s="288" t="e">
        <f t="shared" si="4"/>
        <v>#NAME?</v>
      </c>
      <c r="Z28" s="296" t="e">
        <f t="shared" si="5"/>
        <v>#NAME?</v>
      </c>
    </row>
    <row r="29" spans="1:26">
      <c r="A29" s="116">
        <v>28</v>
      </c>
      <c r="B29" s="289" t="s">
        <v>2703</v>
      </c>
      <c r="C29" s="288" t="s">
        <v>1058</v>
      </c>
      <c r="D29" s="288" t="s">
        <v>1058</v>
      </c>
      <c r="E29" s="288" t="s">
        <v>1058</v>
      </c>
      <c r="F29" s="288" t="s">
        <v>1058</v>
      </c>
      <c r="G29" s="288" t="s">
        <v>1058</v>
      </c>
      <c r="H29" s="288" t="s">
        <v>1058</v>
      </c>
      <c r="I29" s="288" t="s">
        <v>1058</v>
      </c>
      <c r="J29" s="288" t="s">
        <v>1058</v>
      </c>
      <c r="K29" s="288" t="s">
        <v>1058</v>
      </c>
      <c r="L29" s="288" t="s">
        <v>1667</v>
      </c>
      <c r="M29" s="288" t="s">
        <v>1058</v>
      </c>
      <c r="N29" s="288" t="s">
        <v>1058</v>
      </c>
      <c r="O29" s="288" t="s">
        <v>1058</v>
      </c>
      <c r="P29" s="288" t="s">
        <v>2473</v>
      </c>
      <c r="Q29" s="288" t="s">
        <v>722</v>
      </c>
      <c r="R29" s="288" t="s">
        <v>1058</v>
      </c>
      <c r="S29" s="117" t="e">
        <f t="shared" si="0"/>
        <v>#NAME?</v>
      </c>
      <c r="T29" s="117" t="e">
        <f t="shared" si="1"/>
        <v>#NAME?</v>
      </c>
      <c r="U29" s="117" t="e">
        <f t="shared" si="2"/>
        <v>#NAME?</v>
      </c>
      <c r="V29" s="297" t="e">
        <f t="shared" si="3"/>
        <v>#NAME?</v>
      </c>
      <c r="W29" s="117" t="e">
        <f t="shared" si="6"/>
        <v>#NAME?</v>
      </c>
      <c r="Y29" s="288" t="e">
        <f t="shared" si="4"/>
        <v>#NAME?</v>
      </c>
      <c r="Z29" s="296" t="e">
        <f t="shared" si="5"/>
        <v>#NAME?</v>
      </c>
    </row>
    <row r="30" spans="1:26">
      <c r="A30" s="116">
        <v>29</v>
      </c>
      <c r="B30" s="289" t="s">
        <v>2704</v>
      </c>
      <c r="C30" s="288" t="s">
        <v>813</v>
      </c>
      <c r="D30" s="288" t="s">
        <v>997</v>
      </c>
      <c r="E30" s="288" t="s">
        <v>998</v>
      </c>
      <c r="F30" s="288" t="s">
        <v>1058</v>
      </c>
      <c r="G30" s="288" t="s">
        <v>1058</v>
      </c>
      <c r="H30" s="288" t="s">
        <v>1058</v>
      </c>
      <c r="I30" s="288" t="s">
        <v>1058</v>
      </c>
      <c r="J30" s="288" t="s">
        <v>1058</v>
      </c>
      <c r="K30" s="288" t="s">
        <v>1058</v>
      </c>
      <c r="L30" s="288" t="s">
        <v>1058</v>
      </c>
      <c r="M30" s="288" t="s">
        <v>1058</v>
      </c>
      <c r="N30" s="288" t="s">
        <v>1058</v>
      </c>
      <c r="O30" s="288" t="s">
        <v>1058</v>
      </c>
      <c r="P30" s="288" t="s">
        <v>2473</v>
      </c>
      <c r="Q30" s="288" t="s">
        <v>722</v>
      </c>
      <c r="R30" s="288" t="s">
        <v>1058</v>
      </c>
      <c r="S30" s="117" t="e">
        <f t="shared" si="0"/>
        <v>#NAME?</v>
      </c>
      <c r="T30" s="117" t="e">
        <f t="shared" si="1"/>
        <v>#NAME?</v>
      </c>
      <c r="U30" s="117" t="e">
        <f t="shared" si="2"/>
        <v>#NAME?</v>
      </c>
      <c r="V30" s="297" t="e">
        <f t="shared" si="3"/>
        <v>#NAME?</v>
      </c>
      <c r="W30" s="117" t="e">
        <f t="shared" si="6"/>
        <v>#NAME?</v>
      </c>
      <c r="Y30" s="288" t="e">
        <f t="shared" si="4"/>
        <v>#NAME?</v>
      </c>
      <c r="Z30" s="296" t="e">
        <f t="shared" si="5"/>
        <v>#NAME?</v>
      </c>
    </row>
    <row r="31" spans="1:26">
      <c r="A31" s="297" t="s">
        <v>2766</v>
      </c>
      <c r="B31" s="297" t="s">
        <v>2768</v>
      </c>
      <c r="Z31" s="298"/>
    </row>
    <row r="33" spans="1:19">
      <c r="A33" s="116" t="s">
        <v>2760</v>
      </c>
    </row>
    <row r="34" spans="1:19">
      <c r="A34" s="9" t="s">
        <v>2767</v>
      </c>
    </row>
    <row r="35" spans="1:19">
      <c r="A35" s="288" t="s">
        <v>2759</v>
      </c>
      <c r="B35" s="288" t="s">
        <v>2761</v>
      </c>
      <c r="C35" s="288" t="s">
        <v>2762</v>
      </c>
      <c r="S35" s="288" t="s">
        <v>2771</v>
      </c>
    </row>
    <row r="37" spans="1:19">
      <c r="C37" s="116" t="s">
        <v>2763</v>
      </c>
    </row>
    <row r="38" spans="1:19">
      <c r="C38" s="288" t="s">
        <v>2764</v>
      </c>
    </row>
    <row r="39" spans="1:19">
      <c r="C39" s="288" t="s">
        <v>2769</v>
      </c>
    </row>
    <row r="40" spans="1:19">
      <c r="C40" s="288" t="s">
        <v>2765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workbookViewId="0"/>
  </sheetViews>
  <sheetFormatPr defaultRowHeight="14.5"/>
  <sheetData>
    <row r="1" spans="1:2">
      <c r="A1" s="252" t="s">
        <v>1889</v>
      </c>
      <c r="B1" s="53" t="s">
        <v>1801</v>
      </c>
    </row>
    <row r="2" spans="1:2">
      <c r="A2" s="53"/>
      <c r="B2" s="53" t="s">
        <v>583</v>
      </c>
    </row>
    <row r="3" spans="1:2">
      <c r="A3" s="53"/>
      <c r="B3" s="64"/>
    </row>
    <row r="4" spans="1:2">
      <c r="A4" s="252" t="s">
        <v>1821</v>
      </c>
      <c r="B4" s="53" t="s">
        <v>1822</v>
      </c>
    </row>
    <row r="5" spans="1:2">
      <c r="B5" s="53" t="s">
        <v>1823</v>
      </c>
    </row>
    <row r="6" spans="1:2">
      <c r="B6" s="53" t="s">
        <v>1824</v>
      </c>
    </row>
    <row r="7" spans="1:2">
      <c r="B7" s="53" t="s">
        <v>1825</v>
      </c>
    </row>
    <row r="9" spans="1:2">
      <c r="A9" s="252" t="s">
        <v>374</v>
      </c>
      <c r="B9" s="53" t="s">
        <v>35</v>
      </c>
    </row>
    <row r="10" spans="1:2">
      <c r="B10" s="53" t="s">
        <v>34</v>
      </c>
    </row>
    <row r="11" spans="1:2">
      <c r="B11" s="53" t="s">
        <v>38</v>
      </c>
    </row>
    <row r="12" spans="1:2">
      <c r="B12" s="53" t="s">
        <v>33</v>
      </c>
    </row>
    <row r="15" spans="1:2">
      <c r="A15" s="252" t="s">
        <v>1826</v>
      </c>
      <c r="B15" s="53" t="s">
        <v>1827</v>
      </c>
    </row>
    <row r="16" spans="1:2">
      <c r="B16" s="53" t="s">
        <v>1828</v>
      </c>
    </row>
    <row r="17" spans="1:2">
      <c r="B17" s="53"/>
    </row>
    <row r="19" spans="1:2">
      <c r="A19" s="252" t="s">
        <v>1829</v>
      </c>
      <c r="B19" s="53" t="s">
        <v>1830</v>
      </c>
    </row>
    <row r="20" spans="1:2">
      <c r="B20" s="53" t="s">
        <v>1831</v>
      </c>
    </row>
    <row r="21" spans="1:2">
      <c r="B21" s="53" t="s">
        <v>1832</v>
      </c>
    </row>
    <row r="23" spans="1:2">
      <c r="A23" s="252" t="s">
        <v>1833</v>
      </c>
      <c r="B23" s="53" t="s">
        <v>1834</v>
      </c>
    </row>
    <row r="24" spans="1:2">
      <c r="B24" s="53" t="s">
        <v>1835</v>
      </c>
    </row>
    <row r="25" spans="1:2">
      <c r="B25" s="53" t="s">
        <v>1836</v>
      </c>
    </row>
    <row r="26" spans="1:2">
      <c r="B26" s="53" t="s">
        <v>1837</v>
      </c>
    </row>
    <row r="28" spans="1:2">
      <c r="A28" s="200" t="s">
        <v>1838</v>
      </c>
      <c r="B28" s="53" t="s">
        <v>1839</v>
      </c>
    </row>
    <row r="29" spans="1:2">
      <c r="B29" s="53" t="s">
        <v>1840</v>
      </c>
    </row>
    <row r="30" spans="1:2">
      <c r="B30" s="53" t="s">
        <v>1841</v>
      </c>
    </row>
    <row r="31" spans="1:2">
      <c r="B31" s="53" t="s">
        <v>1842</v>
      </c>
    </row>
    <row r="33" spans="1:2">
      <c r="A33" s="252" t="s">
        <v>1843</v>
      </c>
      <c r="B33" s="252" t="s">
        <v>1844</v>
      </c>
    </row>
    <row r="34" spans="1:2">
      <c r="B34" s="252" t="s">
        <v>1845</v>
      </c>
    </row>
    <row r="35" spans="1:2">
      <c r="B35" s="252" t="s">
        <v>583</v>
      </c>
    </row>
    <row r="37" spans="1:2">
      <c r="A37" s="252" t="s">
        <v>1846</v>
      </c>
      <c r="B37" s="252" t="s">
        <v>1847</v>
      </c>
    </row>
    <row r="38" spans="1:2">
      <c r="B38" s="252" t="s">
        <v>1848</v>
      </c>
    </row>
    <row r="40" spans="1:2">
      <c r="A40" s="252" t="s">
        <v>1849</v>
      </c>
      <c r="B40" s="252" t="s">
        <v>1850</v>
      </c>
    </row>
    <row r="41" spans="1:2">
      <c r="B41" s="252" t="s">
        <v>1851</v>
      </c>
    </row>
    <row r="42" spans="1:2">
      <c r="B42" s="252" t="s">
        <v>1852</v>
      </c>
    </row>
    <row r="43" spans="1:2">
      <c r="B43" s="252" t="s">
        <v>1853</v>
      </c>
    </row>
    <row r="44" spans="1:2">
      <c r="B44" s="252" t="s">
        <v>1854</v>
      </c>
    </row>
    <row r="45" spans="1:2">
      <c r="B45" s="252" t="s">
        <v>1855</v>
      </c>
    </row>
    <row r="46" spans="1:2">
      <c r="B46" s="252" t="s">
        <v>1856</v>
      </c>
    </row>
    <row r="47" spans="1:2">
      <c r="B47" s="252" t="s">
        <v>1857</v>
      </c>
    </row>
    <row r="48" spans="1:2">
      <c r="B48" s="252" t="s">
        <v>1858</v>
      </c>
    </row>
    <row r="50" spans="1:2">
      <c r="A50" s="252" t="s">
        <v>1859</v>
      </c>
      <c r="B50" s="53" t="s">
        <v>1820</v>
      </c>
    </row>
    <row r="51" spans="1:2">
      <c r="B51" s="53" t="s">
        <v>583</v>
      </c>
    </row>
    <row r="53" spans="1:2">
      <c r="A53" s="252" t="s">
        <v>1860</v>
      </c>
      <c r="B53" s="252" t="s">
        <v>1861</v>
      </c>
    </row>
    <row r="54" spans="1:2">
      <c r="B54" s="252" t="s">
        <v>1862</v>
      </c>
    </row>
    <row r="55" spans="1:2">
      <c r="B55" s="252" t="s">
        <v>1863</v>
      </c>
    </row>
    <row r="56" spans="1:2">
      <c r="B56" s="252" t="s">
        <v>1864</v>
      </c>
    </row>
    <row r="57" spans="1:2">
      <c r="B57" s="252" t="s">
        <v>1865</v>
      </c>
    </row>
    <row r="59" spans="1:2">
      <c r="A59" s="252" t="s">
        <v>1866</v>
      </c>
      <c r="B59" s="252" t="s">
        <v>2447</v>
      </c>
    </row>
    <row r="60" spans="1:2">
      <c r="B60" s="252" t="s">
        <v>1867</v>
      </c>
    </row>
    <row r="61" spans="1:2">
      <c r="B61" s="252" t="s">
        <v>2051</v>
      </c>
    </row>
    <row r="62" spans="1:2">
      <c r="B62" s="252" t="s">
        <v>2052</v>
      </c>
    </row>
    <row r="63" spans="1:2">
      <c r="B63" s="252" t="s">
        <v>2448</v>
      </c>
    </row>
    <row r="64" spans="1:2">
      <c r="B64" s="274" t="s">
        <v>2606</v>
      </c>
    </row>
    <row r="65" spans="2:2">
      <c r="B65" s="274" t="s">
        <v>2449</v>
      </c>
    </row>
    <row r="66" spans="2:2">
      <c r="B66" s="252" t="s">
        <v>2450</v>
      </c>
    </row>
    <row r="67" spans="2:2">
      <c r="B67" s="274" t="s">
        <v>2451</v>
      </c>
    </row>
    <row r="68" spans="2:2">
      <c r="B68" s="252" t="s">
        <v>2452</v>
      </c>
    </row>
    <row r="69" spans="2:2">
      <c r="B69" s="274" t="s">
        <v>2607</v>
      </c>
    </row>
    <row r="70" spans="2:2">
      <c r="B70" s="252" t="s">
        <v>2055</v>
      </c>
    </row>
    <row r="71" spans="2:2">
      <c r="B71" s="252" t="s">
        <v>1868</v>
      </c>
    </row>
    <row r="72" spans="2:2">
      <c r="B72" s="252" t="s">
        <v>1869</v>
      </c>
    </row>
    <row r="73" spans="2:2">
      <c r="B73" s="274" t="s">
        <v>2644</v>
      </c>
    </row>
    <row r="74" spans="2:2">
      <c r="B74" s="252" t="s">
        <v>2453</v>
      </c>
    </row>
    <row r="75" spans="2:2">
      <c r="B75" s="252" t="s">
        <v>2454</v>
      </c>
    </row>
    <row r="76" spans="2:2">
      <c r="B76" s="252" t="s">
        <v>2455</v>
      </c>
    </row>
    <row r="77" spans="2:2">
      <c r="B77" s="252" t="s">
        <v>2456</v>
      </c>
    </row>
    <row r="78" spans="2:2">
      <c r="B78" s="252" t="s">
        <v>2457</v>
      </c>
    </row>
    <row r="79" spans="2:2">
      <c r="B79" s="252" t="s">
        <v>2458</v>
      </c>
    </row>
    <row r="80" spans="2:2">
      <c r="B80" s="252" t="s">
        <v>2459</v>
      </c>
    </row>
    <row r="81" spans="2:2">
      <c r="B81" s="252" t="s">
        <v>2460</v>
      </c>
    </row>
    <row r="82" spans="2:2">
      <c r="B82" s="252" t="s">
        <v>2434</v>
      </c>
    </row>
    <row r="83" spans="2:2">
      <c r="B83" s="252" t="s">
        <v>1870</v>
      </c>
    </row>
    <row r="84" spans="2:2">
      <c r="B84" s="252" t="s">
        <v>1871</v>
      </c>
    </row>
    <row r="85" spans="2:2">
      <c r="B85" s="252" t="s">
        <v>1872</v>
      </c>
    </row>
    <row r="86" spans="2:2">
      <c r="B86" s="252" t="s">
        <v>1873</v>
      </c>
    </row>
    <row r="87" spans="2:2">
      <c r="B87" s="252" t="s">
        <v>1874</v>
      </c>
    </row>
    <row r="88" spans="2:2">
      <c r="B88" s="252" t="s">
        <v>2461</v>
      </c>
    </row>
    <row r="89" spans="2:2">
      <c r="B89" s="252" t="s">
        <v>1875</v>
      </c>
    </row>
    <row r="90" spans="2:2">
      <c r="B90" s="252" t="s">
        <v>1876</v>
      </c>
    </row>
    <row r="91" spans="2:2">
      <c r="B91" t="s">
        <v>2696</v>
      </c>
    </row>
    <row r="92" spans="2:2">
      <c r="B92" s="252" t="s">
        <v>2446</v>
      </c>
    </row>
    <row r="93" spans="2:2">
      <c r="B93" s="252" t="s">
        <v>1877</v>
      </c>
    </row>
    <row r="94" spans="2:2">
      <c r="B94" s="252" t="s">
        <v>2462</v>
      </c>
    </row>
    <row r="95" spans="2:2">
      <c r="B95" s="252" t="s">
        <v>2071</v>
      </c>
    </row>
    <row r="96" spans="2:2">
      <c r="B96" s="252" t="s">
        <v>2463</v>
      </c>
    </row>
    <row r="97" spans="1:4">
      <c r="B97" s="252" t="s">
        <v>2075</v>
      </c>
    </row>
    <row r="98" spans="1:4">
      <c r="A98" s="288"/>
      <c r="B98" s="288" t="s">
        <v>2780</v>
      </c>
    </row>
    <row r="99" spans="1:4">
      <c r="B99" s="252" t="s">
        <v>2081</v>
      </c>
    </row>
    <row r="100" spans="1:4">
      <c r="B100" s="252" t="s">
        <v>2464</v>
      </c>
    </row>
    <row r="101" spans="1:4">
      <c r="B101" s="252" t="s">
        <v>1879</v>
      </c>
    </row>
    <row r="102" spans="1:4">
      <c r="B102" s="252" t="s">
        <v>2083</v>
      </c>
    </row>
    <row r="103" spans="1:4">
      <c r="B103" s="252" t="s">
        <v>1880</v>
      </c>
    </row>
    <row r="104" spans="1:4">
      <c r="B104" s="252" t="s">
        <v>1881</v>
      </c>
    </row>
    <row r="105" spans="1:4">
      <c r="B105" s="252" t="s">
        <v>1882</v>
      </c>
    </row>
    <row r="106" spans="1:4">
      <c r="B106" s="252" t="s">
        <v>2465</v>
      </c>
    </row>
    <row r="107" spans="1:4">
      <c r="B107" s="252" t="s">
        <v>1883</v>
      </c>
    </row>
    <row r="108" spans="1:4">
      <c r="B108" s="252" t="s">
        <v>2466</v>
      </c>
    </row>
    <row r="109" spans="1:4">
      <c r="A109" s="252"/>
      <c r="B109" s="252" t="s">
        <v>1884</v>
      </c>
    </row>
    <row r="110" spans="1:4">
      <c r="A110" s="274"/>
      <c r="B110" s="274" t="s">
        <v>2697</v>
      </c>
      <c r="D110" s="255"/>
    </row>
    <row r="111" spans="1:4">
      <c r="B111" s="252" t="s">
        <v>2467</v>
      </c>
      <c r="D111" s="255"/>
    </row>
    <row r="112" spans="1:4">
      <c r="B112" s="252" t="s">
        <v>2085</v>
      </c>
      <c r="D112" s="255"/>
    </row>
    <row r="113" spans="2:4">
      <c r="B113" s="252" t="s">
        <v>2086</v>
      </c>
      <c r="D113" s="255"/>
    </row>
    <row r="114" spans="2:4">
      <c r="B114" s="252" t="s">
        <v>2087</v>
      </c>
      <c r="D114" s="255"/>
    </row>
    <row r="115" spans="2:4">
      <c r="B115" s="274" t="s">
        <v>2594</v>
      </c>
      <c r="D115" s="255"/>
    </row>
    <row r="116" spans="2:4">
      <c r="B116" s="252" t="s">
        <v>1885</v>
      </c>
      <c r="D116" s="255"/>
    </row>
    <row r="117" spans="2:4">
      <c r="B117" s="256" t="s">
        <v>2595</v>
      </c>
      <c r="D117" s="255"/>
    </row>
    <row r="118" spans="2:4">
      <c r="B118" s="252" t="s">
        <v>2468</v>
      </c>
      <c r="D118" s="255"/>
    </row>
    <row r="119" spans="2:4">
      <c r="B119" s="252" t="s">
        <v>1886</v>
      </c>
      <c r="D119" s="255"/>
    </row>
    <row r="120" spans="2:4">
      <c r="B120" s="252" t="s">
        <v>2089</v>
      </c>
      <c r="D120" s="255"/>
    </row>
    <row r="121" spans="2:4">
      <c r="B121" s="252" t="s">
        <v>2090</v>
      </c>
      <c r="D121" s="255"/>
    </row>
    <row r="122" spans="2:4">
      <c r="B122" s="252" t="s">
        <v>1887</v>
      </c>
      <c r="D122" s="255"/>
    </row>
    <row r="123" spans="2:4">
      <c r="B123" s="252" t="s">
        <v>2469</v>
      </c>
      <c r="D123" s="255"/>
    </row>
    <row r="124" spans="2:4">
      <c r="B124" s="252" t="s">
        <v>2093</v>
      </c>
      <c r="D124" s="255"/>
    </row>
    <row r="125" spans="2:4">
      <c r="B125" s="252" t="s">
        <v>1888</v>
      </c>
      <c r="D125" s="255"/>
    </row>
    <row r="126" spans="2:4">
      <c r="B126" s="252" t="s">
        <v>2470</v>
      </c>
      <c r="D126" s="255"/>
    </row>
    <row r="127" spans="2:4">
      <c r="B127" s="255"/>
      <c r="D127" s="255"/>
    </row>
    <row r="128" spans="2:4">
      <c r="D128" s="255"/>
    </row>
    <row r="129" spans="1:4">
      <c r="A129" s="252" t="s">
        <v>8</v>
      </c>
      <c r="B129" s="244" t="s">
        <v>1802</v>
      </c>
      <c r="D129" s="255"/>
    </row>
    <row r="130" spans="1:4">
      <c r="B130" s="244" t="s">
        <v>1804</v>
      </c>
      <c r="D130" s="255"/>
    </row>
    <row r="131" spans="1:4">
      <c r="B131" s="244" t="s">
        <v>1805</v>
      </c>
      <c r="D131" s="255"/>
    </row>
    <row r="132" spans="1:4">
      <c r="B132" s="279" t="s">
        <v>2534</v>
      </c>
      <c r="D132" s="255"/>
    </row>
    <row r="133" spans="1:4">
      <c r="B133" s="279" t="s">
        <v>2608</v>
      </c>
      <c r="D133" s="255"/>
    </row>
    <row r="134" spans="1:4">
      <c r="B134" s="279" t="s">
        <v>1806</v>
      </c>
      <c r="D134" s="255"/>
    </row>
    <row r="135" spans="1:4">
      <c r="B135" s="279" t="s">
        <v>1807</v>
      </c>
      <c r="D135" s="255"/>
    </row>
    <row r="136" spans="1:4">
      <c r="B136" s="244" t="s">
        <v>1808</v>
      </c>
      <c r="D136" s="255"/>
    </row>
    <row r="137" spans="1:4">
      <c r="B137" s="244" t="s">
        <v>1809</v>
      </c>
      <c r="D137" s="255"/>
    </row>
    <row r="138" spans="1:4">
      <c r="B138" s="244" t="s">
        <v>1810</v>
      </c>
      <c r="D138" s="255"/>
    </row>
    <row r="139" spans="1:4">
      <c r="B139" s="244" t="s">
        <v>1811</v>
      </c>
      <c r="D139" s="255"/>
    </row>
    <row r="140" spans="1:4">
      <c r="B140" s="244" t="s">
        <v>1812</v>
      </c>
      <c r="D140" s="255"/>
    </row>
    <row r="141" spans="1:4">
      <c r="B141" s="244" t="s">
        <v>1813</v>
      </c>
      <c r="D141" s="255"/>
    </row>
    <row r="142" spans="1:4">
      <c r="B142" s="244" t="s">
        <v>2047</v>
      </c>
      <c r="D142" s="255"/>
    </row>
    <row r="143" spans="1:4">
      <c r="B143" s="244" t="s">
        <v>1814</v>
      </c>
      <c r="D143" s="255"/>
    </row>
    <row r="144" spans="1:4">
      <c r="B144" s="244" t="s">
        <v>1815</v>
      </c>
      <c r="D144" s="255"/>
    </row>
    <row r="145" spans="1:4">
      <c r="B145" s="244" t="s">
        <v>1816</v>
      </c>
      <c r="D145" s="255"/>
    </row>
    <row r="146" spans="1:4">
      <c r="B146" s="244" t="s">
        <v>1817</v>
      </c>
      <c r="D146" s="255"/>
    </row>
    <row r="147" spans="1:4">
      <c r="A147" s="252"/>
      <c r="B147" s="279" t="s">
        <v>710</v>
      </c>
      <c r="D147" s="255"/>
    </row>
    <row r="148" spans="1:4">
      <c r="A148" s="274"/>
      <c r="D148" s="255"/>
    </row>
    <row r="149" spans="1:4">
      <c r="A149" s="252" t="s">
        <v>1891</v>
      </c>
      <c r="B149" s="244" t="s">
        <v>1803</v>
      </c>
      <c r="D149" s="255"/>
    </row>
    <row r="150" spans="1:4">
      <c r="B150" s="244" t="s">
        <v>1890</v>
      </c>
      <c r="D150" s="255"/>
    </row>
    <row r="151" spans="1:4">
      <c r="B151" s="243" t="s">
        <v>2048</v>
      </c>
      <c r="D151" s="255"/>
    </row>
    <row r="152" spans="1:4">
      <c r="D152" s="255"/>
    </row>
    <row r="153" spans="1:4">
      <c r="B153" s="274"/>
      <c r="D153" s="255"/>
    </row>
    <row r="154" spans="1:4">
      <c r="A154" s="252" t="s">
        <v>2050</v>
      </c>
      <c r="B154" s="256" t="s">
        <v>1867</v>
      </c>
      <c r="D154" s="255"/>
    </row>
    <row r="155" spans="1:4">
      <c r="B155" s="256" t="s">
        <v>2051</v>
      </c>
      <c r="D155" s="255"/>
    </row>
    <row r="156" spans="1:4">
      <c r="B156" s="256" t="s">
        <v>2052</v>
      </c>
      <c r="D156" s="255"/>
    </row>
    <row r="157" spans="1:4">
      <c r="B157" s="256" t="s">
        <v>2606</v>
      </c>
      <c r="D157" s="255"/>
    </row>
    <row r="158" spans="1:4">
      <c r="B158" s="256" t="s">
        <v>2053</v>
      </c>
      <c r="D158" s="255"/>
    </row>
    <row r="159" spans="1:4">
      <c r="B159" s="256" t="s">
        <v>2054</v>
      </c>
      <c r="D159" s="255"/>
    </row>
    <row r="160" spans="1:4">
      <c r="B160" s="256" t="s">
        <v>2607</v>
      </c>
      <c r="D160" s="255"/>
    </row>
    <row r="161" spans="2:4">
      <c r="B161" s="256" t="s">
        <v>2055</v>
      </c>
      <c r="D161" s="255"/>
    </row>
    <row r="162" spans="2:4">
      <c r="B162" s="256" t="s">
        <v>1868</v>
      </c>
      <c r="D162" s="255"/>
    </row>
    <row r="163" spans="2:4">
      <c r="B163" s="256" t="s">
        <v>1869</v>
      </c>
      <c r="D163" s="255"/>
    </row>
    <row r="164" spans="2:4">
      <c r="B164" s="256" t="s">
        <v>2056</v>
      </c>
      <c r="D164" s="255"/>
    </row>
    <row r="165" spans="2:4">
      <c r="B165" s="256" t="s">
        <v>2057</v>
      </c>
      <c r="D165" s="255"/>
    </row>
    <row r="166" spans="2:4">
      <c r="B166" s="256" t="s">
        <v>2058</v>
      </c>
      <c r="D166" s="255"/>
    </row>
    <row r="167" spans="2:4">
      <c r="B167" s="256" t="s">
        <v>2059</v>
      </c>
      <c r="D167" s="255"/>
    </row>
    <row r="168" spans="2:4">
      <c r="B168" s="256" t="s">
        <v>2060</v>
      </c>
      <c r="D168" s="255"/>
    </row>
    <row r="169" spans="2:4">
      <c r="B169" s="256" t="s">
        <v>2061</v>
      </c>
      <c r="D169" s="255"/>
    </row>
    <row r="170" spans="2:4">
      <c r="B170" s="256" t="s">
        <v>2062</v>
      </c>
      <c r="D170" s="255"/>
    </row>
    <row r="171" spans="2:4">
      <c r="B171" s="256" t="s">
        <v>2063</v>
      </c>
      <c r="D171" s="255"/>
    </row>
    <row r="172" spans="2:4">
      <c r="B172" s="256" t="s">
        <v>2064</v>
      </c>
      <c r="D172" s="255"/>
    </row>
    <row r="173" spans="2:4">
      <c r="B173" s="256" t="s">
        <v>2065</v>
      </c>
      <c r="D173" s="255"/>
    </row>
    <row r="174" spans="2:4">
      <c r="B174" s="256" t="s">
        <v>1870</v>
      </c>
      <c r="D174" s="255"/>
    </row>
    <row r="175" spans="2:4">
      <c r="B175" s="256" t="s">
        <v>1871</v>
      </c>
      <c r="D175" s="255"/>
    </row>
    <row r="176" spans="2:4">
      <c r="B176" s="256" t="s">
        <v>1872</v>
      </c>
      <c r="D176" s="255"/>
    </row>
    <row r="177" spans="2:4">
      <c r="B177" s="256" t="s">
        <v>1873</v>
      </c>
      <c r="D177" s="255"/>
    </row>
    <row r="178" spans="2:4">
      <c r="B178" s="256" t="s">
        <v>1874</v>
      </c>
      <c r="D178" s="255"/>
    </row>
    <row r="179" spans="2:4">
      <c r="B179" s="256" t="s">
        <v>1875</v>
      </c>
      <c r="D179" s="255"/>
    </row>
    <row r="180" spans="2:4">
      <c r="B180" s="256" t="s">
        <v>1876</v>
      </c>
      <c r="D180" s="255"/>
    </row>
    <row r="181" spans="2:4">
      <c r="B181" s="256" t="s">
        <v>2066</v>
      </c>
      <c r="D181" s="255"/>
    </row>
    <row r="182" spans="2:4">
      <c r="B182" s="256" t="s">
        <v>2067</v>
      </c>
      <c r="D182" s="255"/>
    </row>
    <row r="183" spans="2:4">
      <c r="B183" s="256" t="s">
        <v>2068</v>
      </c>
      <c r="D183" s="255"/>
    </row>
    <row r="184" spans="2:4">
      <c r="B184" s="256" t="s">
        <v>2069</v>
      </c>
    </row>
    <row r="185" spans="2:4">
      <c r="B185" s="252" t="s">
        <v>2446</v>
      </c>
    </row>
    <row r="186" spans="2:4">
      <c r="B186" t="s">
        <v>2696</v>
      </c>
    </row>
    <row r="187" spans="2:4">
      <c r="B187" s="256" t="s">
        <v>2070</v>
      </c>
    </row>
    <row r="188" spans="2:4">
      <c r="B188" s="256" t="s">
        <v>1877</v>
      </c>
    </row>
    <row r="189" spans="2:4">
      <c r="B189" s="256" t="s">
        <v>2071</v>
      </c>
    </row>
    <row r="190" spans="2:4">
      <c r="B190" s="256" t="s">
        <v>2072</v>
      </c>
    </row>
    <row r="191" spans="2:4">
      <c r="B191" s="256" t="s">
        <v>2073</v>
      </c>
    </row>
    <row r="192" spans="2:4">
      <c r="B192" s="256" t="s">
        <v>2074</v>
      </c>
    </row>
    <row r="193" spans="2:2">
      <c r="B193" s="256" t="s">
        <v>2075</v>
      </c>
    </row>
    <row r="194" spans="2:2">
      <c r="B194" s="256" t="s">
        <v>2076</v>
      </c>
    </row>
    <row r="195" spans="2:2">
      <c r="B195" s="256" t="s">
        <v>2077</v>
      </c>
    </row>
    <row r="196" spans="2:2">
      <c r="B196" s="256" t="s">
        <v>2078</v>
      </c>
    </row>
    <row r="197" spans="2:2">
      <c r="B197" s="256" t="s">
        <v>2079</v>
      </c>
    </row>
    <row r="198" spans="2:2">
      <c r="B198" s="256" t="s">
        <v>2080</v>
      </c>
    </row>
    <row r="199" spans="2:2">
      <c r="B199" s="256" t="s">
        <v>1878</v>
      </c>
    </row>
    <row r="200" spans="2:2">
      <c r="B200" s="256" t="s">
        <v>2081</v>
      </c>
    </row>
    <row r="201" spans="2:2">
      <c r="B201" s="256" t="s">
        <v>2082</v>
      </c>
    </row>
    <row r="202" spans="2:2">
      <c r="B202" s="256" t="s">
        <v>1879</v>
      </c>
    </row>
    <row r="203" spans="2:2">
      <c r="B203" s="256" t="s">
        <v>2083</v>
      </c>
    </row>
    <row r="204" spans="2:2">
      <c r="B204" s="256" t="s">
        <v>1880</v>
      </c>
    </row>
    <row r="205" spans="2:2">
      <c r="B205" s="256" t="s">
        <v>1881</v>
      </c>
    </row>
    <row r="206" spans="2:2">
      <c r="B206" s="256" t="s">
        <v>1882</v>
      </c>
    </row>
    <row r="207" spans="2:2">
      <c r="B207" s="256" t="s">
        <v>1883</v>
      </c>
    </row>
    <row r="208" spans="2:2">
      <c r="B208" s="256" t="s">
        <v>1884</v>
      </c>
    </row>
    <row r="209" spans="2:2">
      <c r="B209" s="256" t="s">
        <v>2084</v>
      </c>
    </row>
    <row r="210" spans="2:2">
      <c r="B210" s="256" t="s">
        <v>2085</v>
      </c>
    </row>
    <row r="211" spans="2:2">
      <c r="B211" s="256" t="s">
        <v>2086</v>
      </c>
    </row>
    <row r="212" spans="2:2">
      <c r="B212" s="256" t="s">
        <v>2087</v>
      </c>
    </row>
    <row r="213" spans="2:2">
      <c r="B213" s="256" t="s">
        <v>1885</v>
      </c>
    </row>
    <row r="214" spans="2:2">
      <c r="B214" s="256" t="s">
        <v>2595</v>
      </c>
    </row>
    <row r="215" spans="2:2">
      <c r="B215" s="256" t="s">
        <v>2088</v>
      </c>
    </row>
    <row r="216" spans="2:2">
      <c r="B216" s="256" t="s">
        <v>1886</v>
      </c>
    </row>
    <row r="217" spans="2:2">
      <c r="B217" s="256" t="s">
        <v>2089</v>
      </c>
    </row>
    <row r="218" spans="2:2">
      <c r="B218" s="256" t="s">
        <v>2090</v>
      </c>
    </row>
    <row r="219" spans="2:2">
      <c r="B219" s="256" t="s">
        <v>1887</v>
      </c>
    </row>
    <row r="220" spans="2:2">
      <c r="B220" s="256" t="s">
        <v>2091</v>
      </c>
    </row>
    <row r="221" spans="2:2">
      <c r="B221" s="256" t="s">
        <v>2092</v>
      </c>
    </row>
    <row r="222" spans="2:2">
      <c r="B222" s="256" t="s">
        <v>2093</v>
      </c>
    </row>
    <row r="223" spans="2:2">
      <c r="B223" s="256" t="s">
        <v>1888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5"/>
  <sheetViews>
    <sheetView workbookViewId="0"/>
  </sheetViews>
  <sheetFormatPr defaultRowHeight="14.5"/>
  <sheetData>
    <row r="1" spans="1:30" ht="52.5">
      <c r="A1" s="74" t="s">
        <v>1</v>
      </c>
      <c r="B1" s="74" t="s">
        <v>316</v>
      </c>
      <c r="C1" s="74" t="s">
        <v>2</v>
      </c>
      <c r="D1" s="75" t="s">
        <v>300</v>
      </c>
      <c r="E1" s="76" t="s">
        <v>403</v>
      </c>
      <c r="F1" s="75" t="s">
        <v>305</v>
      </c>
      <c r="G1" s="74" t="s">
        <v>256</v>
      </c>
      <c r="H1" s="75" t="s">
        <v>2445</v>
      </c>
      <c r="I1" s="75" t="s">
        <v>426</v>
      </c>
      <c r="J1" s="74" t="s">
        <v>1225</v>
      </c>
      <c r="K1" s="74" t="s">
        <v>1226</v>
      </c>
      <c r="L1" s="74" t="s">
        <v>2045</v>
      </c>
      <c r="O1" s="97"/>
      <c r="P1" s="53"/>
    </row>
    <row r="2" spans="1:30">
      <c r="A2" s="1" t="s">
        <v>18</v>
      </c>
      <c r="B2" s="62"/>
      <c r="C2" s="62"/>
      <c r="D2" s="62"/>
      <c r="E2" s="63"/>
      <c r="F2" s="62"/>
      <c r="G2" s="4"/>
      <c r="H2" s="62"/>
      <c r="I2" s="93" t="e">
        <f>IF(C2="-","",VLOOKUP(C2,CouponBondIssuersTable,2,0))</f>
        <v>#NAME?</v>
      </c>
      <c r="J2" s="93" t="str">
        <f>IF(D2="-","",IFERROR(VLOOKUP(D2,CouponLeadManagersTable,2,0),""))</f>
        <v/>
      </c>
      <c r="K2" s="93" t="str">
        <f>IF(D2="-","",IFERROR(VLOOKUP(D2,CouponLeadManagersTable,3,0),""))</f>
        <v/>
      </c>
      <c r="L2" s="62"/>
      <c r="M2" s="254"/>
      <c r="N2" s="64"/>
      <c r="O2" s="97"/>
      <c r="P2" s="77"/>
      <c r="R2" s="53"/>
      <c r="V2" s="77"/>
    </row>
    <row r="3" spans="1:30">
      <c r="A3" s="64"/>
      <c r="B3" s="64"/>
      <c r="C3" s="64"/>
      <c r="D3" s="64"/>
      <c r="E3" s="64"/>
      <c r="F3" s="64"/>
      <c r="G3" s="66"/>
      <c r="H3" s="64"/>
      <c r="I3" s="64"/>
      <c r="J3" s="64"/>
      <c r="K3" s="64"/>
      <c r="L3" s="64"/>
      <c r="M3" s="64"/>
    </row>
    <row r="4" spans="1:30">
      <c r="A4" s="6" t="s">
        <v>257</v>
      </c>
      <c r="G4" s="54"/>
    </row>
    <row r="5" spans="1:30">
      <c r="A5" s="55"/>
      <c r="G5" s="54"/>
    </row>
    <row r="6" spans="1:30" ht="52.5">
      <c r="A6" s="75" t="s">
        <v>258</v>
      </c>
      <c r="B6" s="74" t="s">
        <v>260</v>
      </c>
      <c r="C6" s="75" t="s">
        <v>259</v>
      </c>
      <c r="D6" s="75" t="s">
        <v>11</v>
      </c>
      <c r="E6" s="75" t="s">
        <v>1901</v>
      </c>
      <c r="F6" s="75" t="s">
        <v>1902</v>
      </c>
      <c r="G6" s="74" t="s">
        <v>255</v>
      </c>
      <c r="H6" s="75" t="s">
        <v>374</v>
      </c>
      <c r="I6" s="75" t="s">
        <v>373</v>
      </c>
      <c r="J6" s="75" t="s">
        <v>547</v>
      </c>
      <c r="K6" s="75" t="s">
        <v>596</v>
      </c>
      <c r="L6" s="75" t="s">
        <v>306</v>
      </c>
      <c r="M6" s="75" t="s">
        <v>307</v>
      </c>
      <c r="N6" s="75" t="s">
        <v>308</v>
      </c>
      <c r="O6" s="75" t="s">
        <v>1067</v>
      </c>
      <c r="P6" s="75" t="s">
        <v>400</v>
      </c>
      <c r="Q6" s="74" t="s">
        <v>310</v>
      </c>
      <c r="R6" s="98" t="s">
        <v>262</v>
      </c>
      <c r="S6" s="76" t="s">
        <v>311</v>
      </c>
      <c r="T6" s="74" t="s">
        <v>312</v>
      </c>
      <c r="U6" s="79" t="s">
        <v>313</v>
      </c>
      <c r="V6" s="80" t="s">
        <v>286</v>
      </c>
      <c r="W6" s="77"/>
      <c r="X6" s="77"/>
      <c r="AA6" s="77"/>
      <c r="AB6" s="77"/>
      <c r="AC6" s="77"/>
      <c r="AD6" s="77"/>
    </row>
    <row r="7" spans="1:30">
      <c r="A7" s="81"/>
      <c r="B7" s="81"/>
      <c r="C7" s="62"/>
      <c r="D7" s="62"/>
      <c r="E7" s="62"/>
      <c r="F7" s="62"/>
      <c r="G7" s="63"/>
      <c r="H7" s="62"/>
      <c r="I7" s="62"/>
      <c r="J7" s="62"/>
      <c r="K7" s="82"/>
      <c r="L7" s="62"/>
      <c r="M7" s="4"/>
      <c r="N7" s="4" t="str">
        <f>IF(T7&lt;&gt;"",T7,"")</f>
        <v/>
      </c>
      <c r="O7" s="4"/>
      <c r="P7" s="49"/>
      <c r="Q7" s="63"/>
      <c r="R7" s="4"/>
      <c r="S7" s="4" t="str">
        <f>IF(R7&lt;&gt;"",R7,"")</f>
        <v/>
      </c>
      <c r="T7" s="4"/>
      <c r="U7" s="4"/>
      <c r="V7" s="83"/>
      <c r="W7" s="77"/>
      <c r="X7" s="77"/>
      <c r="AA7" s="77"/>
      <c r="AB7" s="77"/>
      <c r="AC7" s="77"/>
      <c r="AD7" s="77"/>
    </row>
    <row r="8" spans="1:30">
      <c r="A8" s="81"/>
      <c r="B8" s="81"/>
      <c r="C8" s="62"/>
      <c r="D8" s="62"/>
      <c r="E8" s="62"/>
      <c r="F8" s="62"/>
      <c r="G8" s="62"/>
      <c r="H8" s="62"/>
      <c r="I8" s="62"/>
      <c r="J8" s="62"/>
      <c r="K8" s="82"/>
      <c r="L8" s="62"/>
      <c r="M8" s="4"/>
      <c r="N8" s="4" t="str">
        <f t="shared" ref="N8:O71" si="0">IF(T8&lt;&gt;"",T8,"")</f>
        <v/>
      </c>
      <c r="O8" s="4"/>
      <c r="P8" s="49"/>
      <c r="Q8" s="63"/>
      <c r="R8" s="4"/>
      <c r="S8" s="4" t="str">
        <f t="shared" ref="S8:T71" si="1">IF(R8&lt;&gt;"",R8,"")</f>
        <v/>
      </c>
      <c r="T8" s="4"/>
      <c r="U8" s="4"/>
      <c r="V8" s="83"/>
      <c r="X8" s="78"/>
      <c r="Y8" s="78"/>
      <c r="Z8" s="78"/>
      <c r="AA8" s="78"/>
    </row>
    <row r="9" spans="1:30">
      <c r="A9" s="81"/>
      <c r="B9" s="81"/>
      <c r="C9" s="62"/>
      <c r="D9" s="62"/>
      <c r="E9" s="62"/>
      <c r="F9" s="62"/>
      <c r="G9" s="62"/>
      <c r="H9" s="62"/>
      <c r="I9" s="62"/>
      <c r="J9" s="62"/>
      <c r="K9" s="82"/>
      <c r="L9" s="62"/>
      <c r="M9" s="4"/>
      <c r="N9" s="4" t="str">
        <f t="shared" si="0"/>
        <v/>
      </c>
      <c r="O9" s="4"/>
      <c r="P9" s="49"/>
      <c r="Q9" s="63"/>
      <c r="R9" s="4"/>
      <c r="S9" s="4" t="str">
        <f t="shared" si="1"/>
        <v/>
      </c>
      <c r="T9" s="4"/>
      <c r="U9" s="4"/>
      <c r="V9" s="83"/>
      <c r="X9" s="78"/>
      <c r="Y9" s="78"/>
      <c r="Z9" s="78"/>
      <c r="AA9" s="78"/>
    </row>
    <row r="10" spans="1:30">
      <c r="A10" s="81"/>
      <c r="B10" s="81"/>
      <c r="C10" s="62"/>
      <c r="D10" s="62"/>
      <c r="E10" s="62"/>
      <c r="F10" s="62"/>
      <c r="G10" s="62"/>
      <c r="H10" s="62"/>
      <c r="I10" s="62"/>
      <c r="J10" s="62"/>
      <c r="K10" s="82"/>
      <c r="L10" s="62"/>
      <c r="M10" s="4"/>
      <c r="N10" s="4" t="str">
        <f t="shared" si="0"/>
        <v/>
      </c>
      <c r="O10" s="4"/>
      <c r="P10" s="49"/>
      <c r="Q10" s="63"/>
      <c r="R10" s="4"/>
      <c r="S10" s="4" t="str">
        <f t="shared" si="1"/>
        <v/>
      </c>
      <c r="T10" s="4"/>
      <c r="U10" s="4"/>
      <c r="V10" s="83"/>
      <c r="W10" s="77"/>
    </row>
    <row r="11" spans="1:30">
      <c r="A11" s="81"/>
      <c r="B11" s="81"/>
      <c r="C11" s="62"/>
      <c r="D11" s="62"/>
      <c r="E11" s="62"/>
      <c r="F11" s="62"/>
      <c r="G11" s="62"/>
      <c r="H11" s="62"/>
      <c r="I11" s="62"/>
      <c r="J11" s="62"/>
      <c r="K11" s="82"/>
      <c r="L11" s="62"/>
      <c r="M11" s="4"/>
      <c r="N11" s="4" t="str">
        <f t="shared" si="0"/>
        <v/>
      </c>
      <c r="O11" s="4"/>
      <c r="P11" s="49"/>
      <c r="Q11" s="63"/>
      <c r="R11" s="4"/>
      <c r="S11" s="4" t="str">
        <f t="shared" si="1"/>
        <v/>
      </c>
      <c r="T11" s="4"/>
      <c r="U11" s="4"/>
      <c r="V11" s="83"/>
      <c r="W11" s="77"/>
      <c r="X11" s="65"/>
      <c r="Y11" s="65"/>
    </row>
    <row r="12" spans="1:30">
      <c r="A12" s="81"/>
      <c r="B12" s="81"/>
      <c r="C12" s="62"/>
      <c r="D12" s="62"/>
      <c r="E12" s="62"/>
      <c r="F12" s="62"/>
      <c r="G12" s="62"/>
      <c r="H12" s="62"/>
      <c r="I12" s="62"/>
      <c r="J12" s="62"/>
      <c r="K12" s="82"/>
      <c r="L12" s="62"/>
      <c r="M12" s="4"/>
      <c r="N12" s="4" t="str">
        <f t="shared" si="0"/>
        <v/>
      </c>
      <c r="O12" s="4"/>
      <c r="P12" s="49"/>
      <c r="Q12" s="63"/>
      <c r="R12" s="4"/>
      <c r="S12" s="4" t="str">
        <f t="shared" si="1"/>
        <v/>
      </c>
      <c r="T12" s="4"/>
      <c r="U12" s="4"/>
      <c r="V12" s="83"/>
      <c r="W12" s="77"/>
      <c r="X12" s="65"/>
      <c r="Y12" s="65"/>
    </row>
    <row r="13" spans="1:30">
      <c r="A13" s="81"/>
      <c r="B13" s="81"/>
      <c r="C13" s="62"/>
      <c r="D13" s="62"/>
      <c r="E13" s="62"/>
      <c r="F13" s="62"/>
      <c r="G13" s="62"/>
      <c r="H13" s="62"/>
      <c r="I13" s="62"/>
      <c r="J13" s="62"/>
      <c r="K13" s="82"/>
      <c r="L13" s="62"/>
      <c r="M13" s="4"/>
      <c r="N13" s="4" t="str">
        <f t="shared" si="0"/>
        <v/>
      </c>
      <c r="O13" s="4"/>
      <c r="P13" s="49"/>
      <c r="Q13" s="63"/>
      <c r="R13" s="4"/>
      <c r="S13" s="4" t="str">
        <f t="shared" si="1"/>
        <v/>
      </c>
      <c r="T13" s="4"/>
      <c r="U13" s="4"/>
      <c r="V13" s="83"/>
      <c r="W13" s="99"/>
      <c r="X13" s="100"/>
      <c r="Y13" s="101"/>
    </row>
    <row r="14" spans="1:30">
      <c r="A14" s="81"/>
      <c r="B14" s="81"/>
      <c r="C14" s="62"/>
      <c r="D14" s="62"/>
      <c r="E14" s="62"/>
      <c r="F14" s="62"/>
      <c r="G14" s="62"/>
      <c r="H14" s="62"/>
      <c r="I14" s="62"/>
      <c r="J14" s="62"/>
      <c r="K14" s="82"/>
      <c r="L14" s="62"/>
      <c r="M14" s="4"/>
      <c r="N14" s="4" t="str">
        <f t="shared" si="0"/>
        <v/>
      </c>
      <c r="O14" s="4"/>
      <c r="P14" s="49"/>
      <c r="Q14" s="63"/>
      <c r="R14" s="4"/>
      <c r="S14" s="4" t="str">
        <f t="shared" si="1"/>
        <v/>
      </c>
      <c r="T14" s="4"/>
      <c r="U14" s="4"/>
      <c r="V14" s="83"/>
      <c r="W14" s="77"/>
      <c r="X14" s="65"/>
      <c r="Y14" s="65"/>
    </row>
    <row r="15" spans="1:30">
      <c r="A15" s="81"/>
      <c r="B15" s="81"/>
      <c r="C15" s="62"/>
      <c r="D15" s="62"/>
      <c r="E15" s="62"/>
      <c r="F15" s="62"/>
      <c r="G15" s="62"/>
      <c r="H15" s="62"/>
      <c r="I15" s="62"/>
      <c r="J15" s="62"/>
      <c r="K15" s="82"/>
      <c r="L15" s="62"/>
      <c r="M15" s="4"/>
      <c r="N15" s="4" t="str">
        <f t="shared" si="0"/>
        <v/>
      </c>
      <c r="O15" s="4"/>
      <c r="P15" s="49"/>
      <c r="Q15" s="63"/>
      <c r="R15" s="4"/>
      <c r="S15" s="4" t="str">
        <f t="shared" si="1"/>
        <v/>
      </c>
      <c r="T15" s="4"/>
      <c r="U15" s="4"/>
      <c r="V15" s="83"/>
      <c r="W15" s="77"/>
    </row>
    <row r="16" spans="1:30">
      <c r="A16" s="81"/>
      <c r="B16" s="81"/>
      <c r="C16" s="62"/>
      <c r="D16" s="62"/>
      <c r="E16" s="62"/>
      <c r="F16" s="62"/>
      <c r="G16" s="62"/>
      <c r="H16" s="62"/>
      <c r="I16" s="62"/>
      <c r="J16" s="62"/>
      <c r="K16" s="82"/>
      <c r="L16" s="62"/>
      <c r="M16" s="4"/>
      <c r="N16" s="4" t="str">
        <f t="shared" si="0"/>
        <v/>
      </c>
      <c r="O16" s="4"/>
      <c r="P16" s="49"/>
      <c r="Q16" s="63"/>
      <c r="R16" s="4"/>
      <c r="S16" s="4" t="str">
        <f t="shared" si="1"/>
        <v/>
      </c>
      <c r="T16" s="4"/>
      <c r="U16" s="4"/>
      <c r="V16" s="83"/>
      <c r="W16" s="77"/>
    </row>
    <row r="17" spans="1:24">
      <c r="A17" s="81"/>
      <c r="B17" s="81"/>
      <c r="C17" s="62"/>
      <c r="D17" s="62"/>
      <c r="E17" s="62"/>
      <c r="F17" s="62"/>
      <c r="G17" s="62"/>
      <c r="H17" s="62"/>
      <c r="I17" s="62"/>
      <c r="J17" s="62"/>
      <c r="K17" s="82"/>
      <c r="L17" s="62"/>
      <c r="M17" s="4"/>
      <c r="N17" s="4" t="str">
        <f t="shared" si="0"/>
        <v/>
      </c>
      <c r="O17" s="4"/>
      <c r="P17" s="49"/>
      <c r="Q17" s="63"/>
      <c r="R17" s="4"/>
      <c r="S17" s="4" t="str">
        <f t="shared" si="1"/>
        <v/>
      </c>
      <c r="T17" s="4"/>
      <c r="U17" s="4"/>
      <c r="V17" s="83"/>
      <c r="W17" s="77"/>
    </row>
    <row r="18" spans="1:24">
      <c r="A18" s="81"/>
      <c r="B18" s="81"/>
      <c r="C18" s="62"/>
      <c r="D18" s="62"/>
      <c r="E18" s="62"/>
      <c r="F18" s="62"/>
      <c r="G18" s="62"/>
      <c r="H18" s="62"/>
      <c r="I18" s="62"/>
      <c r="J18" s="62"/>
      <c r="K18" s="82"/>
      <c r="L18" s="62"/>
      <c r="M18" s="4"/>
      <c r="N18" s="4" t="str">
        <f t="shared" si="0"/>
        <v/>
      </c>
      <c r="O18" s="4"/>
      <c r="P18" s="49"/>
      <c r="Q18" s="63"/>
      <c r="R18" s="4"/>
      <c r="S18" s="4" t="str">
        <f t="shared" si="1"/>
        <v/>
      </c>
      <c r="T18" s="4"/>
      <c r="U18" s="4"/>
      <c r="V18" s="83"/>
      <c r="W18" s="77"/>
    </row>
    <row r="19" spans="1:24">
      <c r="A19" s="81"/>
      <c r="B19" s="81"/>
      <c r="C19" s="62"/>
      <c r="D19" s="62"/>
      <c r="E19" s="62"/>
      <c r="F19" s="62"/>
      <c r="G19" s="62"/>
      <c r="H19" s="62"/>
      <c r="I19" s="62"/>
      <c r="J19" s="62"/>
      <c r="K19" s="82"/>
      <c r="L19" s="62"/>
      <c r="M19" s="4"/>
      <c r="N19" s="4" t="str">
        <f t="shared" si="0"/>
        <v/>
      </c>
      <c r="O19" s="4"/>
      <c r="P19" s="49"/>
      <c r="Q19" s="63"/>
      <c r="R19" s="4"/>
      <c r="S19" s="4" t="str">
        <f t="shared" si="1"/>
        <v/>
      </c>
      <c r="T19" s="4"/>
      <c r="U19" s="4"/>
      <c r="V19" s="83"/>
      <c r="W19" s="77"/>
    </row>
    <row r="20" spans="1:24">
      <c r="A20" s="81"/>
      <c r="B20" s="81"/>
      <c r="C20" s="62"/>
      <c r="D20" s="62"/>
      <c r="E20" s="62"/>
      <c r="F20" s="62"/>
      <c r="G20" s="62"/>
      <c r="H20" s="62"/>
      <c r="I20" s="62"/>
      <c r="J20" s="62"/>
      <c r="K20" s="82"/>
      <c r="L20" s="62"/>
      <c r="M20" s="4"/>
      <c r="N20" s="4" t="str">
        <f t="shared" si="0"/>
        <v/>
      </c>
      <c r="O20" s="4"/>
      <c r="P20" s="49"/>
      <c r="Q20" s="63"/>
      <c r="R20" s="4"/>
      <c r="S20" s="4" t="str">
        <f t="shared" si="1"/>
        <v/>
      </c>
      <c r="T20" s="4"/>
      <c r="U20" s="4"/>
      <c r="V20" s="83"/>
      <c r="W20" s="275"/>
    </row>
    <row r="21" spans="1:24">
      <c r="A21" s="81"/>
      <c r="B21" s="81"/>
      <c r="C21" s="62"/>
      <c r="D21" s="62"/>
      <c r="E21" s="62"/>
      <c r="F21" s="62"/>
      <c r="G21" s="62"/>
      <c r="H21" s="62"/>
      <c r="I21" s="62"/>
      <c r="J21" s="62"/>
      <c r="K21" s="82"/>
      <c r="L21" s="62"/>
      <c r="M21" s="4"/>
      <c r="N21" s="4" t="str">
        <f t="shared" si="0"/>
        <v/>
      </c>
      <c r="O21" s="4"/>
      <c r="P21" s="49"/>
      <c r="Q21" s="63"/>
      <c r="R21" s="4"/>
      <c r="S21" s="4" t="str">
        <f t="shared" si="1"/>
        <v/>
      </c>
      <c r="T21" s="4"/>
      <c r="U21" s="4"/>
      <c r="V21" s="276"/>
      <c r="W21" s="275"/>
    </row>
    <row r="22" spans="1:24">
      <c r="A22" s="81"/>
      <c r="B22" s="81"/>
      <c r="C22" s="62"/>
      <c r="D22" s="62"/>
      <c r="E22" s="62"/>
      <c r="F22" s="62"/>
      <c r="G22" s="62"/>
      <c r="H22" s="62"/>
      <c r="I22" s="62"/>
      <c r="J22" s="62"/>
      <c r="K22" s="62"/>
      <c r="L22" s="82"/>
      <c r="M22" s="62"/>
      <c r="N22" s="4"/>
      <c r="O22" s="4" t="str">
        <f t="shared" si="0"/>
        <v/>
      </c>
      <c r="P22" s="4"/>
      <c r="Q22" s="49"/>
      <c r="R22" s="63"/>
      <c r="S22" s="4"/>
      <c r="T22" s="4" t="str">
        <f t="shared" si="1"/>
        <v/>
      </c>
      <c r="U22" s="4"/>
      <c r="V22" s="276"/>
      <c r="W22" s="275"/>
      <c r="X22" s="77"/>
    </row>
    <row r="23" spans="1:24">
      <c r="A23" s="81"/>
      <c r="B23" s="81"/>
      <c r="C23" s="62"/>
      <c r="D23" s="62"/>
      <c r="E23" s="62"/>
      <c r="F23" s="62"/>
      <c r="G23" s="62"/>
      <c r="H23" s="62"/>
      <c r="I23" s="62"/>
      <c r="J23" s="62"/>
      <c r="K23" s="62"/>
      <c r="L23" s="82"/>
      <c r="M23" s="62"/>
      <c r="N23" s="4"/>
      <c r="O23" s="4" t="str">
        <f t="shared" si="0"/>
        <v/>
      </c>
      <c r="P23" s="4"/>
      <c r="Q23" s="49"/>
      <c r="R23" s="63"/>
      <c r="S23" s="4"/>
      <c r="T23" s="4" t="str">
        <f t="shared" si="1"/>
        <v/>
      </c>
      <c r="U23" s="4"/>
      <c r="V23" s="276"/>
      <c r="W23" s="275"/>
      <c r="X23" s="77"/>
    </row>
    <row r="24" spans="1:24">
      <c r="A24" s="81"/>
      <c r="B24" s="81"/>
      <c r="C24" s="62"/>
      <c r="D24" s="62"/>
      <c r="E24" s="62"/>
      <c r="F24" s="62"/>
      <c r="G24" s="62"/>
      <c r="H24" s="62"/>
      <c r="I24" s="62"/>
      <c r="J24" s="62"/>
      <c r="K24" s="82"/>
      <c r="L24" s="62"/>
      <c r="M24" s="4"/>
      <c r="N24" s="4" t="str">
        <f t="shared" si="0"/>
        <v/>
      </c>
      <c r="O24" s="4"/>
      <c r="P24" s="49"/>
      <c r="Q24" s="63"/>
      <c r="R24" s="4"/>
      <c r="S24" s="4" t="str">
        <f t="shared" si="1"/>
        <v/>
      </c>
      <c r="T24" s="4"/>
      <c r="U24" s="4"/>
      <c r="V24" s="276"/>
      <c r="W24" s="275"/>
    </row>
    <row r="25" spans="1:24">
      <c r="A25" s="81"/>
      <c r="B25" s="81"/>
      <c r="C25" s="62"/>
      <c r="D25" s="62"/>
      <c r="E25" s="62"/>
      <c r="F25" s="62"/>
      <c r="G25" s="62"/>
      <c r="H25" s="62"/>
      <c r="I25" s="62"/>
      <c r="J25" s="62"/>
      <c r="K25" s="82"/>
      <c r="L25" s="62"/>
      <c r="M25" s="4"/>
      <c r="N25" s="4" t="str">
        <f t="shared" si="0"/>
        <v/>
      </c>
      <c r="O25" s="4"/>
      <c r="P25" s="49"/>
      <c r="Q25" s="63"/>
      <c r="R25" s="4"/>
      <c r="S25" s="4" t="str">
        <f t="shared" si="1"/>
        <v/>
      </c>
      <c r="T25" s="4"/>
      <c r="U25" s="4"/>
      <c r="V25" s="276"/>
      <c r="W25" s="275"/>
    </row>
    <row r="26" spans="1:24">
      <c r="A26" s="81"/>
      <c r="B26" s="81"/>
      <c r="C26" s="62"/>
      <c r="D26" s="62"/>
      <c r="E26" s="62"/>
      <c r="F26" s="62"/>
      <c r="G26" s="62"/>
      <c r="H26" s="62"/>
      <c r="I26" s="62"/>
      <c r="J26" s="62"/>
      <c r="K26" s="82"/>
      <c r="L26" s="62"/>
      <c r="M26" s="4"/>
      <c r="N26" s="4" t="str">
        <f t="shared" si="0"/>
        <v/>
      </c>
      <c r="O26" s="4"/>
      <c r="P26" s="49"/>
      <c r="Q26" s="63"/>
      <c r="R26" s="4"/>
      <c r="S26" s="4" t="str">
        <f t="shared" si="1"/>
        <v/>
      </c>
      <c r="T26" s="4"/>
      <c r="U26" s="4"/>
      <c r="V26" s="83"/>
      <c r="W26" s="275"/>
    </row>
    <row r="27" spans="1:24">
      <c r="A27" s="81"/>
      <c r="B27" s="81"/>
      <c r="C27" s="62"/>
      <c r="D27" s="62"/>
      <c r="E27" s="62"/>
      <c r="F27" s="62"/>
      <c r="G27" s="62"/>
      <c r="H27" s="62"/>
      <c r="I27" s="62"/>
      <c r="J27" s="62"/>
      <c r="K27" s="82"/>
      <c r="L27" s="62"/>
      <c r="M27" s="4"/>
      <c r="N27" s="4" t="str">
        <f t="shared" si="0"/>
        <v/>
      </c>
      <c r="O27" s="4"/>
      <c r="P27" s="49"/>
      <c r="Q27" s="63"/>
      <c r="R27" s="4"/>
      <c r="S27" s="4" t="str">
        <f t="shared" si="1"/>
        <v/>
      </c>
      <c r="T27" s="4"/>
      <c r="U27" s="4"/>
      <c r="V27" s="83"/>
      <c r="W27" s="77"/>
    </row>
    <row r="28" spans="1:24">
      <c r="A28" s="81"/>
      <c r="B28" s="81"/>
      <c r="C28" s="62"/>
      <c r="D28" s="62"/>
      <c r="E28" s="62"/>
      <c r="F28" s="62"/>
      <c r="G28" s="62"/>
      <c r="H28" s="62"/>
      <c r="I28" s="62"/>
      <c r="J28" s="62"/>
      <c r="K28" s="82"/>
      <c r="L28" s="62"/>
      <c r="M28" s="4"/>
      <c r="N28" s="4" t="str">
        <f t="shared" si="0"/>
        <v/>
      </c>
      <c r="O28" s="4"/>
      <c r="P28" s="49"/>
      <c r="Q28" s="63"/>
      <c r="R28" s="4"/>
      <c r="S28" s="4" t="str">
        <f t="shared" si="1"/>
        <v/>
      </c>
      <c r="T28" s="4"/>
      <c r="U28" s="4"/>
      <c r="V28" s="83"/>
      <c r="W28" s="77"/>
    </row>
    <row r="29" spans="1:24">
      <c r="A29" s="81"/>
      <c r="B29" s="81"/>
      <c r="C29" s="62"/>
      <c r="D29" s="62"/>
      <c r="E29" s="62"/>
      <c r="F29" s="62"/>
      <c r="G29" s="62"/>
      <c r="H29" s="62"/>
      <c r="I29" s="62"/>
      <c r="J29" s="62"/>
      <c r="K29" s="82"/>
      <c r="L29" s="62"/>
      <c r="M29" s="4"/>
      <c r="N29" s="4" t="str">
        <f t="shared" si="0"/>
        <v/>
      </c>
      <c r="O29" s="4"/>
      <c r="P29" s="49"/>
      <c r="Q29" s="63"/>
      <c r="R29" s="4"/>
      <c r="S29" s="4" t="str">
        <f t="shared" si="1"/>
        <v/>
      </c>
      <c r="T29" s="4"/>
      <c r="U29" s="4"/>
      <c r="V29" s="83"/>
      <c r="W29" s="77"/>
    </row>
    <row r="30" spans="1:24">
      <c r="A30" s="81"/>
      <c r="B30" s="81"/>
      <c r="C30" s="62"/>
      <c r="D30" s="62"/>
      <c r="E30" s="62"/>
      <c r="F30" s="62"/>
      <c r="G30" s="62"/>
      <c r="H30" s="62"/>
      <c r="I30" s="62"/>
      <c r="J30" s="62"/>
      <c r="K30" s="82"/>
      <c r="L30" s="62"/>
      <c r="M30" s="4"/>
      <c r="N30" s="4" t="str">
        <f t="shared" si="0"/>
        <v/>
      </c>
      <c r="O30" s="4"/>
      <c r="P30" s="49"/>
      <c r="Q30" s="63"/>
      <c r="R30" s="4"/>
      <c r="S30" s="4" t="str">
        <f t="shared" si="1"/>
        <v/>
      </c>
      <c r="T30" s="4"/>
      <c r="U30" s="4"/>
      <c r="V30" s="83"/>
      <c r="W30" s="77"/>
    </row>
    <row r="31" spans="1:24">
      <c r="A31" s="81"/>
      <c r="B31" s="81"/>
      <c r="C31" s="62"/>
      <c r="D31" s="62"/>
      <c r="E31" s="62"/>
      <c r="F31" s="62"/>
      <c r="G31" s="62"/>
      <c r="H31" s="62"/>
      <c r="I31" s="62"/>
      <c r="J31" s="62"/>
      <c r="K31" s="82"/>
      <c r="L31" s="62"/>
      <c r="M31" s="4"/>
      <c r="N31" s="4" t="str">
        <f t="shared" si="0"/>
        <v/>
      </c>
      <c r="O31" s="4"/>
      <c r="P31" s="49"/>
      <c r="Q31" s="63"/>
      <c r="R31" s="4"/>
      <c r="S31" s="4" t="str">
        <f t="shared" si="1"/>
        <v/>
      </c>
      <c r="T31" s="4"/>
      <c r="U31" s="4"/>
      <c r="V31" s="83"/>
      <c r="W31" s="77"/>
    </row>
    <row r="32" spans="1:24">
      <c r="A32" s="81"/>
      <c r="B32" s="81"/>
      <c r="C32" s="62"/>
      <c r="D32" s="62"/>
      <c r="E32" s="62"/>
      <c r="F32" s="62"/>
      <c r="G32" s="62"/>
      <c r="H32" s="62"/>
      <c r="I32" s="62"/>
      <c r="J32" s="62"/>
      <c r="K32" s="82"/>
      <c r="L32" s="62"/>
      <c r="M32" s="4"/>
      <c r="N32" s="4" t="str">
        <f t="shared" si="0"/>
        <v/>
      </c>
      <c r="O32" s="4"/>
      <c r="P32" s="49"/>
      <c r="Q32" s="63"/>
      <c r="R32" s="4"/>
      <c r="S32" s="4" t="str">
        <f t="shared" si="1"/>
        <v/>
      </c>
      <c r="T32" s="4"/>
      <c r="U32" s="4"/>
      <c r="V32" s="83"/>
      <c r="W32" s="77"/>
    </row>
    <row r="33" spans="1:23">
      <c r="A33" s="81"/>
      <c r="B33" s="81"/>
      <c r="C33" s="62"/>
      <c r="D33" s="62"/>
      <c r="E33" s="62"/>
      <c r="F33" s="62"/>
      <c r="G33" s="62"/>
      <c r="H33" s="62"/>
      <c r="I33" s="62"/>
      <c r="J33" s="62"/>
      <c r="K33" s="82"/>
      <c r="L33" s="62"/>
      <c r="M33" s="4"/>
      <c r="N33" s="4" t="str">
        <f t="shared" si="0"/>
        <v/>
      </c>
      <c r="O33" s="4"/>
      <c r="P33" s="49"/>
      <c r="Q33" s="63"/>
      <c r="R33" s="4"/>
      <c r="S33" s="4" t="str">
        <f t="shared" si="1"/>
        <v/>
      </c>
      <c r="T33" s="4"/>
      <c r="U33" s="4"/>
      <c r="V33" s="83"/>
      <c r="W33" s="77"/>
    </row>
    <row r="34" spans="1:23">
      <c r="A34" s="81"/>
      <c r="B34" s="81"/>
      <c r="C34" s="62"/>
      <c r="D34" s="62"/>
      <c r="E34" s="62"/>
      <c r="F34" s="62"/>
      <c r="G34" s="62"/>
      <c r="H34" s="62"/>
      <c r="I34" s="62"/>
      <c r="J34" s="62"/>
      <c r="K34" s="82"/>
      <c r="L34" s="62"/>
      <c r="M34" s="4"/>
      <c r="N34" s="4" t="str">
        <f t="shared" si="0"/>
        <v/>
      </c>
      <c r="O34" s="4"/>
      <c r="P34" s="49"/>
      <c r="Q34" s="63"/>
      <c r="R34" s="4"/>
      <c r="S34" s="4" t="str">
        <f t="shared" si="1"/>
        <v/>
      </c>
      <c r="T34" s="4"/>
      <c r="U34" s="4"/>
      <c r="V34" s="83"/>
      <c r="W34" s="77"/>
    </row>
    <row r="35" spans="1:23">
      <c r="A35" s="81"/>
      <c r="B35" s="81"/>
      <c r="C35" s="62"/>
      <c r="D35" s="62"/>
      <c r="E35" s="62"/>
      <c r="F35" s="62"/>
      <c r="G35" s="62"/>
      <c r="H35" s="62"/>
      <c r="I35" s="62"/>
      <c r="J35" s="62"/>
      <c r="K35" s="82"/>
      <c r="L35" s="62"/>
      <c r="M35" s="4"/>
      <c r="N35" s="4" t="str">
        <f t="shared" si="0"/>
        <v/>
      </c>
      <c r="O35" s="4"/>
      <c r="P35" s="49"/>
      <c r="Q35" s="63"/>
      <c r="R35" s="4"/>
      <c r="S35" s="4" t="str">
        <f t="shared" si="1"/>
        <v/>
      </c>
      <c r="T35" s="4"/>
      <c r="U35" s="4"/>
      <c r="V35" s="83"/>
      <c r="W35" s="77"/>
    </row>
    <row r="36" spans="1:23">
      <c r="A36" s="81"/>
      <c r="B36" s="81"/>
      <c r="C36" s="62"/>
      <c r="D36" s="62"/>
      <c r="E36" s="62"/>
      <c r="F36" s="62"/>
      <c r="G36" s="62"/>
      <c r="H36" s="62"/>
      <c r="I36" s="62"/>
      <c r="J36" s="62"/>
      <c r="K36" s="82"/>
      <c r="L36" s="62"/>
      <c r="M36" s="4"/>
      <c r="N36" s="4" t="str">
        <f t="shared" si="0"/>
        <v/>
      </c>
      <c r="O36" s="4"/>
      <c r="P36" s="49"/>
      <c r="Q36" s="63"/>
      <c r="R36" s="4"/>
      <c r="S36" s="4" t="str">
        <f t="shared" si="1"/>
        <v/>
      </c>
      <c r="T36" s="4"/>
      <c r="U36" s="4"/>
      <c r="V36" s="83"/>
      <c r="W36" s="77"/>
    </row>
    <row r="37" spans="1:23">
      <c r="A37" s="81"/>
      <c r="B37" s="81"/>
      <c r="C37" s="62"/>
      <c r="D37" s="62"/>
      <c r="E37" s="62"/>
      <c r="F37" s="62"/>
      <c r="G37" s="62"/>
      <c r="H37" s="62"/>
      <c r="I37" s="62"/>
      <c r="J37" s="62"/>
      <c r="K37" s="82"/>
      <c r="L37" s="62"/>
      <c r="M37" s="4"/>
      <c r="N37" s="4" t="str">
        <f t="shared" si="0"/>
        <v/>
      </c>
      <c r="O37" s="4"/>
      <c r="P37" s="49"/>
      <c r="Q37" s="63"/>
      <c r="R37" s="4"/>
      <c r="S37" s="4" t="str">
        <f t="shared" si="1"/>
        <v/>
      </c>
      <c r="T37" s="4"/>
      <c r="U37" s="4"/>
      <c r="V37" s="83"/>
      <c r="W37" s="77"/>
    </row>
    <row r="38" spans="1:23">
      <c r="A38" s="81"/>
      <c r="B38" s="81"/>
      <c r="C38" s="62"/>
      <c r="D38" s="62"/>
      <c r="E38" s="62"/>
      <c r="F38" s="62"/>
      <c r="G38" s="62"/>
      <c r="H38" s="62"/>
      <c r="I38" s="62"/>
      <c r="J38" s="62"/>
      <c r="K38" s="82"/>
      <c r="L38" s="62"/>
      <c r="M38" s="4"/>
      <c r="N38" s="4" t="str">
        <f t="shared" si="0"/>
        <v/>
      </c>
      <c r="O38" s="4"/>
      <c r="P38" s="49"/>
      <c r="Q38" s="63"/>
      <c r="R38" s="4"/>
      <c r="S38" s="4" t="str">
        <f t="shared" si="1"/>
        <v/>
      </c>
      <c r="T38" s="4"/>
      <c r="U38" s="4"/>
      <c r="V38" s="83"/>
      <c r="W38" s="77"/>
    </row>
    <row r="39" spans="1:23">
      <c r="A39" s="81"/>
      <c r="B39" s="81"/>
      <c r="C39" s="62"/>
      <c r="D39" s="62"/>
      <c r="E39" s="62"/>
      <c r="F39" s="62"/>
      <c r="G39" s="62"/>
      <c r="H39" s="62"/>
      <c r="I39" s="62"/>
      <c r="J39" s="62"/>
      <c r="K39" s="82"/>
      <c r="L39" s="62"/>
      <c r="M39" s="4"/>
      <c r="N39" s="4" t="str">
        <f t="shared" si="0"/>
        <v/>
      </c>
      <c r="O39" s="4"/>
      <c r="P39" s="49"/>
      <c r="Q39" s="63"/>
      <c r="R39" s="4"/>
      <c r="S39" s="4" t="str">
        <f t="shared" si="1"/>
        <v/>
      </c>
      <c r="T39" s="4"/>
      <c r="U39" s="4"/>
      <c r="V39" s="83"/>
      <c r="W39" s="77"/>
    </row>
    <row r="40" spans="1:23">
      <c r="A40" s="81"/>
      <c r="B40" s="81"/>
      <c r="C40" s="62"/>
      <c r="D40" s="62"/>
      <c r="E40" s="62"/>
      <c r="F40" s="62"/>
      <c r="G40" s="62"/>
      <c r="H40" s="62"/>
      <c r="I40" s="62"/>
      <c r="J40" s="62"/>
      <c r="K40" s="82"/>
      <c r="L40" s="62"/>
      <c r="M40" s="4"/>
      <c r="N40" s="4" t="str">
        <f t="shared" si="0"/>
        <v/>
      </c>
      <c r="O40" s="4"/>
      <c r="P40" s="49"/>
      <c r="Q40" s="63"/>
      <c r="R40" s="4"/>
      <c r="S40" s="4" t="str">
        <f t="shared" si="1"/>
        <v/>
      </c>
      <c r="T40" s="4"/>
      <c r="U40" s="4"/>
      <c r="V40" s="83"/>
      <c r="W40" s="77"/>
    </row>
    <row r="41" spans="1:23">
      <c r="A41" s="81"/>
      <c r="B41" s="81"/>
      <c r="C41" s="62"/>
      <c r="D41" s="62"/>
      <c r="E41" s="62"/>
      <c r="F41" s="62"/>
      <c r="G41" s="62"/>
      <c r="H41" s="62"/>
      <c r="I41" s="62"/>
      <c r="J41" s="62"/>
      <c r="K41" s="82"/>
      <c r="L41" s="62"/>
      <c r="M41" s="4"/>
      <c r="N41" s="4" t="str">
        <f t="shared" si="0"/>
        <v/>
      </c>
      <c r="O41" s="4"/>
      <c r="P41" s="49"/>
      <c r="Q41" s="63"/>
      <c r="R41" s="4"/>
      <c r="S41" s="4" t="str">
        <f t="shared" si="1"/>
        <v/>
      </c>
      <c r="T41" s="4"/>
      <c r="U41" s="4"/>
      <c r="V41" s="83"/>
      <c r="W41" s="77"/>
    </row>
    <row r="42" spans="1:23">
      <c r="A42" s="81"/>
      <c r="B42" s="81"/>
      <c r="C42" s="62"/>
      <c r="D42" s="62"/>
      <c r="E42" s="62"/>
      <c r="F42" s="62"/>
      <c r="G42" s="62"/>
      <c r="H42" s="62"/>
      <c r="I42" s="62"/>
      <c r="J42" s="62"/>
      <c r="K42" s="82"/>
      <c r="L42" s="62"/>
      <c r="M42" s="4"/>
      <c r="N42" s="4" t="str">
        <f t="shared" si="0"/>
        <v/>
      </c>
      <c r="O42" s="4"/>
      <c r="P42" s="49"/>
      <c r="Q42" s="63"/>
      <c r="R42" s="4"/>
      <c r="S42" s="4" t="str">
        <f t="shared" si="1"/>
        <v/>
      </c>
      <c r="T42" s="4"/>
      <c r="U42" s="4"/>
      <c r="V42" s="83"/>
      <c r="W42" s="77"/>
    </row>
    <row r="43" spans="1:23">
      <c r="A43" s="81"/>
      <c r="B43" s="81"/>
      <c r="C43" s="62"/>
      <c r="D43" s="62"/>
      <c r="E43" s="62"/>
      <c r="F43" s="62"/>
      <c r="G43" s="62"/>
      <c r="H43" s="62"/>
      <c r="I43" s="62"/>
      <c r="J43" s="62"/>
      <c r="K43" s="82"/>
      <c r="L43" s="62"/>
      <c r="M43" s="4"/>
      <c r="N43" s="4" t="str">
        <f t="shared" si="0"/>
        <v/>
      </c>
      <c r="O43" s="4"/>
      <c r="P43" s="49"/>
      <c r="Q43" s="63"/>
      <c r="R43" s="4"/>
      <c r="S43" s="4" t="str">
        <f t="shared" si="1"/>
        <v/>
      </c>
      <c r="T43" s="4"/>
      <c r="U43" s="4"/>
      <c r="V43" s="83"/>
      <c r="W43" s="77"/>
    </row>
    <row r="44" spans="1:23">
      <c r="A44" s="81"/>
      <c r="B44" s="81"/>
      <c r="C44" s="62"/>
      <c r="D44" s="62"/>
      <c r="E44" s="62"/>
      <c r="F44" s="62"/>
      <c r="G44" s="62"/>
      <c r="H44" s="62"/>
      <c r="I44" s="62"/>
      <c r="J44" s="62"/>
      <c r="K44" s="82"/>
      <c r="L44" s="62"/>
      <c r="M44" s="4"/>
      <c r="N44" s="4" t="str">
        <f t="shared" si="0"/>
        <v/>
      </c>
      <c r="O44" s="4"/>
      <c r="P44" s="49"/>
      <c r="Q44" s="63"/>
      <c r="R44" s="4"/>
      <c r="S44" s="4" t="str">
        <f t="shared" si="1"/>
        <v/>
      </c>
      <c r="T44" s="4"/>
      <c r="U44" s="4"/>
      <c r="V44" s="83"/>
      <c r="W44" s="77"/>
    </row>
    <row r="45" spans="1:23">
      <c r="A45" s="81"/>
      <c r="B45" s="81"/>
      <c r="C45" s="62"/>
      <c r="D45" s="62"/>
      <c r="E45" s="62"/>
      <c r="F45" s="62"/>
      <c r="G45" s="62"/>
      <c r="H45" s="62"/>
      <c r="I45" s="62"/>
      <c r="J45" s="62"/>
      <c r="K45" s="82"/>
      <c r="L45" s="62"/>
      <c r="M45" s="4"/>
      <c r="N45" s="4" t="str">
        <f t="shared" si="0"/>
        <v/>
      </c>
      <c r="O45" s="4"/>
      <c r="P45" s="49"/>
      <c r="Q45" s="63"/>
      <c r="R45" s="4"/>
      <c r="S45" s="4" t="str">
        <f t="shared" si="1"/>
        <v/>
      </c>
      <c r="T45" s="4"/>
      <c r="U45" s="4"/>
      <c r="V45" s="83"/>
      <c r="W45" s="77"/>
    </row>
    <row r="46" spans="1:23">
      <c r="A46" s="81"/>
      <c r="B46" s="81"/>
      <c r="C46" s="62"/>
      <c r="D46" s="62"/>
      <c r="E46" s="62"/>
      <c r="F46" s="62"/>
      <c r="G46" s="62"/>
      <c r="H46" s="62"/>
      <c r="I46" s="62"/>
      <c r="J46" s="62"/>
      <c r="K46" s="82"/>
      <c r="L46" s="62"/>
      <c r="M46" s="4"/>
      <c r="N46" s="4" t="str">
        <f t="shared" si="0"/>
        <v/>
      </c>
      <c r="O46" s="4"/>
      <c r="P46" s="49"/>
      <c r="Q46" s="63"/>
      <c r="R46" s="4"/>
      <c r="S46" s="4" t="str">
        <f t="shared" si="1"/>
        <v/>
      </c>
      <c r="T46" s="4"/>
      <c r="U46" s="4"/>
      <c r="V46" s="83"/>
      <c r="W46" s="77"/>
    </row>
    <row r="47" spans="1:23">
      <c r="A47" s="81"/>
      <c r="B47" s="81"/>
      <c r="C47" s="62"/>
      <c r="D47" s="62"/>
      <c r="E47" s="62"/>
      <c r="F47" s="62"/>
      <c r="G47" s="62"/>
      <c r="H47" s="62"/>
      <c r="I47" s="62"/>
      <c r="J47" s="62"/>
      <c r="K47" s="82"/>
      <c r="L47" s="62"/>
      <c r="M47" s="4"/>
      <c r="N47" s="4" t="str">
        <f t="shared" si="0"/>
        <v/>
      </c>
      <c r="O47" s="4"/>
      <c r="P47" s="49"/>
      <c r="Q47" s="63"/>
      <c r="R47" s="4"/>
      <c r="S47" s="4" t="str">
        <f t="shared" si="1"/>
        <v/>
      </c>
      <c r="T47" s="4"/>
      <c r="U47" s="4"/>
      <c r="V47" s="83"/>
      <c r="W47" s="77"/>
    </row>
    <row r="48" spans="1:23">
      <c r="A48" s="81"/>
      <c r="B48" s="81"/>
      <c r="C48" s="62"/>
      <c r="D48" s="62"/>
      <c r="E48" s="62"/>
      <c r="F48" s="62"/>
      <c r="G48" s="62"/>
      <c r="H48" s="62"/>
      <c r="I48" s="62"/>
      <c r="J48" s="62"/>
      <c r="K48" s="82"/>
      <c r="L48" s="62"/>
      <c r="M48" s="4"/>
      <c r="N48" s="4" t="str">
        <f t="shared" si="0"/>
        <v/>
      </c>
      <c r="O48" s="4"/>
      <c r="P48" s="49"/>
      <c r="Q48" s="63"/>
      <c r="R48" s="4"/>
      <c r="S48" s="4" t="str">
        <f t="shared" si="1"/>
        <v/>
      </c>
      <c r="T48" s="4"/>
      <c r="U48" s="4"/>
      <c r="V48" s="83"/>
      <c r="W48" s="77"/>
    </row>
    <row r="49" spans="1:23">
      <c r="A49" s="81"/>
      <c r="B49" s="81"/>
      <c r="C49" s="62"/>
      <c r="D49" s="62"/>
      <c r="E49" s="62"/>
      <c r="F49" s="62"/>
      <c r="G49" s="62"/>
      <c r="H49" s="62"/>
      <c r="I49" s="62"/>
      <c r="J49" s="62"/>
      <c r="K49" s="82"/>
      <c r="L49" s="62"/>
      <c r="M49" s="4"/>
      <c r="N49" s="4" t="str">
        <f t="shared" si="0"/>
        <v/>
      </c>
      <c r="O49" s="4"/>
      <c r="P49" s="49"/>
      <c r="Q49" s="63"/>
      <c r="R49" s="4"/>
      <c r="S49" s="4" t="str">
        <f t="shared" si="1"/>
        <v/>
      </c>
      <c r="T49" s="4"/>
      <c r="U49" s="4"/>
      <c r="V49" s="83"/>
      <c r="W49" s="77"/>
    </row>
    <row r="50" spans="1:23">
      <c r="A50" s="81"/>
      <c r="B50" s="81"/>
      <c r="C50" s="62"/>
      <c r="D50" s="62"/>
      <c r="E50" s="62"/>
      <c r="F50" s="62"/>
      <c r="G50" s="62"/>
      <c r="H50" s="62"/>
      <c r="I50" s="62"/>
      <c r="J50" s="62"/>
      <c r="K50" s="82"/>
      <c r="L50" s="62"/>
      <c r="M50" s="4"/>
      <c r="N50" s="4" t="str">
        <f t="shared" si="0"/>
        <v/>
      </c>
      <c r="O50" s="4"/>
      <c r="P50" s="49"/>
      <c r="Q50" s="63"/>
      <c r="R50" s="4"/>
      <c r="S50" s="4" t="str">
        <f t="shared" si="1"/>
        <v/>
      </c>
      <c r="T50" s="4"/>
      <c r="U50" s="4"/>
      <c r="V50" s="83"/>
      <c r="W50" s="77"/>
    </row>
    <row r="51" spans="1:23">
      <c r="A51" s="81"/>
      <c r="B51" s="81"/>
      <c r="C51" s="62"/>
      <c r="D51" s="62"/>
      <c r="E51" s="62"/>
      <c r="F51" s="62"/>
      <c r="G51" s="62"/>
      <c r="H51" s="62"/>
      <c r="I51" s="62"/>
      <c r="J51" s="62"/>
      <c r="K51" s="82"/>
      <c r="L51" s="62"/>
      <c r="M51" s="4"/>
      <c r="N51" s="4" t="str">
        <f t="shared" si="0"/>
        <v/>
      </c>
      <c r="O51" s="4"/>
      <c r="P51" s="49"/>
      <c r="Q51" s="63"/>
      <c r="R51" s="4"/>
      <c r="S51" s="4" t="str">
        <f t="shared" si="1"/>
        <v/>
      </c>
      <c r="T51" s="4"/>
      <c r="U51" s="4"/>
      <c r="V51" s="83"/>
      <c r="W51" s="77"/>
    </row>
    <row r="52" spans="1:23">
      <c r="A52" s="81"/>
      <c r="B52" s="81"/>
      <c r="C52" s="62"/>
      <c r="D52" s="62"/>
      <c r="E52" s="62"/>
      <c r="F52" s="62"/>
      <c r="G52" s="62"/>
      <c r="H52" s="62"/>
      <c r="I52" s="62"/>
      <c r="J52" s="62"/>
      <c r="K52" s="82"/>
      <c r="L52" s="62"/>
      <c r="M52" s="4"/>
      <c r="N52" s="4" t="str">
        <f t="shared" si="0"/>
        <v/>
      </c>
      <c r="O52" s="4"/>
      <c r="P52" s="49"/>
      <c r="Q52" s="63"/>
      <c r="R52" s="4"/>
      <c r="S52" s="4" t="str">
        <f t="shared" si="1"/>
        <v/>
      </c>
      <c r="T52" s="4"/>
      <c r="U52" s="4"/>
      <c r="V52" s="83"/>
      <c r="W52" s="77"/>
    </row>
    <row r="53" spans="1:23">
      <c r="A53" s="81"/>
      <c r="B53" s="81"/>
      <c r="C53" s="62"/>
      <c r="D53" s="62"/>
      <c r="E53" s="62"/>
      <c r="F53" s="62"/>
      <c r="G53" s="62"/>
      <c r="H53" s="62"/>
      <c r="I53" s="62"/>
      <c r="J53" s="62"/>
      <c r="K53" s="82"/>
      <c r="L53" s="62"/>
      <c r="M53" s="4"/>
      <c r="N53" s="4" t="str">
        <f t="shared" si="0"/>
        <v/>
      </c>
      <c r="O53" s="4"/>
      <c r="P53" s="49"/>
      <c r="Q53" s="63"/>
      <c r="R53" s="4"/>
      <c r="S53" s="4" t="str">
        <f t="shared" si="1"/>
        <v/>
      </c>
      <c r="T53" s="4"/>
      <c r="U53" s="4"/>
      <c r="V53" s="83"/>
      <c r="W53" s="77"/>
    </row>
    <row r="54" spans="1:23">
      <c r="A54" s="81"/>
      <c r="B54" s="81"/>
      <c r="C54" s="62"/>
      <c r="D54" s="62"/>
      <c r="E54" s="62"/>
      <c r="F54" s="62"/>
      <c r="G54" s="62"/>
      <c r="H54" s="62"/>
      <c r="I54" s="62"/>
      <c r="J54" s="62"/>
      <c r="K54" s="82"/>
      <c r="L54" s="62"/>
      <c r="M54" s="4"/>
      <c r="N54" s="4" t="str">
        <f t="shared" si="0"/>
        <v/>
      </c>
      <c r="O54" s="4"/>
      <c r="P54" s="49"/>
      <c r="Q54" s="63"/>
      <c r="R54" s="4"/>
      <c r="S54" s="4" t="str">
        <f t="shared" si="1"/>
        <v/>
      </c>
      <c r="T54" s="4"/>
      <c r="U54" s="4"/>
      <c r="V54" s="83"/>
      <c r="W54" s="77"/>
    </row>
    <row r="55" spans="1:23">
      <c r="A55" s="81"/>
      <c r="B55" s="81"/>
      <c r="C55" s="62"/>
      <c r="D55" s="62"/>
      <c r="E55" s="62"/>
      <c r="F55" s="62"/>
      <c r="G55" s="62"/>
      <c r="H55" s="62"/>
      <c r="I55" s="62"/>
      <c r="J55" s="62"/>
      <c r="K55" s="82"/>
      <c r="L55" s="62"/>
      <c r="M55" s="4"/>
      <c r="N55" s="4" t="str">
        <f t="shared" si="0"/>
        <v/>
      </c>
      <c r="O55" s="4"/>
      <c r="P55" s="49"/>
      <c r="Q55" s="63"/>
      <c r="R55" s="4"/>
      <c r="S55" s="4" t="str">
        <f t="shared" si="1"/>
        <v/>
      </c>
      <c r="T55" s="4"/>
      <c r="U55" s="4"/>
      <c r="V55" s="83"/>
      <c r="W55" s="77"/>
    </row>
    <row r="56" spans="1:23">
      <c r="A56" s="81"/>
      <c r="B56" s="81"/>
      <c r="C56" s="62"/>
      <c r="D56" s="62"/>
      <c r="E56" s="62"/>
      <c r="F56" s="62"/>
      <c r="G56" s="62"/>
      <c r="H56" s="62"/>
      <c r="I56" s="62"/>
      <c r="J56" s="62"/>
      <c r="K56" s="82"/>
      <c r="L56" s="62"/>
      <c r="M56" s="4"/>
      <c r="N56" s="4" t="str">
        <f t="shared" si="0"/>
        <v/>
      </c>
      <c r="O56" s="4"/>
      <c r="P56" s="49"/>
      <c r="Q56" s="63"/>
      <c r="R56" s="4"/>
      <c r="S56" s="4" t="str">
        <f t="shared" si="1"/>
        <v/>
      </c>
      <c r="T56" s="4"/>
      <c r="U56" s="4"/>
      <c r="V56" s="83"/>
      <c r="W56" s="77"/>
    </row>
    <row r="57" spans="1:23">
      <c r="A57" s="81"/>
      <c r="B57" s="81"/>
      <c r="C57" s="62"/>
      <c r="D57" s="62"/>
      <c r="E57" s="62"/>
      <c r="F57" s="62"/>
      <c r="G57" s="62"/>
      <c r="H57" s="62"/>
      <c r="I57" s="62"/>
      <c r="J57" s="62"/>
      <c r="K57" s="82"/>
      <c r="L57" s="62"/>
      <c r="M57" s="4"/>
      <c r="N57" s="4" t="str">
        <f t="shared" si="0"/>
        <v/>
      </c>
      <c r="O57" s="4"/>
      <c r="P57" s="49"/>
      <c r="Q57" s="63"/>
      <c r="R57" s="4"/>
      <c r="S57" s="4" t="str">
        <f t="shared" si="1"/>
        <v/>
      </c>
      <c r="T57" s="4"/>
      <c r="U57" s="4"/>
      <c r="V57" s="83"/>
      <c r="W57" s="77"/>
    </row>
    <row r="58" spans="1:23">
      <c r="A58" s="81"/>
      <c r="B58" s="81"/>
      <c r="C58" s="62"/>
      <c r="D58" s="62"/>
      <c r="E58" s="62"/>
      <c r="F58" s="62"/>
      <c r="G58" s="62"/>
      <c r="H58" s="62"/>
      <c r="I58" s="62"/>
      <c r="J58" s="62"/>
      <c r="K58" s="82"/>
      <c r="L58" s="62"/>
      <c r="M58" s="4"/>
      <c r="N58" s="4" t="str">
        <f t="shared" si="0"/>
        <v/>
      </c>
      <c r="O58" s="4"/>
      <c r="P58" s="49"/>
      <c r="Q58" s="63"/>
      <c r="R58" s="4"/>
      <c r="S58" s="4" t="str">
        <f t="shared" si="1"/>
        <v/>
      </c>
      <c r="T58" s="4"/>
      <c r="U58" s="4"/>
      <c r="V58" s="83"/>
      <c r="W58" s="77"/>
    </row>
    <row r="59" spans="1:23">
      <c r="A59" s="81"/>
      <c r="B59" s="81"/>
      <c r="C59" s="62"/>
      <c r="D59" s="62"/>
      <c r="E59" s="62"/>
      <c r="F59" s="62"/>
      <c r="G59" s="62"/>
      <c r="H59" s="62"/>
      <c r="I59" s="62"/>
      <c r="J59" s="62"/>
      <c r="K59" s="82"/>
      <c r="L59" s="62"/>
      <c r="M59" s="4"/>
      <c r="N59" s="4" t="str">
        <f t="shared" si="0"/>
        <v/>
      </c>
      <c r="O59" s="4"/>
      <c r="P59" s="49"/>
      <c r="Q59" s="63"/>
      <c r="R59" s="4"/>
      <c r="S59" s="4" t="str">
        <f t="shared" si="1"/>
        <v/>
      </c>
      <c r="T59" s="4"/>
      <c r="U59" s="4"/>
      <c r="V59" s="83"/>
      <c r="W59" s="77"/>
    </row>
    <row r="60" spans="1:23">
      <c r="A60" s="81"/>
      <c r="B60" s="81"/>
      <c r="C60" s="62"/>
      <c r="D60" s="62"/>
      <c r="E60" s="62"/>
      <c r="F60" s="62"/>
      <c r="G60" s="62"/>
      <c r="H60" s="62"/>
      <c r="I60" s="62"/>
      <c r="J60" s="62"/>
      <c r="K60" s="82"/>
      <c r="L60" s="62"/>
      <c r="M60" s="4"/>
      <c r="N60" s="4" t="str">
        <f t="shared" si="0"/>
        <v/>
      </c>
      <c r="O60" s="4"/>
      <c r="P60" s="49"/>
      <c r="Q60" s="63"/>
      <c r="R60" s="4"/>
      <c r="S60" s="4" t="str">
        <f t="shared" si="1"/>
        <v/>
      </c>
      <c r="T60" s="4"/>
      <c r="U60" s="4"/>
      <c r="V60" s="83"/>
      <c r="W60" s="77"/>
    </row>
    <row r="61" spans="1:23">
      <c r="A61" s="81"/>
      <c r="B61" s="81"/>
      <c r="C61" s="62"/>
      <c r="D61" s="62"/>
      <c r="E61" s="62"/>
      <c r="F61" s="62"/>
      <c r="G61" s="62"/>
      <c r="H61" s="62"/>
      <c r="I61" s="62"/>
      <c r="J61" s="62"/>
      <c r="K61" s="82"/>
      <c r="L61" s="62"/>
      <c r="M61" s="4"/>
      <c r="N61" s="4" t="str">
        <f t="shared" si="0"/>
        <v/>
      </c>
      <c r="O61" s="4"/>
      <c r="P61" s="49"/>
      <c r="Q61" s="63"/>
      <c r="R61" s="4"/>
      <c r="S61" s="4" t="str">
        <f t="shared" si="1"/>
        <v/>
      </c>
      <c r="T61" s="4"/>
      <c r="U61" s="4"/>
      <c r="V61" s="83"/>
      <c r="W61" s="77"/>
    </row>
    <row r="62" spans="1:23">
      <c r="A62" s="81"/>
      <c r="B62" s="81"/>
      <c r="C62" s="62"/>
      <c r="D62" s="62"/>
      <c r="E62" s="62"/>
      <c r="F62" s="62"/>
      <c r="G62" s="62"/>
      <c r="H62" s="62"/>
      <c r="I62" s="62"/>
      <c r="J62" s="62"/>
      <c r="K62" s="82"/>
      <c r="L62" s="62"/>
      <c r="M62" s="4"/>
      <c r="N62" s="4" t="str">
        <f t="shared" si="0"/>
        <v/>
      </c>
      <c r="O62" s="4"/>
      <c r="P62" s="49"/>
      <c r="Q62" s="63"/>
      <c r="R62" s="4"/>
      <c r="S62" s="4" t="str">
        <f t="shared" si="1"/>
        <v/>
      </c>
      <c r="T62" s="4"/>
      <c r="U62" s="4"/>
      <c r="V62" s="83"/>
      <c r="W62" s="77"/>
    </row>
    <row r="63" spans="1:23">
      <c r="A63" s="81"/>
      <c r="B63" s="81"/>
      <c r="C63" s="62"/>
      <c r="D63" s="62"/>
      <c r="E63" s="62"/>
      <c r="F63" s="62"/>
      <c r="G63" s="62"/>
      <c r="H63" s="62"/>
      <c r="I63" s="62"/>
      <c r="J63" s="62"/>
      <c r="K63" s="82"/>
      <c r="L63" s="62"/>
      <c r="M63" s="4"/>
      <c r="N63" s="4" t="str">
        <f t="shared" si="0"/>
        <v/>
      </c>
      <c r="O63" s="4"/>
      <c r="P63" s="49"/>
      <c r="Q63" s="63"/>
      <c r="R63" s="4"/>
      <c r="S63" s="4" t="str">
        <f t="shared" si="1"/>
        <v/>
      </c>
      <c r="T63" s="4"/>
      <c r="U63" s="4"/>
      <c r="V63" s="83"/>
      <c r="W63" s="77"/>
    </row>
    <row r="64" spans="1:23">
      <c r="A64" s="81"/>
      <c r="B64" s="81"/>
      <c r="C64" s="62"/>
      <c r="D64" s="62"/>
      <c r="E64" s="62"/>
      <c r="F64" s="62"/>
      <c r="G64" s="62"/>
      <c r="H64" s="62"/>
      <c r="I64" s="62"/>
      <c r="J64" s="62"/>
      <c r="K64" s="82"/>
      <c r="L64" s="62"/>
      <c r="M64" s="4"/>
      <c r="N64" s="4" t="str">
        <f t="shared" si="0"/>
        <v/>
      </c>
      <c r="O64" s="4"/>
      <c r="P64" s="49"/>
      <c r="Q64" s="63"/>
      <c r="R64" s="4"/>
      <c r="S64" s="4" t="str">
        <f t="shared" si="1"/>
        <v/>
      </c>
      <c r="T64" s="4"/>
      <c r="U64" s="4"/>
      <c r="V64" s="83"/>
      <c r="W64" s="77"/>
    </row>
    <row r="65" spans="1:23">
      <c r="A65" s="81"/>
      <c r="B65" s="81"/>
      <c r="C65" s="62"/>
      <c r="D65" s="62"/>
      <c r="E65" s="62"/>
      <c r="F65" s="62"/>
      <c r="G65" s="62"/>
      <c r="H65" s="62"/>
      <c r="I65" s="62"/>
      <c r="J65" s="62"/>
      <c r="K65" s="82"/>
      <c r="L65" s="62"/>
      <c r="M65" s="4"/>
      <c r="N65" s="4" t="str">
        <f t="shared" si="0"/>
        <v/>
      </c>
      <c r="O65" s="4"/>
      <c r="P65" s="49"/>
      <c r="Q65" s="63"/>
      <c r="R65" s="4"/>
      <c r="S65" s="4" t="str">
        <f t="shared" si="1"/>
        <v/>
      </c>
      <c r="T65" s="4"/>
      <c r="U65" s="4"/>
      <c r="V65" s="83"/>
      <c r="W65" s="77"/>
    </row>
    <row r="66" spans="1:23">
      <c r="A66" s="81"/>
      <c r="B66" s="81"/>
      <c r="C66" s="62"/>
      <c r="D66" s="62"/>
      <c r="E66" s="62"/>
      <c r="F66" s="62"/>
      <c r="G66" s="62"/>
      <c r="H66" s="62"/>
      <c r="I66" s="62"/>
      <c r="J66" s="62"/>
      <c r="K66" s="82"/>
      <c r="L66" s="62"/>
      <c r="M66" s="4"/>
      <c r="N66" s="4" t="str">
        <f t="shared" si="0"/>
        <v/>
      </c>
      <c r="O66" s="4"/>
      <c r="P66" s="49"/>
      <c r="Q66" s="63"/>
      <c r="R66" s="4"/>
      <c r="S66" s="4" t="str">
        <f t="shared" si="1"/>
        <v/>
      </c>
      <c r="T66" s="4"/>
      <c r="U66" s="4"/>
      <c r="V66" s="83"/>
      <c r="W66" s="77"/>
    </row>
    <row r="67" spans="1:23">
      <c r="A67" s="81"/>
      <c r="B67" s="81"/>
      <c r="C67" s="62"/>
      <c r="D67" s="62"/>
      <c r="E67" s="62"/>
      <c r="F67" s="62"/>
      <c r="G67" s="62"/>
      <c r="H67" s="62"/>
      <c r="I67" s="62"/>
      <c r="J67" s="62"/>
      <c r="K67" s="82"/>
      <c r="L67" s="62"/>
      <c r="M67" s="4"/>
      <c r="N67" s="4" t="str">
        <f t="shared" si="0"/>
        <v/>
      </c>
      <c r="O67" s="4"/>
      <c r="P67" s="49"/>
      <c r="Q67" s="63"/>
      <c r="R67" s="4"/>
      <c r="S67" s="4" t="str">
        <f t="shared" si="1"/>
        <v/>
      </c>
      <c r="T67" s="4"/>
      <c r="U67" s="4"/>
      <c r="V67" s="83"/>
      <c r="W67" s="77"/>
    </row>
    <row r="68" spans="1:23">
      <c r="A68" s="81"/>
      <c r="B68" s="81"/>
      <c r="C68" s="62"/>
      <c r="D68" s="62"/>
      <c r="E68" s="62"/>
      <c r="F68" s="62"/>
      <c r="G68" s="62"/>
      <c r="H68" s="62"/>
      <c r="I68" s="62"/>
      <c r="J68" s="62"/>
      <c r="K68" s="82"/>
      <c r="L68" s="62"/>
      <c r="M68" s="4"/>
      <c r="N68" s="4" t="str">
        <f t="shared" si="0"/>
        <v/>
      </c>
      <c r="O68" s="4"/>
      <c r="P68" s="49"/>
      <c r="Q68" s="63"/>
      <c r="R68" s="4"/>
      <c r="S68" s="4" t="str">
        <f t="shared" si="1"/>
        <v/>
      </c>
      <c r="T68" s="4"/>
      <c r="U68" s="4"/>
      <c r="V68" s="83"/>
      <c r="W68" s="77"/>
    </row>
    <row r="69" spans="1:23">
      <c r="A69" s="81"/>
      <c r="B69" s="81"/>
      <c r="C69" s="62"/>
      <c r="D69" s="62"/>
      <c r="E69" s="62"/>
      <c r="F69" s="62"/>
      <c r="G69" s="62"/>
      <c r="H69" s="62"/>
      <c r="I69" s="62"/>
      <c r="J69" s="62"/>
      <c r="K69" s="82"/>
      <c r="L69" s="62"/>
      <c r="M69" s="4"/>
      <c r="N69" s="4" t="str">
        <f t="shared" si="0"/>
        <v/>
      </c>
      <c r="O69" s="4"/>
      <c r="P69" s="49"/>
      <c r="Q69" s="63"/>
      <c r="R69" s="4"/>
      <c r="S69" s="4" t="str">
        <f t="shared" si="1"/>
        <v/>
      </c>
      <c r="T69" s="4"/>
      <c r="U69" s="4"/>
      <c r="V69" s="83"/>
      <c r="W69" s="77"/>
    </row>
    <row r="70" spans="1:23">
      <c r="A70" s="81"/>
      <c r="B70" s="81"/>
      <c r="C70" s="62"/>
      <c r="D70" s="62"/>
      <c r="E70" s="62"/>
      <c r="F70" s="62"/>
      <c r="G70" s="62"/>
      <c r="H70" s="62"/>
      <c r="I70" s="62"/>
      <c r="J70" s="62"/>
      <c r="K70" s="82"/>
      <c r="L70" s="62"/>
      <c r="M70" s="4"/>
      <c r="N70" s="4" t="str">
        <f t="shared" si="0"/>
        <v/>
      </c>
      <c r="O70" s="4"/>
      <c r="P70" s="49"/>
      <c r="Q70" s="63"/>
      <c r="R70" s="4"/>
      <c r="S70" s="4" t="str">
        <f t="shared" si="1"/>
        <v/>
      </c>
      <c r="T70" s="4"/>
      <c r="U70" s="4"/>
      <c r="V70" s="83"/>
      <c r="W70" s="77"/>
    </row>
    <row r="71" spans="1:23">
      <c r="A71" s="81"/>
      <c r="B71" s="81"/>
      <c r="C71" s="62"/>
      <c r="D71" s="62"/>
      <c r="E71" s="62"/>
      <c r="F71" s="62"/>
      <c r="G71" s="62"/>
      <c r="H71" s="62"/>
      <c r="I71" s="62"/>
      <c r="J71" s="62"/>
      <c r="K71" s="82"/>
      <c r="L71" s="62"/>
      <c r="M71" s="4"/>
      <c r="N71" s="4" t="str">
        <f t="shared" si="0"/>
        <v/>
      </c>
      <c r="O71" s="4"/>
      <c r="P71" s="49"/>
      <c r="Q71" s="63"/>
      <c r="R71" s="4"/>
      <c r="S71" s="4" t="str">
        <f t="shared" si="1"/>
        <v/>
      </c>
      <c r="T71" s="4"/>
      <c r="U71" s="4"/>
      <c r="V71" s="83"/>
      <c r="W71" s="77"/>
    </row>
    <row r="72" spans="1:23">
      <c r="A72" s="81"/>
      <c r="B72" s="81"/>
      <c r="C72" s="62"/>
      <c r="D72" s="62"/>
      <c r="E72" s="62"/>
      <c r="F72" s="62"/>
      <c r="G72" s="62"/>
      <c r="H72" s="62"/>
      <c r="I72" s="62"/>
      <c r="J72" s="62"/>
      <c r="K72" s="82"/>
      <c r="L72" s="62"/>
      <c r="M72" s="4"/>
      <c r="N72" s="4" t="str">
        <f t="shared" ref="N72:N106" si="2">IF(T72&lt;&gt;"",T72,"")</f>
        <v/>
      </c>
      <c r="O72" s="4"/>
      <c r="P72" s="49"/>
      <c r="Q72" s="63"/>
      <c r="R72" s="4"/>
      <c r="S72" s="4" t="str">
        <f t="shared" ref="S72:S106" si="3">IF(R72&lt;&gt;"",R72,"")</f>
        <v/>
      </c>
      <c r="T72" s="4"/>
      <c r="U72" s="4"/>
      <c r="V72" s="83"/>
      <c r="W72" s="77"/>
    </row>
    <row r="73" spans="1:23">
      <c r="A73" s="81"/>
      <c r="B73" s="81"/>
      <c r="C73" s="62"/>
      <c r="D73" s="62"/>
      <c r="E73" s="62"/>
      <c r="F73" s="62"/>
      <c r="G73" s="62"/>
      <c r="H73" s="62"/>
      <c r="I73" s="62"/>
      <c r="J73" s="62"/>
      <c r="K73" s="82"/>
      <c r="L73" s="62"/>
      <c r="M73" s="4"/>
      <c r="N73" s="4" t="str">
        <f t="shared" si="2"/>
        <v/>
      </c>
      <c r="O73" s="4"/>
      <c r="P73" s="49"/>
      <c r="Q73" s="63"/>
      <c r="R73" s="4"/>
      <c r="S73" s="4" t="str">
        <f t="shared" si="3"/>
        <v/>
      </c>
      <c r="T73" s="4"/>
      <c r="U73" s="4"/>
      <c r="V73" s="83"/>
      <c r="W73" s="77"/>
    </row>
    <row r="74" spans="1:23">
      <c r="A74" s="81"/>
      <c r="B74" s="81"/>
      <c r="C74" s="62"/>
      <c r="D74" s="62"/>
      <c r="E74" s="62"/>
      <c r="F74" s="62"/>
      <c r="G74" s="62"/>
      <c r="H74" s="62"/>
      <c r="I74" s="62"/>
      <c r="J74" s="62"/>
      <c r="K74" s="82"/>
      <c r="L74" s="62"/>
      <c r="M74" s="4"/>
      <c r="N74" s="4" t="str">
        <f t="shared" si="2"/>
        <v/>
      </c>
      <c r="O74" s="4"/>
      <c r="P74" s="49"/>
      <c r="Q74" s="63"/>
      <c r="R74" s="4"/>
      <c r="S74" s="4" t="str">
        <f t="shared" si="3"/>
        <v/>
      </c>
      <c r="T74" s="4"/>
      <c r="U74" s="4"/>
      <c r="V74" s="83"/>
      <c r="W74" s="77"/>
    </row>
    <row r="75" spans="1:23">
      <c r="A75" s="81"/>
      <c r="B75" s="81"/>
      <c r="C75" s="62"/>
      <c r="D75" s="62"/>
      <c r="E75" s="62"/>
      <c r="F75" s="62"/>
      <c r="G75" s="62"/>
      <c r="H75" s="62"/>
      <c r="I75" s="62"/>
      <c r="J75" s="62"/>
      <c r="K75" s="82"/>
      <c r="L75" s="62"/>
      <c r="M75" s="4"/>
      <c r="N75" s="4" t="str">
        <f t="shared" si="2"/>
        <v/>
      </c>
      <c r="O75" s="4"/>
      <c r="P75" s="49"/>
      <c r="Q75" s="63"/>
      <c r="R75" s="4"/>
      <c r="S75" s="4" t="str">
        <f t="shared" si="3"/>
        <v/>
      </c>
      <c r="T75" s="4"/>
      <c r="U75" s="4"/>
      <c r="V75" s="83"/>
      <c r="W75" s="77"/>
    </row>
    <row r="76" spans="1:23">
      <c r="A76" s="81"/>
      <c r="B76" s="81"/>
      <c r="C76" s="62"/>
      <c r="D76" s="62"/>
      <c r="E76" s="62"/>
      <c r="F76" s="62"/>
      <c r="G76" s="62"/>
      <c r="H76" s="62"/>
      <c r="I76" s="62"/>
      <c r="J76" s="62"/>
      <c r="K76" s="82"/>
      <c r="L76" s="62"/>
      <c r="M76" s="4"/>
      <c r="N76" s="4" t="str">
        <f t="shared" si="2"/>
        <v/>
      </c>
      <c r="O76" s="4"/>
      <c r="P76" s="49"/>
      <c r="Q76" s="63"/>
      <c r="R76" s="4"/>
      <c r="S76" s="4" t="str">
        <f t="shared" si="3"/>
        <v/>
      </c>
      <c r="T76" s="4"/>
      <c r="U76" s="4"/>
      <c r="V76" s="83"/>
      <c r="W76" s="77"/>
    </row>
    <row r="77" spans="1:23">
      <c r="A77" s="81"/>
      <c r="B77" s="81"/>
      <c r="C77" s="62"/>
      <c r="D77" s="62"/>
      <c r="E77" s="62"/>
      <c r="F77" s="62"/>
      <c r="G77" s="62"/>
      <c r="H77" s="62"/>
      <c r="I77" s="62"/>
      <c r="J77" s="62"/>
      <c r="K77" s="82"/>
      <c r="L77" s="62"/>
      <c r="M77" s="4"/>
      <c r="N77" s="4" t="str">
        <f t="shared" si="2"/>
        <v/>
      </c>
      <c r="O77" s="4"/>
      <c r="P77" s="49"/>
      <c r="Q77" s="63"/>
      <c r="R77" s="4"/>
      <c r="S77" s="4" t="str">
        <f t="shared" si="3"/>
        <v/>
      </c>
      <c r="T77" s="4"/>
      <c r="U77" s="4"/>
      <c r="V77" s="83"/>
      <c r="W77" s="77"/>
    </row>
    <row r="78" spans="1:23">
      <c r="A78" s="81"/>
      <c r="B78" s="81"/>
      <c r="C78" s="62"/>
      <c r="D78" s="62"/>
      <c r="E78" s="62"/>
      <c r="F78" s="62"/>
      <c r="G78" s="62"/>
      <c r="H78" s="62"/>
      <c r="I78" s="62"/>
      <c r="J78" s="62"/>
      <c r="K78" s="82"/>
      <c r="L78" s="62"/>
      <c r="M78" s="4"/>
      <c r="N78" s="4" t="str">
        <f t="shared" si="2"/>
        <v/>
      </c>
      <c r="O78" s="4"/>
      <c r="P78" s="49"/>
      <c r="Q78" s="63"/>
      <c r="R78" s="4"/>
      <c r="S78" s="4" t="str">
        <f t="shared" si="3"/>
        <v/>
      </c>
      <c r="T78" s="4"/>
      <c r="U78" s="4"/>
      <c r="V78" s="83"/>
      <c r="W78" s="77"/>
    </row>
    <row r="79" spans="1:23">
      <c r="A79" s="81"/>
      <c r="B79" s="81"/>
      <c r="C79" s="62"/>
      <c r="D79" s="62"/>
      <c r="E79" s="62"/>
      <c r="F79" s="62"/>
      <c r="G79" s="62"/>
      <c r="H79" s="62"/>
      <c r="I79" s="62"/>
      <c r="J79" s="62"/>
      <c r="K79" s="82"/>
      <c r="L79" s="62"/>
      <c r="M79" s="4"/>
      <c r="N79" s="4" t="str">
        <f t="shared" si="2"/>
        <v/>
      </c>
      <c r="O79" s="4"/>
      <c r="P79" s="49"/>
      <c r="Q79" s="63"/>
      <c r="R79" s="4"/>
      <c r="S79" s="4" t="str">
        <f t="shared" si="3"/>
        <v/>
      </c>
      <c r="T79" s="4"/>
      <c r="U79" s="4"/>
      <c r="V79" s="83"/>
      <c r="W79" s="77"/>
    </row>
    <row r="80" spans="1:23">
      <c r="A80" s="81"/>
      <c r="B80" s="81"/>
      <c r="C80" s="62"/>
      <c r="D80" s="62"/>
      <c r="E80" s="62"/>
      <c r="F80" s="62"/>
      <c r="G80" s="62"/>
      <c r="H80" s="62"/>
      <c r="I80" s="62"/>
      <c r="J80" s="62"/>
      <c r="K80" s="82"/>
      <c r="L80" s="62"/>
      <c r="M80" s="4"/>
      <c r="N80" s="4" t="str">
        <f t="shared" si="2"/>
        <v/>
      </c>
      <c r="O80" s="4"/>
      <c r="P80" s="49"/>
      <c r="Q80" s="63"/>
      <c r="R80" s="4"/>
      <c r="S80" s="4" t="str">
        <f t="shared" si="3"/>
        <v/>
      </c>
      <c r="T80" s="4"/>
      <c r="U80" s="4"/>
      <c r="V80" s="83"/>
      <c r="W80" s="77"/>
    </row>
    <row r="81" spans="1:23">
      <c r="A81" s="81"/>
      <c r="B81" s="81"/>
      <c r="C81" s="62"/>
      <c r="D81" s="62"/>
      <c r="E81" s="62"/>
      <c r="F81" s="62"/>
      <c r="G81" s="62"/>
      <c r="H81" s="62"/>
      <c r="I81" s="62"/>
      <c r="J81" s="62"/>
      <c r="K81" s="82"/>
      <c r="L81" s="62"/>
      <c r="M81" s="4"/>
      <c r="N81" s="4" t="str">
        <f t="shared" si="2"/>
        <v/>
      </c>
      <c r="O81" s="4"/>
      <c r="P81" s="49"/>
      <c r="Q81" s="63"/>
      <c r="R81" s="4"/>
      <c r="S81" s="4" t="str">
        <f t="shared" si="3"/>
        <v/>
      </c>
      <c r="T81" s="4"/>
      <c r="U81" s="4"/>
      <c r="V81" s="83"/>
      <c r="W81" s="77"/>
    </row>
    <row r="82" spans="1:23">
      <c r="A82" s="81"/>
      <c r="B82" s="81"/>
      <c r="C82" s="62"/>
      <c r="D82" s="62"/>
      <c r="E82" s="62"/>
      <c r="F82" s="62"/>
      <c r="G82" s="62"/>
      <c r="H82" s="62"/>
      <c r="I82" s="62"/>
      <c r="J82" s="62"/>
      <c r="K82" s="82"/>
      <c r="L82" s="62"/>
      <c r="M82" s="4"/>
      <c r="N82" s="4" t="str">
        <f t="shared" si="2"/>
        <v/>
      </c>
      <c r="O82" s="4"/>
      <c r="P82" s="49"/>
      <c r="Q82" s="63"/>
      <c r="R82" s="4"/>
      <c r="S82" s="4" t="str">
        <f t="shared" si="3"/>
        <v/>
      </c>
      <c r="T82" s="4"/>
      <c r="U82" s="4"/>
      <c r="V82" s="83"/>
      <c r="W82" s="77"/>
    </row>
    <row r="83" spans="1:23">
      <c r="A83" s="81"/>
      <c r="B83" s="81"/>
      <c r="C83" s="62"/>
      <c r="D83" s="62"/>
      <c r="E83" s="62"/>
      <c r="F83" s="62"/>
      <c r="G83" s="62"/>
      <c r="H83" s="62"/>
      <c r="I83" s="62"/>
      <c r="J83" s="62"/>
      <c r="K83" s="82"/>
      <c r="L83" s="62"/>
      <c r="M83" s="4"/>
      <c r="N83" s="4" t="str">
        <f t="shared" si="2"/>
        <v/>
      </c>
      <c r="O83" s="4"/>
      <c r="P83" s="49"/>
      <c r="Q83" s="63"/>
      <c r="R83" s="4"/>
      <c r="S83" s="4" t="str">
        <f t="shared" si="3"/>
        <v/>
      </c>
      <c r="T83" s="4"/>
      <c r="U83" s="4"/>
      <c r="V83" s="83"/>
      <c r="W83" s="77"/>
    </row>
    <row r="84" spans="1:23">
      <c r="A84" s="81"/>
      <c r="B84" s="81"/>
      <c r="C84" s="62"/>
      <c r="D84" s="62"/>
      <c r="E84" s="62"/>
      <c r="F84" s="62"/>
      <c r="G84" s="62"/>
      <c r="H84" s="62"/>
      <c r="I84" s="62"/>
      <c r="J84" s="62"/>
      <c r="K84" s="82"/>
      <c r="L84" s="62"/>
      <c r="M84" s="4"/>
      <c r="N84" s="4" t="str">
        <f t="shared" si="2"/>
        <v/>
      </c>
      <c r="O84" s="4"/>
      <c r="P84" s="49"/>
      <c r="Q84" s="63"/>
      <c r="R84" s="4"/>
      <c r="S84" s="4" t="str">
        <f t="shared" si="3"/>
        <v/>
      </c>
      <c r="T84" s="4"/>
      <c r="U84" s="4"/>
      <c r="V84" s="83"/>
      <c r="W84" s="77"/>
    </row>
    <row r="85" spans="1:23">
      <c r="A85" s="81"/>
      <c r="B85" s="81"/>
      <c r="C85" s="62"/>
      <c r="D85" s="62"/>
      <c r="E85" s="62"/>
      <c r="F85" s="62"/>
      <c r="G85" s="62"/>
      <c r="H85" s="62"/>
      <c r="I85" s="62"/>
      <c r="J85" s="62"/>
      <c r="K85" s="82"/>
      <c r="L85" s="62"/>
      <c r="M85" s="4"/>
      <c r="N85" s="4" t="str">
        <f t="shared" si="2"/>
        <v/>
      </c>
      <c r="O85" s="4"/>
      <c r="P85" s="49"/>
      <c r="Q85" s="63"/>
      <c r="R85" s="4"/>
      <c r="S85" s="4" t="str">
        <f t="shared" si="3"/>
        <v/>
      </c>
      <c r="T85" s="4"/>
      <c r="U85" s="4"/>
      <c r="V85" s="83"/>
      <c r="W85" s="77"/>
    </row>
    <row r="86" spans="1:23">
      <c r="A86" s="81"/>
      <c r="B86" s="81"/>
      <c r="C86" s="62"/>
      <c r="D86" s="62"/>
      <c r="E86" s="62"/>
      <c r="F86" s="62"/>
      <c r="G86" s="62"/>
      <c r="H86" s="62"/>
      <c r="I86" s="62"/>
      <c r="J86" s="62"/>
      <c r="K86" s="82"/>
      <c r="L86" s="62"/>
      <c r="M86" s="4"/>
      <c r="N86" s="4" t="str">
        <f t="shared" si="2"/>
        <v/>
      </c>
      <c r="O86" s="4"/>
      <c r="P86" s="49"/>
      <c r="Q86" s="63"/>
      <c r="R86" s="4"/>
      <c r="S86" s="4" t="str">
        <f t="shared" si="3"/>
        <v/>
      </c>
      <c r="T86" s="4"/>
      <c r="U86" s="4"/>
      <c r="V86" s="83"/>
      <c r="W86" s="77"/>
    </row>
    <row r="87" spans="1:23">
      <c r="A87" s="81"/>
      <c r="B87" s="81"/>
      <c r="C87" s="62"/>
      <c r="D87" s="62"/>
      <c r="E87" s="62"/>
      <c r="F87" s="62"/>
      <c r="G87" s="62"/>
      <c r="H87" s="62"/>
      <c r="I87" s="62"/>
      <c r="J87" s="62"/>
      <c r="K87" s="82"/>
      <c r="L87" s="62"/>
      <c r="M87" s="4"/>
      <c r="N87" s="4" t="str">
        <f t="shared" si="2"/>
        <v/>
      </c>
      <c r="O87" s="4"/>
      <c r="P87" s="49"/>
      <c r="Q87" s="63"/>
      <c r="R87" s="4"/>
      <c r="S87" s="4" t="str">
        <f t="shared" si="3"/>
        <v/>
      </c>
      <c r="T87" s="4"/>
      <c r="U87" s="4"/>
      <c r="V87" s="83"/>
      <c r="W87" s="77"/>
    </row>
    <row r="88" spans="1:23">
      <c r="A88" s="81"/>
      <c r="B88" s="81"/>
      <c r="C88" s="62"/>
      <c r="D88" s="62"/>
      <c r="E88" s="62"/>
      <c r="F88" s="62"/>
      <c r="G88" s="62"/>
      <c r="H88" s="62"/>
      <c r="I88" s="62"/>
      <c r="J88" s="62"/>
      <c r="K88" s="82"/>
      <c r="L88" s="62"/>
      <c r="M88" s="4"/>
      <c r="N88" s="4" t="str">
        <f t="shared" si="2"/>
        <v/>
      </c>
      <c r="O88" s="4"/>
      <c r="P88" s="49"/>
      <c r="Q88" s="63"/>
      <c r="R88" s="4"/>
      <c r="S88" s="4" t="str">
        <f t="shared" si="3"/>
        <v/>
      </c>
      <c r="T88" s="4"/>
      <c r="U88" s="4"/>
      <c r="V88" s="83"/>
      <c r="W88" s="77"/>
    </row>
    <row r="89" spans="1:23">
      <c r="A89" s="81"/>
      <c r="B89" s="81"/>
      <c r="C89" s="62"/>
      <c r="D89" s="62"/>
      <c r="E89" s="62"/>
      <c r="F89" s="62"/>
      <c r="G89" s="62"/>
      <c r="H89" s="62"/>
      <c r="I89" s="62"/>
      <c r="J89" s="62"/>
      <c r="K89" s="82"/>
      <c r="L89" s="62"/>
      <c r="M89" s="4"/>
      <c r="N89" s="4" t="str">
        <f t="shared" si="2"/>
        <v/>
      </c>
      <c r="O89" s="4"/>
      <c r="P89" s="49"/>
      <c r="Q89" s="63"/>
      <c r="R89" s="4"/>
      <c r="S89" s="4" t="str">
        <f t="shared" si="3"/>
        <v/>
      </c>
      <c r="T89" s="4"/>
      <c r="U89" s="4"/>
      <c r="V89" s="83"/>
      <c r="W89" s="77"/>
    </row>
    <row r="90" spans="1:23">
      <c r="A90" s="81"/>
      <c r="B90" s="81"/>
      <c r="C90" s="62"/>
      <c r="D90" s="62"/>
      <c r="E90" s="62"/>
      <c r="F90" s="62"/>
      <c r="G90" s="62"/>
      <c r="H90" s="62"/>
      <c r="I90" s="62"/>
      <c r="J90" s="62"/>
      <c r="K90" s="82"/>
      <c r="L90" s="62"/>
      <c r="M90" s="4"/>
      <c r="N90" s="4" t="str">
        <f t="shared" si="2"/>
        <v/>
      </c>
      <c r="O90" s="4"/>
      <c r="P90" s="49"/>
      <c r="Q90" s="63"/>
      <c r="R90" s="4"/>
      <c r="S90" s="4" t="str">
        <f t="shared" si="3"/>
        <v/>
      </c>
      <c r="T90" s="4"/>
      <c r="U90" s="4"/>
      <c r="V90" s="83"/>
      <c r="W90" s="77"/>
    </row>
    <row r="91" spans="1:23">
      <c r="A91" s="81"/>
      <c r="B91" s="81"/>
      <c r="C91" s="62"/>
      <c r="D91" s="62"/>
      <c r="E91" s="62"/>
      <c r="F91" s="62"/>
      <c r="G91" s="62"/>
      <c r="H91" s="62"/>
      <c r="I91" s="62"/>
      <c r="J91" s="62"/>
      <c r="K91" s="82"/>
      <c r="L91" s="62"/>
      <c r="M91" s="4"/>
      <c r="N91" s="4" t="str">
        <f t="shared" si="2"/>
        <v/>
      </c>
      <c r="O91" s="4"/>
      <c r="P91" s="49"/>
      <c r="Q91" s="63"/>
      <c r="R91" s="4"/>
      <c r="S91" s="4" t="str">
        <f t="shared" si="3"/>
        <v/>
      </c>
      <c r="T91" s="4"/>
      <c r="U91" s="4"/>
      <c r="V91" s="83"/>
      <c r="W91" s="77"/>
    </row>
    <row r="92" spans="1:23">
      <c r="A92" s="81"/>
      <c r="B92" s="81"/>
      <c r="C92" s="62"/>
      <c r="D92" s="62"/>
      <c r="E92" s="62"/>
      <c r="F92" s="62"/>
      <c r="G92" s="62"/>
      <c r="H92" s="62"/>
      <c r="I92" s="62"/>
      <c r="J92" s="62"/>
      <c r="K92" s="82"/>
      <c r="L92" s="62"/>
      <c r="M92" s="4"/>
      <c r="N92" s="4" t="str">
        <f t="shared" si="2"/>
        <v/>
      </c>
      <c r="O92" s="4"/>
      <c r="P92" s="49"/>
      <c r="Q92" s="63"/>
      <c r="R92" s="4"/>
      <c r="S92" s="4" t="str">
        <f t="shared" si="3"/>
        <v/>
      </c>
      <c r="T92" s="4"/>
      <c r="U92" s="4"/>
      <c r="V92" s="83"/>
      <c r="W92" s="77"/>
    </row>
    <row r="93" spans="1:23">
      <c r="A93" s="81"/>
      <c r="B93" s="81"/>
      <c r="C93" s="62"/>
      <c r="D93" s="62"/>
      <c r="E93" s="62"/>
      <c r="F93" s="62"/>
      <c r="G93" s="62"/>
      <c r="H93" s="62"/>
      <c r="I93" s="62"/>
      <c r="J93" s="62"/>
      <c r="K93" s="82"/>
      <c r="L93" s="62"/>
      <c r="M93" s="4"/>
      <c r="N93" s="4" t="str">
        <f t="shared" si="2"/>
        <v/>
      </c>
      <c r="O93" s="4"/>
      <c r="P93" s="49"/>
      <c r="Q93" s="63"/>
      <c r="R93" s="4"/>
      <c r="S93" s="4" t="str">
        <f t="shared" si="3"/>
        <v/>
      </c>
      <c r="T93" s="4"/>
      <c r="U93" s="4"/>
      <c r="V93" s="83"/>
      <c r="W93" s="77"/>
    </row>
    <row r="94" spans="1:23">
      <c r="A94" s="81"/>
      <c r="B94" s="81"/>
      <c r="C94" s="62"/>
      <c r="D94" s="62"/>
      <c r="E94" s="62"/>
      <c r="F94" s="62"/>
      <c r="G94" s="62"/>
      <c r="H94" s="62"/>
      <c r="I94" s="62"/>
      <c r="J94" s="62"/>
      <c r="K94" s="82"/>
      <c r="L94" s="62"/>
      <c r="M94" s="4"/>
      <c r="N94" s="4" t="str">
        <f t="shared" si="2"/>
        <v/>
      </c>
      <c r="O94" s="4"/>
      <c r="P94" s="49"/>
      <c r="Q94" s="63"/>
      <c r="R94" s="4"/>
      <c r="S94" s="4" t="str">
        <f t="shared" si="3"/>
        <v/>
      </c>
      <c r="T94" s="4"/>
      <c r="U94" s="4"/>
      <c r="V94" s="83"/>
      <c r="W94" s="77"/>
    </row>
    <row r="95" spans="1:23">
      <c r="A95" s="81"/>
      <c r="B95" s="81"/>
      <c r="C95" s="62"/>
      <c r="D95" s="62"/>
      <c r="E95" s="62"/>
      <c r="F95" s="62"/>
      <c r="G95" s="62"/>
      <c r="H95" s="62"/>
      <c r="I95" s="62"/>
      <c r="J95" s="62"/>
      <c r="K95" s="82"/>
      <c r="L95" s="62"/>
      <c r="M95" s="4"/>
      <c r="N95" s="4" t="str">
        <f t="shared" si="2"/>
        <v/>
      </c>
      <c r="O95" s="4"/>
      <c r="P95" s="49"/>
      <c r="Q95" s="63"/>
      <c r="R95" s="4"/>
      <c r="S95" s="4" t="str">
        <f t="shared" si="3"/>
        <v/>
      </c>
      <c r="T95" s="4"/>
      <c r="U95" s="4"/>
      <c r="V95" s="83"/>
      <c r="W95" s="77"/>
    </row>
    <row r="96" spans="1:23">
      <c r="A96" s="81"/>
      <c r="B96" s="81"/>
      <c r="C96" s="62"/>
      <c r="D96" s="62"/>
      <c r="E96" s="62"/>
      <c r="F96" s="62"/>
      <c r="G96" s="62"/>
      <c r="H96" s="62"/>
      <c r="I96" s="62"/>
      <c r="J96" s="62"/>
      <c r="K96" s="82"/>
      <c r="L96" s="62"/>
      <c r="M96" s="4"/>
      <c r="N96" s="4" t="str">
        <f t="shared" si="2"/>
        <v/>
      </c>
      <c r="O96" s="4"/>
      <c r="P96" s="49"/>
      <c r="Q96" s="63"/>
      <c r="R96" s="4"/>
      <c r="S96" s="4" t="str">
        <f t="shared" si="3"/>
        <v/>
      </c>
      <c r="T96" s="4"/>
      <c r="U96" s="4"/>
      <c r="V96" s="83"/>
      <c r="W96" s="77"/>
    </row>
    <row r="97" spans="1:23">
      <c r="A97" s="81"/>
      <c r="B97" s="81"/>
      <c r="C97" s="62"/>
      <c r="D97" s="62"/>
      <c r="E97" s="62"/>
      <c r="F97" s="62"/>
      <c r="G97" s="62"/>
      <c r="H97" s="62"/>
      <c r="I97" s="62"/>
      <c r="J97" s="62"/>
      <c r="K97" s="82"/>
      <c r="L97" s="62"/>
      <c r="M97" s="4"/>
      <c r="N97" s="4" t="str">
        <f t="shared" si="2"/>
        <v/>
      </c>
      <c r="O97" s="4"/>
      <c r="P97" s="49"/>
      <c r="Q97" s="63"/>
      <c r="R97" s="4"/>
      <c r="S97" s="4" t="str">
        <f t="shared" si="3"/>
        <v/>
      </c>
      <c r="T97" s="4"/>
      <c r="U97" s="4"/>
      <c r="V97" s="83"/>
      <c r="W97" s="77"/>
    </row>
    <row r="98" spans="1:23">
      <c r="A98" s="81"/>
      <c r="B98" s="81"/>
      <c r="C98" s="62"/>
      <c r="D98" s="62"/>
      <c r="E98" s="62"/>
      <c r="F98" s="62"/>
      <c r="G98" s="62"/>
      <c r="H98" s="62"/>
      <c r="I98" s="62"/>
      <c r="J98" s="62"/>
      <c r="K98" s="82"/>
      <c r="L98" s="62"/>
      <c r="M98" s="4"/>
      <c r="N98" s="4" t="str">
        <f t="shared" si="2"/>
        <v/>
      </c>
      <c r="O98" s="4"/>
      <c r="P98" s="49"/>
      <c r="Q98" s="63"/>
      <c r="R98" s="4"/>
      <c r="S98" s="4" t="str">
        <f t="shared" si="3"/>
        <v/>
      </c>
      <c r="T98" s="4"/>
      <c r="U98" s="4"/>
      <c r="V98" s="83"/>
      <c r="W98" s="77"/>
    </row>
    <row r="99" spans="1:23">
      <c r="A99" s="81"/>
      <c r="B99" s="81"/>
      <c r="C99" s="62"/>
      <c r="D99" s="62"/>
      <c r="E99" s="62"/>
      <c r="F99" s="62"/>
      <c r="G99" s="62"/>
      <c r="H99" s="62"/>
      <c r="I99" s="62"/>
      <c r="J99" s="62"/>
      <c r="K99" s="82"/>
      <c r="L99" s="62"/>
      <c r="M99" s="4"/>
      <c r="N99" s="4" t="str">
        <f t="shared" si="2"/>
        <v/>
      </c>
      <c r="O99" s="4"/>
      <c r="P99" s="49"/>
      <c r="Q99" s="63"/>
      <c r="R99" s="4"/>
      <c r="S99" s="4" t="str">
        <f t="shared" si="3"/>
        <v/>
      </c>
      <c r="T99" s="4"/>
      <c r="U99" s="4"/>
      <c r="V99" s="83"/>
      <c r="W99" s="77"/>
    </row>
    <row r="100" spans="1:23">
      <c r="A100" s="81"/>
      <c r="B100" s="81"/>
      <c r="C100" s="62"/>
      <c r="D100" s="62"/>
      <c r="E100" s="62"/>
      <c r="F100" s="62"/>
      <c r="G100" s="62"/>
      <c r="H100" s="62"/>
      <c r="I100" s="62"/>
      <c r="J100" s="62"/>
      <c r="K100" s="82"/>
      <c r="L100" s="62"/>
      <c r="M100" s="4"/>
      <c r="N100" s="4" t="str">
        <f t="shared" si="2"/>
        <v/>
      </c>
      <c r="O100" s="4"/>
      <c r="P100" s="49"/>
      <c r="Q100" s="63"/>
      <c r="R100" s="4"/>
      <c r="S100" s="4" t="str">
        <f t="shared" si="3"/>
        <v/>
      </c>
      <c r="T100" s="4"/>
      <c r="U100" s="4"/>
      <c r="V100" s="83"/>
      <c r="W100" s="77"/>
    </row>
    <row r="101" spans="1:23">
      <c r="A101" s="81"/>
      <c r="B101" s="81"/>
      <c r="C101" s="62"/>
      <c r="D101" s="62"/>
      <c r="E101" s="62"/>
      <c r="F101" s="62"/>
      <c r="G101" s="62"/>
      <c r="H101" s="62"/>
      <c r="I101" s="62"/>
      <c r="J101" s="62"/>
      <c r="K101" s="82"/>
      <c r="L101" s="62"/>
      <c r="M101" s="4"/>
      <c r="N101" s="4" t="str">
        <f t="shared" si="2"/>
        <v/>
      </c>
      <c r="O101" s="4"/>
      <c r="P101" s="49"/>
      <c r="Q101" s="63"/>
      <c r="R101" s="4"/>
      <c r="S101" s="4" t="str">
        <f t="shared" si="3"/>
        <v/>
      </c>
      <c r="T101" s="4"/>
      <c r="U101" s="4"/>
      <c r="V101" s="83"/>
      <c r="W101" s="77"/>
    </row>
    <row r="102" spans="1:23">
      <c r="A102" s="81"/>
      <c r="B102" s="81"/>
      <c r="C102" s="62"/>
      <c r="D102" s="62"/>
      <c r="E102" s="62"/>
      <c r="F102" s="62"/>
      <c r="G102" s="62"/>
      <c r="H102" s="62"/>
      <c r="I102" s="62"/>
      <c r="J102" s="62"/>
      <c r="K102" s="82"/>
      <c r="L102" s="62"/>
      <c r="M102" s="4"/>
      <c r="N102" s="4" t="str">
        <f t="shared" si="2"/>
        <v/>
      </c>
      <c r="O102" s="4"/>
      <c r="P102" s="49"/>
      <c r="Q102" s="63"/>
      <c r="R102" s="4"/>
      <c r="S102" s="4" t="str">
        <f t="shared" si="3"/>
        <v/>
      </c>
      <c r="T102" s="4"/>
      <c r="U102" s="4"/>
      <c r="V102" s="83"/>
      <c r="W102" s="77"/>
    </row>
    <row r="103" spans="1:23">
      <c r="A103" s="81"/>
      <c r="B103" s="81"/>
      <c r="C103" s="62"/>
      <c r="D103" s="62"/>
      <c r="E103" s="62"/>
      <c r="F103" s="62"/>
      <c r="G103" s="62"/>
      <c r="H103" s="62"/>
      <c r="I103" s="62"/>
      <c r="J103" s="62"/>
      <c r="K103" s="82"/>
      <c r="L103" s="62"/>
      <c r="M103" s="4"/>
      <c r="N103" s="4" t="str">
        <f t="shared" si="2"/>
        <v/>
      </c>
      <c r="O103" s="4"/>
      <c r="P103" s="49"/>
      <c r="Q103" s="63"/>
      <c r="R103" s="4"/>
      <c r="S103" s="4" t="str">
        <f t="shared" si="3"/>
        <v/>
      </c>
      <c r="T103" s="4"/>
      <c r="U103" s="4"/>
      <c r="V103" s="83"/>
      <c r="W103" s="77"/>
    </row>
    <row r="104" spans="1:23">
      <c r="A104" s="81"/>
      <c r="B104" s="81"/>
      <c r="C104" s="62"/>
      <c r="D104" s="62"/>
      <c r="E104" s="62"/>
      <c r="F104" s="62"/>
      <c r="G104" s="62"/>
      <c r="H104" s="62"/>
      <c r="I104" s="62"/>
      <c r="J104" s="62"/>
      <c r="K104" s="82"/>
      <c r="L104" s="62"/>
      <c r="M104" s="4"/>
      <c r="N104" s="4" t="str">
        <f t="shared" si="2"/>
        <v/>
      </c>
      <c r="O104" s="4"/>
      <c r="P104" s="49"/>
      <c r="Q104" s="63"/>
      <c r="R104" s="4"/>
      <c r="S104" s="4" t="str">
        <f t="shared" si="3"/>
        <v/>
      </c>
      <c r="T104" s="4"/>
      <c r="U104" s="4"/>
      <c r="V104" s="83"/>
      <c r="W104" s="77"/>
    </row>
    <row r="105" spans="1:23">
      <c r="A105" s="81"/>
      <c r="B105" s="81"/>
      <c r="C105" s="62"/>
      <c r="D105" s="62"/>
      <c r="E105" s="62"/>
      <c r="F105" s="62"/>
      <c r="G105" s="62"/>
      <c r="H105" s="62"/>
      <c r="I105" s="62"/>
      <c r="J105" s="62"/>
      <c r="K105" s="82"/>
      <c r="L105" s="62"/>
      <c r="M105" s="4"/>
      <c r="N105" s="4" t="str">
        <f t="shared" si="2"/>
        <v/>
      </c>
      <c r="O105" s="4"/>
      <c r="P105" s="49"/>
      <c r="Q105" s="63"/>
      <c r="R105" s="4"/>
      <c r="S105" s="4" t="str">
        <f t="shared" si="3"/>
        <v/>
      </c>
      <c r="T105" s="4"/>
      <c r="U105" s="4"/>
      <c r="V105" s="83"/>
      <c r="W105" s="77"/>
    </row>
    <row r="106" spans="1:23">
      <c r="A106" s="81"/>
      <c r="B106" s="81"/>
      <c r="C106" s="62"/>
      <c r="D106" s="62"/>
      <c r="E106" s="62"/>
      <c r="F106" s="62"/>
      <c r="G106" s="62"/>
      <c r="H106" s="62"/>
      <c r="I106" s="62"/>
      <c r="J106" s="62"/>
      <c r="K106" s="82"/>
      <c r="L106" s="62"/>
      <c r="M106" s="4"/>
      <c r="N106" s="4" t="str">
        <f t="shared" si="2"/>
        <v/>
      </c>
      <c r="O106" s="4"/>
      <c r="P106" s="49"/>
      <c r="Q106" s="63"/>
      <c r="R106" s="4"/>
      <c r="S106" s="4" t="str">
        <f t="shared" si="3"/>
        <v/>
      </c>
      <c r="T106" s="4"/>
      <c r="U106" s="4"/>
      <c r="V106" s="83"/>
      <c r="W106" s="77"/>
    </row>
    <row r="107" spans="1:23">
      <c r="N107" s="77"/>
      <c r="O107" s="97"/>
      <c r="P107" s="53"/>
      <c r="Q107" s="77"/>
      <c r="U107" s="53"/>
    </row>
    <row r="108" spans="1:23">
      <c r="N108" s="77"/>
      <c r="O108" s="97"/>
      <c r="P108" s="53"/>
      <c r="Q108" s="77"/>
      <c r="U108" s="53"/>
    </row>
    <row r="109" spans="1:23">
      <c r="N109" s="77"/>
      <c r="O109" s="97"/>
      <c r="P109" s="53"/>
      <c r="Q109" s="77"/>
      <c r="U109" s="53"/>
    </row>
    <row r="110" spans="1:23">
      <c r="N110" s="77"/>
      <c r="O110" s="97"/>
      <c r="P110" s="53"/>
      <c r="Q110" s="77"/>
      <c r="U110" s="53"/>
    </row>
    <row r="111" spans="1:23">
      <c r="N111" s="77"/>
      <c r="O111" s="97"/>
      <c r="P111" s="53"/>
      <c r="Q111" s="77"/>
      <c r="U111" s="53"/>
    </row>
    <row r="112" spans="1:23">
      <c r="N112" s="77"/>
      <c r="O112" s="97"/>
      <c r="P112" s="53"/>
      <c r="Q112" s="77"/>
      <c r="U112" s="53"/>
    </row>
    <row r="113" spans="14:21">
      <c r="N113" s="77"/>
      <c r="O113" s="97"/>
      <c r="P113" s="53"/>
      <c r="Q113" s="77"/>
      <c r="U113" s="53"/>
    </row>
    <row r="114" spans="14:21">
      <c r="N114" s="77"/>
      <c r="O114" s="97"/>
      <c r="P114" s="53"/>
      <c r="Q114" s="77"/>
      <c r="U114" s="53"/>
    </row>
    <row r="115" spans="14:21">
      <c r="N115" s="77"/>
      <c r="O115" s="97"/>
      <c r="P115" s="53"/>
      <c r="Q115" s="77"/>
      <c r="U115" s="53"/>
    </row>
    <row r="116" spans="14:21">
      <c r="N116" s="77"/>
      <c r="O116" s="97"/>
      <c r="P116" s="53"/>
      <c r="Q116" s="77"/>
      <c r="U116" s="53"/>
    </row>
    <row r="117" spans="14:21">
      <c r="N117" s="77"/>
      <c r="O117" s="97"/>
      <c r="P117" s="53"/>
      <c r="Q117" s="77"/>
      <c r="U117" s="53"/>
    </row>
    <row r="118" spans="14:21">
      <c r="N118" s="77"/>
      <c r="O118" s="97"/>
      <c r="P118" s="53"/>
      <c r="Q118" s="77"/>
      <c r="U118" s="53"/>
    </row>
    <row r="119" spans="14:21">
      <c r="N119" s="77"/>
      <c r="O119" s="97"/>
      <c r="P119" s="53"/>
      <c r="Q119" s="77"/>
      <c r="U119" s="53"/>
    </row>
    <row r="120" spans="14:21">
      <c r="N120" s="77"/>
      <c r="O120" s="97"/>
      <c r="P120" s="53"/>
      <c r="Q120" s="77"/>
      <c r="U120" s="53"/>
    </row>
    <row r="121" spans="14:21">
      <c r="N121" s="77"/>
      <c r="O121" s="97"/>
      <c r="P121" s="53"/>
      <c r="Q121" s="77"/>
      <c r="U121" s="53"/>
    </row>
    <row r="122" spans="14:21">
      <c r="N122" s="77"/>
      <c r="O122" s="97"/>
      <c r="P122" s="53"/>
      <c r="Q122" s="77"/>
      <c r="U122" s="53"/>
    </row>
    <row r="123" spans="14:21">
      <c r="N123" s="77"/>
      <c r="O123" s="97"/>
      <c r="P123" s="53"/>
      <c r="Q123" s="77"/>
      <c r="U123" s="53"/>
    </row>
    <row r="124" spans="14:21">
      <c r="N124" s="77"/>
      <c r="O124" s="97"/>
      <c r="P124" s="53"/>
      <c r="Q124" s="77"/>
      <c r="U124" s="53"/>
    </row>
    <row r="125" spans="14:21">
      <c r="N125" s="77"/>
      <c r="O125" s="97"/>
      <c r="P125" s="53"/>
      <c r="Q125" s="77"/>
      <c r="U125" s="53"/>
    </row>
    <row r="126" spans="14:21">
      <c r="N126" s="77"/>
      <c r="O126" s="97"/>
      <c r="P126" s="53"/>
      <c r="Q126" s="77"/>
      <c r="U126" s="53"/>
    </row>
    <row r="127" spans="14:21">
      <c r="N127" s="77"/>
      <c r="O127" s="97"/>
      <c r="P127" s="53"/>
      <c r="Q127" s="77"/>
      <c r="U127" s="53"/>
    </row>
    <row r="128" spans="14:21">
      <c r="N128" s="77"/>
      <c r="O128" s="97"/>
      <c r="P128" s="53"/>
      <c r="Q128" s="77"/>
      <c r="U128" s="53"/>
    </row>
    <row r="129" spans="14:21">
      <c r="N129" s="77"/>
      <c r="O129" s="97"/>
      <c r="P129" s="53"/>
      <c r="Q129" s="77"/>
      <c r="U129" s="53"/>
    </row>
    <row r="130" spans="14:21">
      <c r="N130" s="77"/>
      <c r="O130" s="97"/>
      <c r="P130" s="53"/>
      <c r="Q130" s="77"/>
      <c r="U130" s="53"/>
    </row>
    <row r="131" spans="14:21">
      <c r="N131" s="77"/>
      <c r="O131" s="97"/>
      <c r="P131" s="53"/>
      <c r="Q131" s="77"/>
      <c r="U131" s="53"/>
    </row>
    <row r="132" spans="14:21">
      <c r="N132" s="77"/>
      <c r="O132" s="97"/>
      <c r="P132" s="53"/>
      <c r="Q132" s="77"/>
      <c r="U132" s="53"/>
    </row>
    <row r="133" spans="14:21">
      <c r="N133" s="77"/>
      <c r="O133" s="97"/>
      <c r="P133" s="53"/>
      <c r="Q133" s="77"/>
      <c r="U133" s="53"/>
    </row>
    <row r="134" spans="14:21">
      <c r="N134" s="77"/>
      <c r="O134" s="97"/>
      <c r="P134" s="53"/>
      <c r="Q134" s="77"/>
      <c r="U134" s="53"/>
    </row>
    <row r="135" spans="14:21">
      <c r="N135" s="77"/>
      <c r="O135" s="97"/>
      <c r="P135" s="53"/>
      <c r="Q135" s="77"/>
      <c r="U135" s="53"/>
    </row>
    <row r="136" spans="14:21">
      <c r="N136" s="77"/>
      <c r="O136" s="97"/>
      <c r="P136" s="53"/>
      <c r="Q136" s="77"/>
      <c r="U136" s="53"/>
    </row>
    <row r="137" spans="14:21">
      <c r="N137" s="77"/>
      <c r="O137" s="97"/>
      <c r="P137" s="53"/>
      <c r="Q137" s="77"/>
      <c r="U137" s="53"/>
    </row>
    <row r="138" spans="14:21">
      <c r="N138" s="77"/>
      <c r="O138" s="97"/>
      <c r="P138" s="53"/>
      <c r="Q138" s="77"/>
      <c r="U138" s="53"/>
    </row>
    <row r="139" spans="14:21">
      <c r="N139" s="77"/>
      <c r="O139" s="97"/>
      <c r="P139" s="53"/>
      <c r="Q139" s="77"/>
      <c r="U139" s="53"/>
    </row>
    <row r="140" spans="14:21">
      <c r="N140" s="77"/>
      <c r="O140" s="97"/>
      <c r="P140" s="53"/>
      <c r="Q140" s="77"/>
      <c r="U140" s="53"/>
    </row>
    <row r="141" spans="14:21">
      <c r="N141" s="77"/>
      <c r="O141" s="97"/>
      <c r="P141" s="53"/>
      <c r="Q141" s="77"/>
      <c r="U141" s="53"/>
    </row>
    <row r="142" spans="14:21">
      <c r="N142" s="77"/>
      <c r="O142" s="97"/>
      <c r="P142" s="53"/>
      <c r="Q142" s="77"/>
      <c r="U142" s="53"/>
    </row>
    <row r="143" spans="14:21">
      <c r="N143" s="77"/>
      <c r="O143" s="97"/>
      <c r="P143" s="53"/>
      <c r="Q143" s="77"/>
      <c r="U143" s="53"/>
    </row>
    <row r="144" spans="14:21">
      <c r="N144" s="77"/>
      <c r="O144" s="97"/>
      <c r="P144" s="53"/>
      <c r="Q144" s="77"/>
      <c r="U144" s="53"/>
    </row>
    <row r="145" spans="14:21">
      <c r="N145" s="77"/>
      <c r="O145" s="97"/>
      <c r="P145" s="53"/>
      <c r="Q145" s="77"/>
      <c r="U145" s="53"/>
    </row>
    <row r="146" spans="14:21">
      <c r="N146" s="77"/>
      <c r="O146" s="97"/>
      <c r="P146" s="53"/>
      <c r="Q146" s="77"/>
      <c r="U146" s="53"/>
    </row>
    <row r="147" spans="14:21">
      <c r="N147" s="77"/>
      <c r="O147" s="97"/>
      <c r="P147" s="53"/>
      <c r="Q147" s="77"/>
      <c r="U147" s="53"/>
    </row>
    <row r="148" spans="14:21">
      <c r="N148" s="77"/>
      <c r="O148" s="97"/>
      <c r="P148" s="53"/>
      <c r="Q148" s="77"/>
      <c r="U148" s="53"/>
    </row>
    <row r="149" spans="14:21">
      <c r="N149" s="77"/>
      <c r="O149" s="97"/>
      <c r="P149" s="53"/>
      <c r="Q149" s="77"/>
      <c r="U149" s="53"/>
    </row>
    <row r="150" spans="14:21">
      <c r="N150" s="77"/>
      <c r="O150" s="97"/>
      <c r="P150" s="53"/>
      <c r="Q150" s="77"/>
      <c r="U150" s="53"/>
    </row>
    <row r="151" spans="14:21">
      <c r="N151" s="77"/>
      <c r="O151" s="97"/>
      <c r="P151" s="53"/>
      <c r="Q151" s="77"/>
      <c r="U151" s="53"/>
    </row>
    <row r="152" spans="14:21">
      <c r="N152" s="77"/>
      <c r="O152" s="97"/>
      <c r="P152" s="53"/>
      <c r="Q152" s="77"/>
      <c r="U152" s="53"/>
    </row>
    <row r="153" spans="14:21">
      <c r="N153" s="77"/>
      <c r="O153" s="97"/>
      <c r="P153" s="53"/>
      <c r="Q153" s="77"/>
      <c r="U153" s="53"/>
    </row>
    <row r="154" spans="14:21">
      <c r="N154" s="77"/>
      <c r="O154" s="97"/>
      <c r="P154" s="53"/>
      <c r="Q154" s="77"/>
      <c r="U154" s="53"/>
    </row>
    <row r="155" spans="14:21">
      <c r="N155" s="77"/>
      <c r="O155" s="97"/>
      <c r="P155" s="53"/>
      <c r="Q155" s="77"/>
      <c r="U155" s="53"/>
    </row>
    <row r="156" spans="14:21">
      <c r="N156" s="77"/>
      <c r="O156" s="97"/>
      <c r="P156" s="53"/>
      <c r="Q156" s="77"/>
      <c r="U156" s="53"/>
    </row>
    <row r="157" spans="14:21">
      <c r="N157" s="77"/>
      <c r="O157" s="97"/>
      <c r="P157" s="53"/>
      <c r="Q157" s="77"/>
      <c r="U157" s="53"/>
    </row>
    <row r="158" spans="14:21">
      <c r="N158" s="77"/>
      <c r="O158" s="97"/>
      <c r="P158" s="53"/>
      <c r="Q158" s="77"/>
      <c r="U158" s="53"/>
    </row>
    <row r="159" spans="14:21">
      <c r="N159" s="77"/>
      <c r="O159" s="97"/>
      <c r="P159" s="53"/>
      <c r="Q159" s="77"/>
      <c r="U159" s="53"/>
    </row>
    <row r="160" spans="14:21">
      <c r="N160" s="77"/>
      <c r="O160" s="97"/>
      <c r="P160" s="53"/>
      <c r="Q160" s="77"/>
      <c r="U160" s="53"/>
    </row>
    <row r="161" spans="14:21">
      <c r="N161" s="77"/>
      <c r="O161" s="97"/>
      <c r="P161" s="53"/>
      <c r="Q161" s="77"/>
      <c r="U161" s="53"/>
    </row>
    <row r="162" spans="14:21">
      <c r="N162" s="77"/>
      <c r="O162" s="97"/>
      <c r="P162" s="53"/>
      <c r="Q162" s="77"/>
      <c r="U162" s="53"/>
    </row>
    <row r="163" spans="14:21">
      <c r="N163" s="77"/>
      <c r="O163" s="97"/>
      <c r="P163" s="53"/>
      <c r="Q163" s="77"/>
      <c r="U163" s="53"/>
    </row>
    <row r="164" spans="14:21">
      <c r="N164" s="77"/>
      <c r="O164" s="97"/>
      <c r="P164" s="53"/>
      <c r="Q164" s="77"/>
      <c r="U164" s="53"/>
    </row>
    <row r="165" spans="14:21">
      <c r="N165" s="77"/>
      <c r="O165" s="97"/>
      <c r="P165" s="53"/>
      <c r="Q165" s="77"/>
      <c r="U165" s="53"/>
    </row>
    <row r="166" spans="14:21">
      <c r="N166" s="77"/>
      <c r="O166" s="97"/>
      <c r="P166" s="53"/>
      <c r="Q166" s="77"/>
      <c r="U166" s="53"/>
    </row>
    <row r="167" spans="14:21">
      <c r="N167" s="77"/>
      <c r="O167" s="97"/>
      <c r="P167" s="53"/>
      <c r="Q167" s="77"/>
      <c r="U167" s="53"/>
    </row>
    <row r="168" spans="14:21">
      <c r="N168" s="77"/>
      <c r="O168" s="97"/>
      <c r="P168" s="53"/>
      <c r="Q168" s="77"/>
      <c r="U168" s="53"/>
    </row>
    <row r="169" spans="14:21">
      <c r="N169" s="77"/>
      <c r="O169" s="97"/>
      <c r="P169" s="53"/>
      <c r="Q169" s="77"/>
      <c r="U169" s="53"/>
    </row>
    <row r="170" spans="14:21">
      <c r="N170" s="77"/>
      <c r="O170" s="97"/>
      <c r="P170" s="53"/>
      <c r="Q170" s="77"/>
      <c r="U170" s="53"/>
    </row>
    <row r="171" spans="14:21">
      <c r="N171" s="77"/>
      <c r="O171" s="97"/>
      <c r="P171" s="53"/>
      <c r="Q171" s="77"/>
      <c r="U171" s="53"/>
    </row>
    <row r="172" spans="14:21">
      <c r="N172" s="77"/>
      <c r="O172" s="97"/>
      <c r="P172" s="53"/>
      <c r="Q172" s="77"/>
      <c r="U172" s="53"/>
    </row>
    <row r="173" spans="14:21">
      <c r="N173" s="77"/>
      <c r="O173" s="97"/>
      <c r="P173" s="53"/>
      <c r="Q173" s="77"/>
      <c r="U173" s="53"/>
    </row>
    <row r="174" spans="14:21">
      <c r="N174" s="77"/>
      <c r="O174" s="97"/>
      <c r="P174" s="53"/>
      <c r="Q174" s="77"/>
      <c r="U174" s="53"/>
    </row>
    <row r="175" spans="14:21">
      <c r="N175" s="77"/>
      <c r="O175" s="97"/>
      <c r="P175" s="53"/>
      <c r="Q175" s="77"/>
      <c r="U175" s="53"/>
    </row>
    <row r="176" spans="14:21">
      <c r="N176" s="77"/>
      <c r="O176" s="97"/>
      <c r="P176" s="53"/>
      <c r="Q176" s="77"/>
      <c r="U176" s="53"/>
    </row>
    <row r="177" spans="14:21">
      <c r="N177" s="77"/>
      <c r="O177" s="97"/>
      <c r="P177" s="53"/>
      <c r="Q177" s="77"/>
      <c r="U177" s="53"/>
    </row>
    <row r="178" spans="14:21">
      <c r="N178" s="77"/>
      <c r="O178" s="97"/>
      <c r="P178" s="53"/>
      <c r="Q178" s="77"/>
      <c r="U178" s="53"/>
    </row>
    <row r="179" spans="14:21">
      <c r="N179" s="77"/>
      <c r="O179" s="97"/>
      <c r="P179" s="53"/>
      <c r="Q179" s="77"/>
      <c r="U179" s="53"/>
    </row>
    <row r="180" spans="14:21">
      <c r="N180" s="77"/>
      <c r="O180" s="97"/>
      <c r="P180" s="53"/>
      <c r="Q180" s="77"/>
      <c r="U180" s="53"/>
    </row>
    <row r="181" spans="14:21">
      <c r="N181" s="77"/>
      <c r="O181" s="97"/>
      <c r="P181" s="53"/>
      <c r="Q181" s="77"/>
      <c r="U181" s="53"/>
    </row>
    <row r="182" spans="14:21">
      <c r="N182" s="77"/>
      <c r="O182" s="97"/>
      <c r="P182" s="53"/>
      <c r="Q182" s="77"/>
      <c r="U182" s="53"/>
    </row>
    <row r="183" spans="14:21">
      <c r="N183" s="77"/>
      <c r="O183" s="97"/>
      <c r="P183" s="53"/>
      <c r="Q183" s="77"/>
      <c r="U183" s="53"/>
    </row>
    <row r="184" spans="14:21">
      <c r="N184" s="77"/>
      <c r="O184" s="97"/>
      <c r="P184" s="53"/>
      <c r="Q184" s="77"/>
      <c r="U184" s="53"/>
    </row>
    <row r="185" spans="14:21">
      <c r="N185" s="77"/>
      <c r="O185" s="97"/>
      <c r="P185" s="53"/>
      <c r="Q185" s="77"/>
      <c r="U185" s="53"/>
    </row>
    <row r="186" spans="14:21">
      <c r="N186" s="77"/>
      <c r="O186" s="97"/>
      <c r="P186" s="53"/>
      <c r="Q186" s="77"/>
      <c r="U186" s="53"/>
    </row>
    <row r="187" spans="14:21">
      <c r="N187" s="77"/>
      <c r="O187" s="97"/>
      <c r="P187" s="53"/>
      <c r="Q187" s="77"/>
      <c r="U187" s="53"/>
    </row>
    <row r="188" spans="14:21">
      <c r="N188" s="77"/>
      <c r="O188" s="97"/>
      <c r="P188" s="53"/>
      <c r="Q188" s="77"/>
      <c r="U188" s="53"/>
    </row>
    <row r="189" spans="14:21">
      <c r="N189" s="77"/>
      <c r="O189" s="97"/>
      <c r="P189" s="53"/>
      <c r="Q189" s="77"/>
      <c r="U189" s="53"/>
    </row>
    <row r="190" spans="14:21">
      <c r="N190" s="77"/>
      <c r="O190" s="97"/>
      <c r="P190" s="53"/>
      <c r="Q190" s="77"/>
      <c r="U190" s="53"/>
    </row>
    <row r="191" spans="14:21">
      <c r="N191" s="77"/>
      <c r="O191" s="97"/>
      <c r="P191" s="53"/>
      <c r="Q191" s="77"/>
      <c r="U191" s="53"/>
    </row>
    <row r="192" spans="14:21">
      <c r="N192" s="77"/>
      <c r="O192" s="97"/>
      <c r="P192" s="53"/>
      <c r="Q192" s="77"/>
      <c r="U192" s="53"/>
    </row>
    <row r="193" spans="14:21">
      <c r="N193" s="77"/>
      <c r="O193" s="97"/>
      <c r="P193" s="53"/>
      <c r="Q193" s="77"/>
      <c r="U193" s="53"/>
    </row>
    <row r="194" spans="14:21">
      <c r="N194" s="77"/>
      <c r="O194" s="97"/>
      <c r="P194" s="53"/>
      <c r="Q194" s="77"/>
      <c r="U194" s="53"/>
    </row>
    <row r="195" spans="14:21">
      <c r="N195" s="77"/>
      <c r="O195" s="97"/>
      <c r="P195" s="53"/>
      <c r="Q195" s="77"/>
      <c r="U195" s="53"/>
    </row>
    <row r="196" spans="14:21">
      <c r="N196" s="77"/>
      <c r="O196" s="97"/>
      <c r="P196" s="53"/>
      <c r="Q196" s="77"/>
      <c r="U196" s="53"/>
    </row>
    <row r="197" spans="14:21">
      <c r="N197" s="77"/>
      <c r="O197" s="97"/>
      <c r="P197" s="53"/>
      <c r="Q197" s="77"/>
      <c r="U197" s="53"/>
    </row>
    <row r="198" spans="14:21">
      <c r="N198" s="77"/>
      <c r="O198" s="97"/>
      <c r="P198" s="53"/>
      <c r="Q198" s="77"/>
      <c r="U198" s="53"/>
    </row>
    <row r="199" spans="14:21">
      <c r="N199" s="77"/>
      <c r="O199" s="97"/>
      <c r="P199" s="53"/>
      <c r="Q199" s="77"/>
      <c r="U199" s="53"/>
    </row>
    <row r="200" spans="14:21">
      <c r="N200" s="77"/>
      <c r="O200" s="97"/>
      <c r="P200" s="53"/>
      <c r="Q200" s="77"/>
      <c r="U200" s="53"/>
    </row>
    <row r="201" spans="14:21">
      <c r="N201" s="77"/>
      <c r="O201" s="97"/>
      <c r="P201" s="53"/>
      <c r="Q201" s="77"/>
      <c r="U201" s="53"/>
    </row>
    <row r="202" spans="14:21">
      <c r="N202" s="77"/>
      <c r="O202" s="97"/>
      <c r="P202" s="53"/>
      <c r="Q202" s="77"/>
      <c r="U202" s="53"/>
    </row>
    <row r="203" spans="14:21">
      <c r="N203" s="77"/>
      <c r="O203" s="97"/>
      <c r="P203" s="53"/>
      <c r="Q203" s="77"/>
      <c r="U203" s="53"/>
    </row>
    <row r="204" spans="14:21">
      <c r="N204" s="77"/>
      <c r="O204" s="97"/>
      <c r="P204" s="53"/>
      <c r="Q204" s="77"/>
      <c r="U204" s="53"/>
    </row>
    <row r="205" spans="14:21">
      <c r="N205" s="77"/>
      <c r="O205" s="97"/>
      <c r="P205" s="53"/>
      <c r="Q205" s="77"/>
      <c r="U205" s="5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5"/>
  <sheetViews>
    <sheetView workbookViewId="0"/>
  </sheetViews>
  <sheetFormatPr defaultRowHeight="14.5"/>
  <sheetData>
    <row r="1" spans="1:22" ht="52.5">
      <c r="A1" s="74" t="s">
        <v>1</v>
      </c>
      <c r="B1" s="74" t="s">
        <v>316</v>
      </c>
      <c r="C1" s="74" t="s">
        <v>2</v>
      </c>
      <c r="D1" s="75" t="s">
        <v>300</v>
      </c>
      <c r="E1" s="76" t="s">
        <v>403</v>
      </c>
      <c r="F1" s="75" t="s">
        <v>305</v>
      </c>
      <c r="G1" s="74" t="s">
        <v>256</v>
      </c>
      <c r="H1" s="75" t="s">
        <v>2445</v>
      </c>
      <c r="I1" s="75" t="s">
        <v>426</v>
      </c>
      <c r="J1" s="74" t="s">
        <v>1225</v>
      </c>
      <c r="K1" s="74" t="s">
        <v>1226</v>
      </c>
      <c r="L1" s="74" t="s">
        <v>2045</v>
      </c>
      <c r="O1" s="97"/>
      <c r="P1" s="53"/>
    </row>
    <row r="2" spans="1:22">
      <c r="A2" s="283"/>
      <c r="B2" s="287"/>
      <c r="C2" s="62"/>
      <c r="D2" s="62"/>
      <c r="E2" s="63"/>
      <c r="F2" s="62"/>
      <c r="G2" s="4"/>
      <c r="H2" s="62"/>
      <c r="I2" s="93" t="e">
        <f>IF(C2="-","",VLOOKUP(C2,CouponBondIssuersTable,2,0))</f>
        <v>#NAME?</v>
      </c>
      <c r="J2" s="93" t="str">
        <f>IF(D2="-","",IFERROR(VLOOKUP(D2,CouponLeadManagersTable,2,0),""))</f>
        <v/>
      </c>
      <c r="K2" s="93" t="str">
        <f>IF(D2="-","",IFERROR(VLOOKUP(D2,CouponLeadManagersTable,3,0),""))</f>
        <v/>
      </c>
      <c r="L2" s="62"/>
      <c r="M2" s="254"/>
      <c r="N2" s="64"/>
      <c r="O2" s="97"/>
      <c r="P2" s="275"/>
      <c r="R2" s="53"/>
      <c r="V2" s="275"/>
    </row>
    <row r="3" spans="1:22">
      <c r="A3" s="64"/>
      <c r="B3" s="64"/>
      <c r="C3" s="64"/>
      <c r="D3" s="64"/>
      <c r="E3" s="64"/>
      <c r="F3" s="64"/>
      <c r="G3" s="66"/>
      <c r="H3" s="64"/>
      <c r="I3" s="64"/>
      <c r="J3" s="64"/>
      <c r="K3" s="64"/>
      <c r="L3" s="64"/>
      <c r="M3" s="64"/>
    </row>
    <row r="4" spans="1:22">
      <c r="A4" s="6" t="s">
        <v>257</v>
      </c>
      <c r="G4" s="54"/>
    </row>
    <row r="5" spans="1:22">
      <c r="A5" s="55"/>
      <c r="G5" s="54"/>
    </row>
    <row r="6" spans="1:22" ht="39.5">
      <c r="A6" s="75" t="s">
        <v>258</v>
      </c>
      <c r="B6" s="74" t="s">
        <v>260</v>
      </c>
      <c r="C6" s="75" t="s">
        <v>259</v>
      </c>
      <c r="D6" s="75" t="s">
        <v>11</v>
      </c>
      <c r="E6" s="75" t="s">
        <v>1901</v>
      </c>
      <c r="F6" s="75" t="s">
        <v>1902</v>
      </c>
      <c r="G6" s="74" t="s">
        <v>255</v>
      </c>
      <c r="H6" s="75" t="s">
        <v>374</v>
      </c>
      <c r="I6" s="74" t="s">
        <v>310</v>
      </c>
      <c r="J6" s="98" t="s">
        <v>262</v>
      </c>
      <c r="K6" s="76" t="s">
        <v>311</v>
      </c>
      <c r="L6" s="74" t="s">
        <v>312</v>
      </c>
      <c r="M6" s="79" t="s">
        <v>313</v>
      </c>
      <c r="N6" s="80" t="s">
        <v>286</v>
      </c>
      <c r="P6" s="275"/>
      <c r="R6" s="53"/>
      <c r="V6" s="275"/>
    </row>
    <row r="7" spans="1:22">
      <c r="A7" s="81"/>
      <c r="B7" s="81"/>
      <c r="C7" s="62"/>
      <c r="D7" s="62"/>
      <c r="E7" s="62"/>
      <c r="F7" s="62"/>
      <c r="G7" s="63"/>
      <c r="H7" s="62"/>
      <c r="I7" s="63"/>
      <c r="J7" s="4"/>
      <c r="K7" s="4" t="str">
        <f>IF(J7&lt;&gt;"",J7,"")</f>
        <v/>
      </c>
      <c r="L7" s="4"/>
      <c r="M7" s="4"/>
      <c r="N7" s="276"/>
      <c r="P7" s="275"/>
      <c r="R7" s="53"/>
      <c r="V7" s="275"/>
    </row>
    <row r="8" spans="1:22">
      <c r="A8" s="81"/>
      <c r="B8" s="81"/>
      <c r="C8" s="62"/>
      <c r="D8" s="62"/>
      <c r="E8" s="62"/>
      <c r="F8" s="62"/>
      <c r="G8" s="62"/>
      <c r="H8" s="62"/>
      <c r="I8" s="63"/>
      <c r="J8" s="4"/>
      <c r="K8" s="4" t="str">
        <f t="shared" ref="K8:L71" si="0">IF(J8&lt;&gt;"",J8,"")</f>
        <v/>
      </c>
      <c r="L8" s="4"/>
      <c r="M8" s="4"/>
      <c r="N8" s="276"/>
      <c r="P8" s="78"/>
      <c r="Q8" s="78"/>
      <c r="R8" s="78"/>
      <c r="S8" s="78"/>
    </row>
    <row r="9" spans="1:22">
      <c r="A9" s="81"/>
      <c r="B9" s="81"/>
      <c r="C9" s="62"/>
      <c r="D9" s="62"/>
      <c r="E9" s="62"/>
      <c r="F9" s="62"/>
      <c r="G9" s="62"/>
      <c r="H9" s="62"/>
      <c r="I9" s="63"/>
      <c r="J9" s="4"/>
      <c r="K9" s="4" t="str">
        <f t="shared" si="0"/>
        <v/>
      </c>
      <c r="L9" s="4"/>
      <c r="M9" s="4"/>
      <c r="N9" s="276"/>
      <c r="P9" s="78"/>
      <c r="Q9" s="78"/>
      <c r="R9" s="78"/>
      <c r="S9" s="78"/>
    </row>
    <row r="10" spans="1:22">
      <c r="A10" s="81"/>
      <c r="B10" s="81"/>
      <c r="C10" s="62"/>
      <c r="D10" s="62"/>
      <c r="E10" s="62"/>
      <c r="F10" s="62"/>
      <c r="G10" s="62"/>
      <c r="H10" s="62"/>
      <c r="I10" s="63"/>
      <c r="J10" s="4"/>
      <c r="K10" s="4" t="str">
        <f t="shared" si="0"/>
        <v/>
      </c>
      <c r="L10" s="4"/>
      <c r="M10" s="4"/>
      <c r="N10" s="276"/>
      <c r="P10" s="53"/>
      <c r="R10" s="53"/>
      <c r="S10" s="53"/>
      <c r="T10" s="53"/>
      <c r="U10" s="53"/>
    </row>
    <row r="11" spans="1:22">
      <c r="A11" s="81"/>
      <c r="B11" s="81"/>
      <c r="C11" s="62"/>
      <c r="D11" s="62"/>
      <c r="E11" s="62"/>
      <c r="F11" s="62"/>
      <c r="G11" s="62"/>
      <c r="H11" s="62"/>
      <c r="I11" s="63"/>
      <c r="J11" s="4"/>
      <c r="K11" s="4" t="str">
        <f t="shared" si="0"/>
        <v/>
      </c>
      <c r="L11" s="4"/>
      <c r="M11" s="4"/>
      <c r="N11" s="276"/>
      <c r="P11" s="65"/>
      <c r="Q11" s="65"/>
      <c r="R11" s="53"/>
      <c r="S11" s="53"/>
      <c r="T11" s="53"/>
      <c r="U11" s="53"/>
    </row>
    <row r="12" spans="1:22">
      <c r="A12" s="81"/>
      <c r="B12" s="81"/>
      <c r="C12" s="62"/>
      <c r="D12" s="62"/>
      <c r="E12" s="62"/>
      <c r="F12" s="62"/>
      <c r="G12" s="62"/>
      <c r="H12" s="62"/>
      <c r="I12" s="63"/>
      <c r="J12" s="4"/>
      <c r="K12" s="4" t="str">
        <f t="shared" si="0"/>
        <v/>
      </c>
      <c r="L12" s="4"/>
      <c r="M12" s="4"/>
      <c r="N12" s="276"/>
      <c r="P12" s="65"/>
      <c r="Q12" s="65"/>
      <c r="R12" s="53"/>
      <c r="S12" s="53"/>
      <c r="T12" s="53"/>
      <c r="U12" s="53"/>
    </row>
    <row r="13" spans="1:22">
      <c r="A13" s="81"/>
      <c r="B13" s="286"/>
      <c r="C13" s="62"/>
      <c r="D13" s="62"/>
      <c r="E13" s="62"/>
      <c r="F13" s="62"/>
      <c r="G13" s="62"/>
      <c r="H13" s="62"/>
      <c r="I13" s="63"/>
      <c r="J13" s="4"/>
      <c r="K13" s="4" t="str">
        <f t="shared" si="0"/>
        <v/>
      </c>
      <c r="L13" s="4"/>
      <c r="M13" s="4"/>
      <c r="N13" s="276"/>
      <c r="O13" s="99"/>
      <c r="P13" s="100"/>
      <c r="Q13" s="101"/>
      <c r="R13" s="53"/>
      <c r="S13" s="53"/>
      <c r="T13" s="53"/>
      <c r="U13" s="53"/>
    </row>
    <row r="14" spans="1:22">
      <c r="A14" s="81"/>
      <c r="B14" s="81"/>
      <c r="C14" s="62"/>
      <c r="D14" s="62"/>
      <c r="E14" s="62"/>
      <c r="F14" s="62"/>
      <c r="G14" s="62"/>
      <c r="H14" s="62"/>
      <c r="I14" s="63"/>
      <c r="J14" s="4"/>
      <c r="K14" s="4" t="str">
        <f t="shared" si="0"/>
        <v/>
      </c>
      <c r="L14" s="4"/>
      <c r="M14" s="4"/>
      <c r="N14" s="276"/>
      <c r="P14" s="65"/>
      <c r="Q14" s="65"/>
      <c r="R14" s="53"/>
      <c r="S14" s="53"/>
      <c r="T14" s="53"/>
      <c r="U14" s="53"/>
    </row>
    <row r="15" spans="1:22">
      <c r="A15" s="81"/>
      <c r="B15" s="81"/>
      <c r="C15" s="62"/>
      <c r="D15" s="62"/>
      <c r="E15" s="62"/>
      <c r="F15" s="62"/>
      <c r="G15" s="62"/>
      <c r="H15" s="62"/>
      <c r="I15" s="63"/>
      <c r="J15" s="4"/>
      <c r="K15" s="4" t="str">
        <f t="shared" si="0"/>
        <v/>
      </c>
      <c r="L15" s="4"/>
      <c r="M15" s="4"/>
      <c r="N15" s="276"/>
      <c r="P15" s="53"/>
      <c r="R15" s="53"/>
      <c r="S15" s="53"/>
      <c r="T15" s="53"/>
      <c r="U15" s="53"/>
    </row>
    <row r="16" spans="1:22">
      <c r="A16" s="81"/>
      <c r="B16" s="81"/>
      <c r="C16" s="62"/>
      <c r="D16" s="62"/>
      <c r="E16" s="62"/>
      <c r="F16" s="62"/>
      <c r="G16" s="62"/>
      <c r="H16" s="62"/>
      <c r="I16" s="63"/>
      <c r="J16" s="4"/>
      <c r="K16" s="4" t="str">
        <f t="shared" si="0"/>
        <v/>
      </c>
      <c r="L16" s="4"/>
      <c r="M16" s="4"/>
      <c r="N16" s="276"/>
      <c r="P16" s="53"/>
      <c r="R16" s="53"/>
      <c r="S16" s="53"/>
      <c r="T16" s="53"/>
      <c r="U16" s="53"/>
    </row>
    <row r="17" spans="1:21">
      <c r="A17" s="81"/>
      <c r="B17" s="81"/>
      <c r="C17" s="62"/>
      <c r="D17" s="62"/>
      <c r="E17" s="62"/>
      <c r="F17" s="62"/>
      <c r="G17" s="62"/>
      <c r="H17" s="62"/>
      <c r="I17" s="63"/>
      <c r="J17" s="4"/>
      <c r="K17" s="4" t="str">
        <f t="shared" si="0"/>
        <v/>
      </c>
      <c r="L17" s="4"/>
      <c r="M17" s="4"/>
      <c r="N17" s="276"/>
      <c r="P17" s="53"/>
      <c r="R17" s="53"/>
      <c r="S17" s="53"/>
      <c r="T17" s="53"/>
      <c r="U17" s="53"/>
    </row>
    <row r="18" spans="1:21">
      <c r="A18" s="81"/>
      <c r="B18" s="81"/>
      <c r="C18" s="62"/>
      <c r="D18" s="62"/>
      <c r="E18" s="62"/>
      <c r="F18" s="62"/>
      <c r="G18" s="62"/>
      <c r="H18" s="62"/>
      <c r="I18" s="63"/>
      <c r="J18" s="4"/>
      <c r="K18" s="4" t="str">
        <f t="shared" si="0"/>
        <v/>
      </c>
      <c r="L18" s="4"/>
      <c r="M18" s="4"/>
      <c r="N18" s="276"/>
      <c r="P18" s="53"/>
      <c r="R18" s="53"/>
      <c r="S18" s="53"/>
      <c r="T18" s="53"/>
      <c r="U18" s="53"/>
    </row>
    <row r="19" spans="1:21">
      <c r="A19" s="81"/>
      <c r="B19" s="81"/>
      <c r="C19" s="62"/>
      <c r="D19" s="62"/>
      <c r="E19" s="62"/>
      <c r="F19" s="62"/>
      <c r="G19" s="62"/>
      <c r="H19" s="62"/>
      <c r="I19" s="63"/>
      <c r="J19" s="4"/>
      <c r="K19" s="4" t="str">
        <f t="shared" si="0"/>
        <v/>
      </c>
      <c r="L19" s="4"/>
      <c r="M19" s="4"/>
      <c r="N19" s="276"/>
      <c r="P19" s="53"/>
      <c r="R19" s="53"/>
      <c r="S19" s="53"/>
      <c r="T19" s="53"/>
      <c r="U19" s="53"/>
    </row>
    <row r="20" spans="1:21">
      <c r="A20" s="81"/>
      <c r="B20" s="81"/>
      <c r="C20" s="62"/>
      <c r="D20" s="62"/>
      <c r="E20" s="62"/>
      <c r="F20" s="62"/>
      <c r="G20" s="62"/>
      <c r="H20" s="62"/>
      <c r="I20" s="63"/>
      <c r="J20" s="4"/>
      <c r="K20" s="4" t="str">
        <f t="shared" si="0"/>
        <v/>
      </c>
      <c r="L20" s="4"/>
      <c r="M20" s="4"/>
      <c r="N20" s="276"/>
      <c r="P20" s="53"/>
      <c r="R20" s="53"/>
      <c r="S20" s="53"/>
      <c r="T20" s="53"/>
      <c r="U20" s="53"/>
    </row>
    <row r="21" spans="1:21">
      <c r="A21" s="81"/>
      <c r="B21" s="81"/>
      <c r="C21" s="62"/>
      <c r="D21" s="62"/>
      <c r="E21" s="62"/>
      <c r="F21" s="62"/>
      <c r="G21" s="62"/>
      <c r="H21" s="62"/>
      <c r="I21" s="63"/>
      <c r="J21" s="4"/>
      <c r="K21" s="4" t="str">
        <f t="shared" si="0"/>
        <v/>
      </c>
      <c r="L21" s="4"/>
      <c r="M21" s="4"/>
      <c r="N21" s="276"/>
      <c r="P21" s="53"/>
      <c r="R21" s="53"/>
      <c r="S21" s="53"/>
      <c r="T21" s="53"/>
      <c r="U21" s="53"/>
    </row>
    <row r="22" spans="1:21">
      <c r="A22" s="81"/>
      <c r="B22" s="81"/>
      <c r="C22" s="62"/>
      <c r="D22" s="62"/>
      <c r="E22" s="62"/>
      <c r="F22" s="62"/>
      <c r="G22" s="62"/>
      <c r="H22" s="62"/>
      <c r="I22" s="49"/>
      <c r="J22" s="63"/>
      <c r="K22" s="4"/>
      <c r="L22" s="4" t="str">
        <f t="shared" si="0"/>
        <v/>
      </c>
      <c r="M22" s="4"/>
      <c r="N22" s="276"/>
      <c r="P22" s="275"/>
      <c r="R22" s="53"/>
      <c r="S22" s="53"/>
      <c r="T22" s="53"/>
      <c r="U22" s="53"/>
    </row>
    <row r="23" spans="1:21">
      <c r="A23" s="81"/>
      <c r="B23" s="81"/>
      <c r="C23" s="62"/>
      <c r="D23" s="62"/>
      <c r="E23" s="62"/>
      <c r="F23" s="62"/>
      <c r="G23" s="62"/>
      <c r="H23" s="62"/>
      <c r="I23" s="49"/>
      <c r="J23" s="63"/>
      <c r="K23" s="4"/>
      <c r="L23" s="4" t="str">
        <f t="shared" si="0"/>
        <v/>
      </c>
      <c r="M23" s="4"/>
      <c r="N23" s="276"/>
      <c r="P23" s="275"/>
      <c r="R23" s="53"/>
      <c r="S23" s="53"/>
      <c r="T23" s="53"/>
      <c r="U23" s="53"/>
    </row>
    <row r="24" spans="1:21">
      <c r="A24" s="81"/>
      <c r="B24" s="81"/>
      <c r="C24" s="62"/>
      <c r="D24" s="62"/>
      <c r="E24" s="62"/>
      <c r="F24" s="62"/>
      <c r="G24" s="62"/>
      <c r="H24" s="62"/>
      <c r="I24" s="63"/>
      <c r="J24" s="4"/>
      <c r="K24" s="4" t="str">
        <f t="shared" si="0"/>
        <v/>
      </c>
      <c r="L24" s="4"/>
      <c r="M24" s="4"/>
      <c r="N24" s="276"/>
      <c r="P24" s="53"/>
      <c r="R24" s="53"/>
      <c r="S24" s="53"/>
      <c r="T24" s="53"/>
      <c r="U24" s="53"/>
    </row>
    <row r="25" spans="1:21">
      <c r="A25" s="81"/>
      <c r="B25" s="81"/>
      <c r="C25" s="62"/>
      <c r="D25" s="62"/>
      <c r="E25" s="62"/>
      <c r="F25" s="62"/>
      <c r="G25" s="62"/>
      <c r="H25" s="62"/>
      <c r="I25" s="63"/>
      <c r="J25" s="4"/>
      <c r="K25" s="4" t="str">
        <f t="shared" si="0"/>
        <v/>
      </c>
      <c r="L25" s="4"/>
      <c r="M25" s="4"/>
      <c r="N25" s="276"/>
      <c r="P25" s="53"/>
      <c r="R25" s="53"/>
      <c r="S25" s="53"/>
      <c r="T25" s="53"/>
      <c r="U25" s="53"/>
    </row>
    <row r="26" spans="1:21">
      <c r="A26" s="81"/>
      <c r="B26" s="81"/>
      <c r="C26" s="62"/>
      <c r="D26" s="62"/>
      <c r="E26" s="62"/>
      <c r="F26" s="62"/>
      <c r="G26" s="62"/>
      <c r="H26" s="62"/>
      <c r="I26" s="63"/>
      <c r="J26" s="4"/>
      <c r="K26" s="4" t="str">
        <f t="shared" si="0"/>
        <v/>
      </c>
      <c r="L26" s="4"/>
      <c r="M26" s="4"/>
      <c r="N26" s="276"/>
      <c r="P26" s="53"/>
      <c r="R26" s="53"/>
      <c r="S26" s="53"/>
      <c r="T26" s="53"/>
      <c r="U26" s="53"/>
    </row>
    <row r="27" spans="1:21">
      <c r="A27" s="81"/>
      <c r="B27" s="81"/>
      <c r="C27" s="62"/>
      <c r="D27" s="62"/>
      <c r="E27" s="62"/>
      <c r="F27" s="62"/>
      <c r="G27" s="62"/>
      <c r="H27" s="62"/>
      <c r="I27" s="63"/>
      <c r="J27" s="4"/>
      <c r="K27" s="4" t="str">
        <f t="shared" si="0"/>
        <v/>
      </c>
      <c r="L27" s="4"/>
      <c r="M27" s="4"/>
      <c r="N27" s="276"/>
      <c r="P27" s="53"/>
      <c r="R27" s="53"/>
      <c r="S27" s="53"/>
      <c r="T27" s="53"/>
      <c r="U27" s="53"/>
    </row>
    <row r="28" spans="1:21">
      <c r="A28" s="81"/>
      <c r="B28" s="81"/>
      <c r="C28" s="62"/>
      <c r="D28" s="62"/>
      <c r="E28" s="62"/>
      <c r="F28" s="62"/>
      <c r="G28" s="62"/>
      <c r="H28" s="62"/>
      <c r="I28" s="63"/>
      <c r="J28" s="4"/>
      <c r="K28" s="4" t="str">
        <f t="shared" si="0"/>
        <v/>
      </c>
      <c r="L28" s="4"/>
      <c r="M28" s="4"/>
      <c r="N28" s="276"/>
      <c r="P28" s="53"/>
      <c r="R28" s="53"/>
      <c r="S28" s="53"/>
      <c r="T28" s="53"/>
      <c r="U28" s="53"/>
    </row>
    <row r="29" spans="1:21">
      <c r="A29" s="81"/>
      <c r="B29" s="81"/>
      <c r="C29" s="62"/>
      <c r="D29" s="62"/>
      <c r="E29" s="62"/>
      <c r="F29" s="62"/>
      <c r="G29" s="62"/>
      <c r="H29" s="62"/>
      <c r="I29" s="63"/>
      <c r="J29" s="4"/>
      <c r="K29" s="4" t="str">
        <f t="shared" si="0"/>
        <v/>
      </c>
      <c r="L29" s="4"/>
      <c r="M29" s="4"/>
      <c r="N29" s="276"/>
      <c r="P29" s="53"/>
      <c r="R29" s="53"/>
      <c r="S29" s="53"/>
      <c r="T29" s="53"/>
      <c r="U29" s="53"/>
    </row>
    <row r="30" spans="1:21">
      <c r="A30" s="81"/>
      <c r="B30" s="81"/>
      <c r="C30" s="62"/>
      <c r="D30" s="62"/>
      <c r="E30" s="62"/>
      <c r="F30" s="62"/>
      <c r="G30" s="62"/>
      <c r="H30" s="62"/>
      <c r="I30" s="63"/>
      <c r="J30" s="4"/>
      <c r="K30" s="4" t="str">
        <f t="shared" si="0"/>
        <v/>
      </c>
      <c r="L30" s="4"/>
      <c r="M30" s="4"/>
      <c r="N30" s="276"/>
      <c r="P30" s="53"/>
      <c r="R30" s="53"/>
      <c r="S30" s="53"/>
      <c r="T30" s="53"/>
      <c r="U30" s="53"/>
    </row>
    <row r="31" spans="1:21">
      <c r="A31" s="81"/>
      <c r="B31" s="81"/>
      <c r="C31" s="62"/>
      <c r="D31" s="62"/>
      <c r="E31" s="62"/>
      <c r="F31" s="62"/>
      <c r="G31" s="62"/>
      <c r="H31" s="62"/>
      <c r="I31" s="63"/>
      <c r="J31" s="4"/>
      <c r="K31" s="4" t="str">
        <f t="shared" si="0"/>
        <v/>
      </c>
      <c r="L31" s="4"/>
      <c r="M31" s="4"/>
      <c r="N31" s="276"/>
      <c r="P31" s="53"/>
      <c r="R31" s="53"/>
      <c r="S31" s="53"/>
      <c r="T31" s="53"/>
      <c r="U31" s="53"/>
    </row>
    <row r="32" spans="1:21">
      <c r="A32" s="81"/>
      <c r="B32" s="81"/>
      <c r="C32" s="62"/>
      <c r="D32" s="62"/>
      <c r="E32" s="62"/>
      <c r="F32" s="62"/>
      <c r="G32" s="62"/>
      <c r="H32" s="62"/>
      <c r="I32" s="63"/>
      <c r="J32" s="4"/>
      <c r="K32" s="4" t="str">
        <f t="shared" si="0"/>
        <v/>
      </c>
      <c r="L32" s="4"/>
      <c r="M32" s="4"/>
      <c r="N32" s="276"/>
      <c r="P32" s="53"/>
      <c r="R32" s="53"/>
      <c r="S32" s="53"/>
      <c r="T32" s="53"/>
      <c r="U32" s="53"/>
    </row>
    <row r="33" spans="1:21">
      <c r="A33" s="81"/>
      <c r="B33" s="81"/>
      <c r="C33" s="62"/>
      <c r="D33" s="62"/>
      <c r="E33" s="62"/>
      <c r="F33" s="62"/>
      <c r="G33" s="62"/>
      <c r="H33" s="62"/>
      <c r="I33" s="63"/>
      <c r="J33" s="4"/>
      <c r="K33" s="4" t="str">
        <f t="shared" si="0"/>
        <v/>
      </c>
      <c r="L33" s="4"/>
      <c r="M33" s="4"/>
      <c r="N33" s="276"/>
      <c r="P33" s="53"/>
      <c r="R33" s="53"/>
      <c r="S33" s="53"/>
      <c r="T33" s="53"/>
      <c r="U33" s="53"/>
    </row>
    <row r="34" spans="1:21">
      <c r="A34" s="81"/>
      <c r="B34" s="81"/>
      <c r="C34" s="62"/>
      <c r="D34" s="62"/>
      <c r="E34" s="62"/>
      <c r="F34" s="62"/>
      <c r="G34" s="62"/>
      <c r="H34" s="62"/>
      <c r="I34" s="63"/>
      <c r="J34" s="4"/>
      <c r="K34" s="4" t="str">
        <f t="shared" si="0"/>
        <v/>
      </c>
      <c r="L34" s="4"/>
      <c r="M34" s="4"/>
      <c r="N34" s="276"/>
      <c r="P34" s="53"/>
      <c r="R34" s="53"/>
      <c r="S34" s="53"/>
      <c r="T34" s="53"/>
      <c r="U34" s="53"/>
    </row>
    <row r="35" spans="1:21">
      <c r="A35" s="81"/>
      <c r="B35" s="81"/>
      <c r="C35" s="62"/>
      <c r="D35" s="62"/>
      <c r="E35" s="62"/>
      <c r="F35" s="62"/>
      <c r="G35" s="62"/>
      <c r="H35" s="62"/>
      <c r="I35" s="63"/>
      <c r="J35" s="4"/>
      <c r="K35" s="4" t="str">
        <f t="shared" si="0"/>
        <v/>
      </c>
      <c r="L35" s="4"/>
      <c r="M35" s="4"/>
      <c r="N35" s="276"/>
      <c r="P35" s="53"/>
      <c r="R35" s="53"/>
      <c r="S35" s="53"/>
      <c r="T35" s="53"/>
      <c r="U35" s="53"/>
    </row>
    <row r="36" spans="1:21">
      <c r="A36" s="81"/>
      <c r="B36" s="81"/>
      <c r="C36" s="62"/>
      <c r="D36" s="62"/>
      <c r="E36" s="62"/>
      <c r="F36" s="62"/>
      <c r="G36" s="62"/>
      <c r="H36" s="62"/>
      <c r="I36" s="63"/>
      <c r="J36" s="4"/>
      <c r="K36" s="4" t="str">
        <f t="shared" si="0"/>
        <v/>
      </c>
      <c r="L36" s="4"/>
      <c r="M36" s="4"/>
      <c r="N36" s="276"/>
      <c r="P36" s="53"/>
      <c r="R36" s="53"/>
      <c r="S36" s="53"/>
      <c r="T36" s="53"/>
      <c r="U36" s="53"/>
    </row>
    <row r="37" spans="1:21">
      <c r="A37" s="81"/>
      <c r="B37" s="81"/>
      <c r="C37" s="62"/>
      <c r="D37" s="62"/>
      <c r="E37" s="62"/>
      <c r="F37" s="62"/>
      <c r="G37" s="62"/>
      <c r="H37" s="62"/>
      <c r="I37" s="63"/>
      <c r="J37" s="4"/>
      <c r="K37" s="4" t="str">
        <f t="shared" si="0"/>
        <v/>
      </c>
      <c r="L37" s="4"/>
      <c r="M37" s="4"/>
      <c r="N37" s="276"/>
      <c r="P37" s="53"/>
      <c r="R37" s="53"/>
      <c r="S37" s="53"/>
      <c r="T37" s="53"/>
      <c r="U37" s="53"/>
    </row>
    <row r="38" spans="1:21">
      <c r="A38" s="81"/>
      <c r="B38" s="81"/>
      <c r="C38" s="62"/>
      <c r="D38" s="62"/>
      <c r="E38" s="62"/>
      <c r="F38" s="62"/>
      <c r="G38" s="62"/>
      <c r="H38" s="62"/>
      <c r="I38" s="63"/>
      <c r="J38" s="4"/>
      <c r="K38" s="4" t="str">
        <f t="shared" si="0"/>
        <v/>
      </c>
      <c r="L38" s="4"/>
      <c r="M38" s="4"/>
      <c r="N38" s="276"/>
      <c r="P38" s="53"/>
      <c r="R38" s="53"/>
      <c r="S38" s="53"/>
      <c r="T38" s="53"/>
      <c r="U38" s="53"/>
    </row>
    <row r="39" spans="1:21">
      <c r="A39" s="81"/>
      <c r="B39" s="81"/>
      <c r="C39" s="62"/>
      <c r="D39" s="62"/>
      <c r="E39" s="62"/>
      <c r="F39" s="62"/>
      <c r="G39" s="62"/>
      <c r="H39" s="62"/>
      <c r="I39" s="63"/>
      <c r="J39" s="4"/>
      <c r="K39" s="4" t="str">
        <f t="shared" si="0"/>
        <v/>
      </c>
      <c r="L39" s="4"/>
      <c r="M39" s="4"/>
      <c r="N39" s="276"/>
      <c r="P39" s="53"/>
      <c r="R39" s="53"/>
      <c r="S39" s="53"/>
      <c r="T39" s="53"/>
      <c r="U39" s="53"/>
    </row>
    <row r="40" spans="1:21">
      <c r="A40" s="81"/>
      <c r="B40" s="81"/>
      <c r="C40" s="62"/>
      <c r="D40" s="62"/>
      <c r="E40" s="62"/>
      <c r="F40" s="62"/>
      <c r="G40" s="62"/>
      <c r="H40" s="62"/>
      <c r="I40" s="63"/>
      <c r="J40" s="4"/>
      <c r="K40" s="4" t="str">
        <f t="shared" si="0"/>
        <v/>
      </c>
      <c r="L40" s="4"/>
      <c r="M40" s="4"/>
      <c r="N40" s="276"/>
      <c r="P40" s="53"/>
      <c r="R40" s="53"/>
      <c r="S40" s="53"/>
      <c r="T40" s="53"/>
      <c r="U40" s="53"/>
    </row>
    <row r="41" spans="1:21">
      <c r="A41" s="81"/>
      <c r="B41" s="81"/>
      <c r="C41" s="62"/>
      <c r="D41" s="62"/>
      <c r="E41" s="62"/>
      <c r="F41" s="62"/>
      <c r="G41" s="62"/>
      <c r="H41" s="62"/>
      <c r="I41" s="63"/>
      <c r="J41" s="4"/>
      <c r="K41" s="4" t="str">
        <f t="shared" si="0"/>
        <v/>
      </c>
      <c r="L41" s="4"/>
      <c r="M41" s="4"/>
      <c r="N41" s="276"/>
      <c r="P41" s="53"/>
      <c r="R41" s="53"/>
      <c r="S41" s="53"/>
      <c r="T41" s="53"/>
      <c r="U41" s="53"/>
    </row>
    <row r="42" spans="1:21">
      <c r="A42" s="81"/>
      <c r="B42" s="81"/>
      <c r="C42" s="62"/>
      <c r="D42" s="62"/>
      <c r="E42" s="62"/>
      <c r="F42" s="62"/>
      <c r="G42" s="62"/>
      <c r="H42" s="62"/>
      <c r="I42" s="63"/>
      <c r="J42" s="4"/>
      <c r="K42" s="4" t="str">
        <f t="shared" si="0"/>
        <v/>
      </c>
      <c r="L42" s="4"/>
      <c r="M42" s="4"/>
      <c r="N42" s="276"/>
      <c r="P42" s="53"/>
      <c r="R42" s="53"/>
      <c r="S42" s="53"/>
      <c r="T42" s="53"/>
      <c r="U42" s="53"/>
    </row>
    <row r="43" spans="1:21">
      <c r="A43" s="81"/>
      <c r="B43" s="81"/>
      <c r="C43" s="62"/>
      <c r="D43" s="62"/>
      <c r="E43" s="62"/>
      <c r="F43" s="62"/>
      <c r="G43" s="62"/>
      <c r="H43" s="62"/>
      <c r="I43" s="63"/>
      <c r="J43" s="4"/>
      <c r="K43" s="4" t="str">
        <f t="shared" si="0"/>
        <v/>
      </c>
      <c r="L43" s="4"/>
      <c r="M43" s="4"/>
      <c r="N43" s="276"/>
      <c r="P43" s="53"/>
      <c r="R43" s="53"/>
      <c r="S43" s="53"/>
      <c r="T43" s="53"/>
      <c r="U43" s="53"/>
    </row>
    <row r="44" spans="1:21">
      <c r="A44" s="81"/>
      <c r="B44" s="81"/>
      <c r="C44" s="62"/>
      <c r="D44" s="62"/>
      <c r="E44" s="62"/>
      <c r="F44" s="62"/>
      <c r="G44" s="62"/>
      <c r="H44" s="62"/>
      <c r="I44" s="63"/>
      <c r="J44" s="4"/>
      <c r="K44" s="4" t="str">
        <f t="shared" si="0"/>
        <v/>
      </c>
      <c r="L44" s="4"/>
      <c r="M44" s="4"/>
      <c r="N44" s="276"/>
      <c r="P44" s="53"/>
      <c r="R44" s="53"/>
      <c r="S44" s="53"/>
      <c r="T44" s="53"/>
      <c r="U44" s="53"/>
    </row>
    <row r="45" spans="1:21">
      <c r="A45" s="81"/>
      <c r="B45" s="81"/>
      <c r="C45" s="62"/>
      <c r="D45" s="62"/>
      <c r="E45" s="62"/>
      <c r="F45" s="62"/>
      <c r="G45" s="62"/>
      <c r="H45" s="62"/>
      <c r="I45" s="63"/>
      <c r="J45" s="4"/>
      <c r="K45" s="4" t="str">
        <f t="shared" si="0"/>
        <v/>
      </c>
      <c r="L45" s="4"/>
      <c r="M45" s="4"/>
      <c r="N45" s="276"/>
      <c r="P45" s="53"/>
      <c r="R45" s="53"/>
      <c r="S45" s="53"/>
      <c r="T45" s="53"/>
      <c r="U45" s="53"/>
    </row>
    <row r="46" spans="1:21">
      <c r="A46" s="81"/>
      <c r="B46" s="81"/>
      <c r="C46" s="62"/>
      <c r="D46" s="62"/>
      <c r="E46" s="62"/>
      <c r="F46" s="62"/>
      <c r="G46" s="62"/>
      <c r="H46" s="62"/>
      <c r="I46" s="63"/>
      <c r="J46" s="4"/>
      <c r="K46" s="4" t="str">
        <f t="shared" si="0"/>
        <v/>
      </c>
      <c r="L46" s="4"/>
      <c r="M46" s="4"/>
      <c r="N46" s="276"/>
      <c r="P46" s="53"/>
      <c r="R46" s="53"/>
      <c r="S46" s="53"/>
      <c r="T46" s="53"/>
      <c r="U46" s="53"/>
    </row>
    <row r="47" spans="1:21">
      <c r="A47" s="81"/>
      <c r="B47" s="81"/>
      <c r="C47" s="62"/>
      <c r="D47" s="62"/>
      <c r="E47" s="62"/>
      <c r="F47" s="62"/>
      <c r="G47" s="62"/>
      <c r="H47" s="62"/>
      <c r="I47" s="63"/>
      <c r="J47" s="4"/>
      <c r="K47" s="4" t="str">
        <f t="shared" si="0"/>
        <v/>
      </c>
      <c r="L47" s="4"/>
      <c r="M47" s="4"/>
      <c r="N47" s="276"/>
      <c r="P47" s="53"/>
      <c r="R47" s="53"/>
      <c r="S47" s="53"/>
      <c r="T47" s="53"/>
      <c r="U47" s="53"/>
    </row>
    <row r="48" spans="1:21">
      <c r="A48" s="81"/>
      <c r="B48" s="81"/>
      <c r="C48" s="62"/>
      <c r="D48" s="62"/>
      <c r="E48" s="62"/>
      <c r="F48" s="62"/>
      <c r="G48" s="62"/>
      <c r="H48" s="62"/>
      <c r="I48" s="63"/>
      <c r="J48" s="4"/>
      <c r="K48" s="4" t="str">
        <f t="shared" si="0"/>
        <v/>
      </c>
      <c r="L48" s="4"/>
      <c r="M48" s="4"/>
      <c r="N48" s="276"/>
      <c r="P48" s="53"/>
      <c r="R48" s="53"/>
      <c r="S48" s="53"/>
      <c r="T48" s="53"/>
      <c r="U48" s="53"/>
    </row>
    <row r="49" spans="1:21">
      <c r="A49" s="81"/>
      <c r="B49" s="81"/>
      <c r="C49" s="62"/>
      <c r="D49" s="62"/>
      <c r="E49" s="62"/>
      <c r="F49" s="62"/>
      <c r="G49" s="62"/>
      <c r="H49" s="62"/>
      <c r="I49" s="63"/>
      <c r="J49" s="4"/>
      <c r="K49" s="4" t="str">
        <f t="shared" si="0"/>
        <v/>
      </c>
      <c r="L49" s="4"/>
      <c r="M49" s="4"/>
      <c r="N49" s="276"/>
      <c r="P49" s="53"/>
      <c r="R49" s="53"/>
      <c r="S49" s="53"/>
      <c r="T49" s="53"/>
      <c r="U49" s="53"/>
    </row>
    <row r="50" spans="1:21">
      <c r="A50" s="81"/>
      <c r="B50" s="81"/>
      <c r="C50" s="62"/>
      <c r="D50" s="62"/>
      <c r="E50" s="62"/>
      <c r="F50" s="62"/>
      <c r="G50" s="62"/>
      <c r="H50" s="62"/>
      <c r="I50" s="63"/>
      <c r="J50" s="4"/>
      <c r="K50" s="4" t="str">
        <f t="shared" si="0"/>
        <v/>
      </c>
      <c r="L50" s="4"/>
      <c r="M50" s="4"/>
      <c r="N50" s="276"/>
      <c r="P50" s="53"/>
      <c r="R50" s="53"/>
      <c r="S50" s="53"/>
      <c r="T50" s="53"/>
      <c r="U50" s="53"/>
    </row>
    <row r="51" spans="1:21">
      <c r="A51" s="81"/>
      <c r="B51" s="81"/>
      <c r="C51" s="62"/>
      <c r="D51" s="62"/>
      <c r="E51" s="62"/>
      <c r="F51" s="62"/>
      <c r="G51" s="62"/>
      <c r="H51" s="62"/>
      <c r="I51" s="63"/>
      <c r="J51" s="4"/>
      <c r="K51" s="4" t="str">
        <f t="shared" si="0"/>
        <v/>
      </c>
      <c r="L51" s="4"/>
      <c r="M51" s="4"/>
      <c r="N51" s="276"/>
      <c r="P51" s="53"/>
      <c r="R51" s="53"/>
      <c r="S51" s="53"/>
      <c r="T51" s="53"/>
      <c r="U51" s="53"/>
    </row>
    <row r="52" spans="1:21">
      <c r="A52" s="81"/>
      <c r="B52" s="81"/>
      <c r="C52" s="62"/>
      <c r="D52" s="62"/>
      <c r="E52" s="62"/>
      <c r="F52" s="62"/>
      <c r="G52" s="62"/>
      <c r="H52" s="62"/>
      <c r="I52" s="63"/>
      <c r="J52" s="4"/>
      <c r="K52" s="4" t="str">
        <f t="shared" si="0"/>
        <v/>
      </c>
      <c r="L52" s="4"/>
      <c r="M52" s="4"/>
      <c r="N52" s="276"/>
      <c r="P52" s="53"/>
      <c r="R52" s="53"/>
      <c r="S52" s="53"/>
      <c r="T52" s="53"/>
      <c r="U52" s="53"/>
    </row>
    <row r="53" spans="1:21">
      <c r="A53" s="81"/>
      <c r="B53" s="81"/>
      <c r="C53" s="62"/>
      <c r="D53" s="62"/>
      <c r="E53" s="62"/>
      <c r="F53" s="62"/>
      <c r="G53" s="62"/>
      <c r="H53" s="62"/>
      <c r="I53" s="63"/>
      <c r="J53" s="4"/>
      <c r="K53" s="4" t="str">
        <f t="shared" si="0"/>
        <v/>
      </c>
      <c r="L53" s="4"/>
      <c r="M53" s="4"/>
      <c r="N53" s="276"/>
      <c r="P53" s="53"/>
      <c r="R53" s="53"/>
      <c r="S53" s="53"/>
      <c r="T53" s="53"/>
      <c r="U53" s="53"/>
    </row>
    <row r="54" spans="1:21">
      <c r="A54" s="81"/>
      <c r="B54" s="81"/>
      <c r="C54" s="62"/>
      <c r="D54" s="62"/>
      <c r="E54" s="62"/>
      <c r="F54" s="62"/>
      <c r="G54" s="62"/>
      <c r="H54" s="62"/>
      <c r="I54" s="63"/>
      <c r="J54" s="4"/>
      <c r="K54" s="4" t="str">
        <f t="shared" si="0"/>
        <v/>
      </c>
      <c r="L54" s="4"/>
      <c r="M54" s="4"/>
      <c r="N54" s="276"/>
      <c r="P54" s="53"/>
      <c r="R54" s="53"/>
      <c r="S54" s="53"/>
      <c r="T54" s="53"/>
      <c r="U54" s="53"/>
    </row>
    <row r="55" spans="1:21">
      <c r="A55" s="81"/>
      <c r="B55" s="81"/>
      <c r="C55" s="62"/>
      <c r="D55" s="62"/>
      <c r="E55" s="62"/>
      <c r="F55" s="62"/>
      <c r="G55" s="62"/>
      <c r="H55" s="62"/>
      <c r="I55" s="63"/>
      <c r="J55" s="4"/>
      <c r="K55" s="4" t="str">
        <f t="shared" si="0"/>
        <v/>
      </c>
      <c r="L55" s="4"/>
      <c r="M55" s="4"/>
      <c r="N55" s="276"/>
      <c r="P55" s="53"/>
      <c r="R55" s="53"/>
      <c r="S55" s="53"/>
      <c r="T55" s="53"/>
      <c r="U55" s="53"/>
    </row>
    <row r="56" spans="1:21">
      <c r="A56" s="81"/>
      <c r="B56" s="81"/>
      <c r="C56" s="62"/>
      <c r="D56" s="62"/>
      <c r="E56" s="62"/>
      <c r="F56" s="62"/>
      <c r="G56" s="62"/>
      <c r="H56" s="62"/>
      <c r="I56" s="63"/>
      <c r="J56" s="4"/>
      <c r="K56" s="4" t="str">
        <f t="shared" si="0"/>
        <v/>
      </c>
      <c r="L56" s="4"/>
      <c r="M56" s="4"/>
      <c r="N56" s="276"/>
      <c r="P56" s="53"/>
      <c r="R56" s="53"/>
      <c r="S56" s="53"/>
      <c r="T56" s="53"/>
      <c r="U56" s="53"/>
    </row>
    <row r="57" spans="1:21">
      <c r="A57" s="81"/>
      <c r="B57" s="81"/>
      <c r="C57" s="62"/>
      <c r="D57" s="62"/>
      <c r="E57" s="62"/>
      <c r="F57" s="62"/>
      <c r="G57" s="62"/>
      <c r="H57" s="62"/>
      <c r="I57" s="63"/>
      <c r="J57" s="4"/>
      <c r="K57" s="4" t="str">
        <f t="shared" si="0"/>
        <v/>
      </c>
      <c r="L57" s="4"/>
      <c r="M57" s="4"/>
      <c r="N57" s="276"/>
      <c r="P57" s="53"/>
      <c r="R57" s="53"/>
      <c r="S57" s="53"/>
      <c r="T57" s="53"/>
      <c r="U57" s="53"/>
    </row>
    <row r="58" spans="1:21">
      <c r="A58" s="81"/>
      <c r="B58" s="81"/>
      <c r="C58" s="62"/>
      <c r="D58" s="62"/>
      <c r="E58" s="62"/>
      <c r="F58" s="62"/>
      <c r="G58" s="62"/>
      <c r="H58" s="62"/>
      <c r="I58" s="63"/>
      <c r="J58" s="4"/>
      <c r="K58" s="4" t="str">
        <f t="shared" si="0"/>
        <v/>
      </c>
      <c r="L58" s="4"/>
      <c r="M58" s="4"/>
      <c r="N58" s="276"/>
      <c r="P58" s="53"/>
      <c r="R58" s="53"/>
      <c r="S58" s="53"/>
      <c r="T58" s="53"/>
      <c r="U58" s="53"/>
    </row>
    <row r="59" spans="1:21">
      <c r="A59" s="81"/>
      <c r="B59" s="81"/>
      <c r="C59" s="62"/>
      <c r="D59" s="62"/>
      <c r="E59" s="62"/>
      <c r="F59" s="62"/>
      <c r="G59" s="62"/>
      <c r="H59" s="62"/>
      <c r="I59" s="63"/>
      <c r="J59" s="4"/>
      <c r="K59" s="4" t="str">
        <f t="shared" si="0"/>
        <v/>
      </c>
      <c r="L59" s="4"/>
      <c r="M59" s="4"/>
      <c r="N59" s="276"/>
      <c r="P59" s="53"/>
      <c r="R59" s="53"/>
      <c r="S59" s="53"/>
      <c r="T59" s="53"/>
      <c r="U59" s="53"/>
    </row>
    <row r="60" spans="1:21">
      <c r="A60" s="81"/>
      <c r="B60" s="81"/>
      <c r="C60" s="62"/>
      <c r="D60" s="62"/>
      <c r="E60" s="62"/>
      <c r="F60" s="62"/>
      <c r="G60" s="62"/>
      <c r="H60" s="62"/>
      <c r="I60" s="63"/>
      <c r="J60" s="4"/>
      <c r="K60" s="4" t="str">
        <f t="shared" si="0"/>
        <v/>
      </c>
      <c r="L60" s="4"/>
      <c r="M60" s="4"/>
      <c r="N60" s="276"/>
      <c r="P60" s="53"/>
      <c r="R60" s="53"/>
      <c r="S60" s="53"/>
      <c r="T60" s="53"/>
      <c r="U60" s="53"/>
    </row>
    <row r="61" spans="1:21">
      <c r="A61" s="81"/>
      <c r="B61" s="81"/>
      <c r="C61" s="62"/>
      <c r="D61" s="62"/>
      <c r="E61" s="62"/>
      <c r="F61" s="62"/>
      <c r="G61" s="62"/>
      <c r="H61" s="62"/>
      <c r="I61" s="63"/>
      <c r="J61" s="4"/>
      <c r="K61" s="4" t="str">
        <f t="shared" si="0"/>
        <v/>
      </c>
      <c r="L61" s="4"/>
      <c r="M61" s="4"/>
      <c r="N61" s="276"/>
      <c r="P61" s="53"/>
      <c r="R61" s="53"/>
      <c r="S61" s="53"/>
      <c r="T61" s="53"/>
      <c r="U61" s="53"/>
    </row>
    <row r="62" spans="1:21">
      <c r="A62" s="81"/>
      <c r="B62" s="81"/>
      <c r="C62" s="62"/>
      <c r="D62" s="62"/>
      <c r="E62" s="62"/>
      <c r="F62" s="62"/>
      <c r="G62" s="62"/>
      <c r="H62" s="62"/>
      <c r="I62" s="63"/>
      <c r="J62" s="4"/>
      <c r="K62" s="4" t="str">
        <f t="shared" si="0"/>
        <v/>
      </c>
      <c r="L62" s="4"/>
      <c r="M62" s="4"/>
      <c r="N62" s="276"/>
      <c r="P62" s="53"/>
      <c r="R62" s="53"/>
      <c r="S62" s="53"/>
      <c r="T62" s="53"/>
      <c r="U62" s="53"/>
    </row>
    <row r="63" spans="1:21">
      <c r="A63" s="81"/>
      <c r="B63" s="81"/>
      <c r="C63" s="62"/>
      <c r="D63" s="62"/>
      <c r="E63" s="62"/>
      <c r="F63" s="62"/>
      <c r="G63" s="62"/>
      <c r="H63" s="62"/>
      <c r="I63" s="63"/>
      <c r="J63" s="4"/>
      <c r="K63" s="4" t="str">
        <f t="shared" si="0"/>
        <v/>
      </c>
      <c r="L63" s="4"/>
      <c r="M63" s="4"/>
      <c r="N63" s="276"/>
      <c r="P63" s="53"/>
      <c r="R63" s="53"/>
      <c r="S63" s="53"/>
      <c r="T63" s="53"/>
      <c r="U63" s="53"/>
    </row>
    <row r="64" spans="1:21">
      <c r="A64" s="81"/>
      <c r="B64" s="81"/>
      <c r="C64" s="62"/>
      <c r="D64" s="62"/>
      <c r="E64" s="62"/>
      <c r="F64" s="62"/>
      <c r="G64" s="62"/>
      <c r="H64" s="62"/>
      <c r="I64" s="63"/>
      <c r="J64" s="4"/>
      <c r="K64" s="4" t="str">
        <f t="shared" si="0"/>
        <v/>
      </c>
      <c r="L64" s="4"/>
      <c r="M64" s="4"/>
      <c r="N64" s="276"/>
      <c r="P64" s="53"/>
      <c r="R64" s="53"/>
      <c r="S64" s="53"/>
      <c r="T64" s="53"/>
      <c r="U64" s="53"/>
    </row>
    <row r="65" spans="1:21">
      <c r="A65" s="81"/>
      <c r="B65" s="81"/>
      <c r="C65" s="62"/>
      <c r="D65" s="62"/>
      <c r="E65" s="62"/>
      <c r="F65" s="62"/>
      <c r="G65" s="62"/>
      <c r="H65" s="62"/>
      <c r="I65" s="63"/>
      <c r="J65" s="4"/>
      <c r="K65" s="4" t="str">
        <f t="shared" si="0"/>
        <v/>
      </c>
      <c r="L65" s="4"/>
      <c r="M65" s="4"/>
      <c r="N65" s="276"/>
      <c r="P65" s="53"/>
      <c r="R65" s="53"/>
      <c r="S65" s="53"/>
      <c r="T65" s="53"/>
      <c r="U65" s="53"/>
    </row>
    <row r="66" spans="1:21">
      <c r="A66" s="81"/>
      <c r="B66" s="81"/>
      <c r="C66" s="62"/>
      <c r="D66" s="62"/>
      <c r="E66" s="62"/>
      <c r="F66" s="62"/>
      <c r="G66" s="62"/>
      <c r="H66" s="62"/>
      <c r="I66" s="63"/>
      <c r="J66" s="4"/>
      <c r="K66" s="4" t="str">
        <f t="shared" si="0"/>
        <v/>
      </c>
      <c r="L66" s="4"/>
      <c r="M66" s="4"/>
      <c r="N66" s="276"/>
      <c r="P66" s="53"/>
      <c r="R66" s="53"/>
      <c r="S66" s="53"/>
      <c r="T66" s="53"/>
      <c r="U66" s="53"/>
    </row>
    <row r="67" spans="1:21">
      <c r="A67" s="81"/>
      <c r="B67" s="81"/>
      <c r="C67" s="62"/>
      <c r="D67" s="62"/>
      <c r="E67" s="62"/>
      <c r="F67" s="62"/>
      <c r="G67" s="62"/>
      <c r="H67" s="62"/>
      <c r="I67" s="63"/>
      <c r="J67" s="4"/>
      <c r="K67" s="4" t="str">
        <f t="shared" si="0"/>
        <v/>
      </c>
      <c r="L67" s="4"/>
      <c r="M67" s="4"/>
      <c r="N67" s="276"/>
      <c r="P67" s="53"/>
      <c r="R67" s="53"/>
      <c r="S67" s="53"/>
      <c r="T67" s="53"/>
      <c r="U67" s="53"/>
    </row>
    <row r="68" spans="1:21">
      <c r="A68" s="81"/>
      <c r="B68" s="81"/>
      <c r="C68" s="62"/>
      <c r="D68" s="62"/>
      <c r="E68" s="62"/>
      <c r="F68" s="62"/>
      <c r="G68" s="62"/>
      <c r="H68" s="62"/>
      <c r="I68" s="63"/>
      <c r="J68" s="4"/>
      <c r="K68" s="4" t="str">
        <f t="shared" si="0"/>
        <v/>
      </c>
      <c r="L68" s="4"/>
      <c r="M68" s="4"/>
      <c r="N68" s="276"/>
      <c r="P68" s="53"/>
      <c r="R68" s="53"/>
      <c r="S68" s="53"/>
      <c r="T68" s="53"/>
      <c r="U68" s="53"/>
    </row>
    <row r="69" spans="1:21">
      <c r="A69" s="81"/>
      <c r="B69" s="81"/>
      <c r="C69" s="62"/>
      <c r="D69" s="62"/>
      <c r="E69" s="62"/>
      <c r="F69" s="62"/>
      <c r="G69" s="62"/>
      <c r="H69" s="62"/>
      <c r="I69" s="63"/>
      <c r="J69" s="4"/>
      <c r="K69" s="4" t="str">
        <f t="shared" si="0"/>
        <v/>
      </c>
      <c r="L69" s="4"/>
      <c r="M69" s="4"/>
      <c r="N69" s="276"/>
      <c r="P69" s="53"/>
      <c r="R69" s="53"/>
      <c r="S69" s="53"/>
      <c r="T69" s="53"/>
      <c r="U69" s="53"/>
    </row>
    <row r="70" spans="1:21">
      <c r="A70" s="81"/>
      <c r="B70" s="81"/>
      <c r="C70" s="62"/>
      <c r="D70" s="62"/>
      <c r="E70" s="62"/>
      <c r="F70" s="62"/>
      <c r="G70" s="62"/>
      <c r="H70" s="62"/>
      <c r="I70" s="63"/>
      <c r="J70" s="4"/>
      <c r="K70" s="4" t="str">
        <f t="shared" si="0"/>
        <v/>
      </c>
      <c r="L70" s="4"/>
      <c r="M70" s="4"/>
      <c r="N70" s="276"/>
      <c r="P70" s="53"/>
      <c r="R70" s="53"/>
      <c r="S70" s="53"/>
      <c r="T70" s="53"/>
      <c r="U70" s="53"/>
    </row>
    <row r="71" spans="1:21">
      <c r="A71" s="81"/>
      <c r="B71" s="81"/>
      <c r="C71" s="62"/>
      <c r="D71" s="62"/>
      <c r="E71" s="62"/>
      <c r="F71" s="62"/>
      <c r="G71" s="62"/>
      <c r="H71" s="62"/>
      <c r="I71" s="63"/>
      <c r="J71" s="4"/>
      <c r="K71" s="4" t="str">
        <f t="shared" si="0"/>
        <v/>
      </c>
      <c r="L71" s="4"/>
      <c r="M71" s="4"/>
      <c r="N71" s="276"/>
      <c r="P71" s="53"/>
      <c r="R71" s="53"/>
      <c r="S71" s="53"/>
      <c r="T71" s="53"/>
      <c r="U71" s="53"/>
    </row>
    <row r="72" spans="1:21">
      <c r="A72" s="81"/>
      <c r="B72" s="81"/>
      <c r="C72" s="62"/>
      <c r="D72" s="62"/>
      <c r="E72" s="62"/>
      <c r="F72" s="62"/>
      <c r="G72" s="62"/>
      <c r="H72" s="62"/>
      <c r="I72" s="63"/>
      <c r="J72" s="4"/>
      <c r="K72" s="4" t="str">
        <f t="shared" ref="K72:K106" si="1">IF(J72&lt;&gt;"",J72,"")</f>
        <v/>
      </c>
      <c r="L72" s="4"/>
      <c r="M72" s="4"/>
      <c r="N72" s="276"/>
      <c r="P72" s="53"/>
      <c r="R72" s="53"/>
      <c r="S72" s="53"/>
      <c r="T72" s="53"/>
      <c r="U72" s="53"/>
    </row>
    <row r="73" spans="1:21">
      <c r="A73" s="81"/>
      <c r="B73" s="81"/>
      <c r="C73" s="62"/>
      <c r="D73" s="62"/>
      <c r="E73" s="62"/>
      <c r="F73" s="62"/>
      <c r="G73" s="62"/>
      <c r="H73" s="62"/>
      <c r="I73" s="63"/>
      <c r="J73" s="4"/>
      <c r="K73" s="4" t="str">
        <f t="shared" si="1"/>
        <v/>
      </c>
      <c r="L73" s="4"/>
      <c r="M73" s="4"/>
      <c r="N73" s="276"/>
      <c r="P73" s="53"/>
      <c r="R73" s="53"/>
      <c r="S73" s="53"/>
      <c r="T73" s="53"/>
      <c r="U73" s="53"/>
    </row>
    <row r="74" spans="1:21">
      <c r="A74" s="81"/>
      <c r="B74" s="81"/>
      <c r="C74" s="62"/>
      <c r="D74" s="62"/>
      <c r="E74" s="62"/>
      <c r="F74" s="62"/>
      <c r="G74" s="62"/>
      <c r="H74" s="62"/>
      <c r="I74" s="63"/>
      <c r="J74" s="4"/>
      <c r="K74" s="4" t="str">
        <f t="shared" si="1"/>
        <v/>
      </c>
      <c r="L74" s="4"/>
      <c r="M74" s="4"/>
      <c r="N74" s="276"/>
      <c r="P74" s="53"/>
      <c r="R74" s="53"/>
      <c r="S74" s="53"/>
      <c r="T74" s="53"/>
      <c r="U74" s="53"/>
    </row>
    <row r="75" spans="1:21">
      <c r="A75" s="81"/>
      <c r="B75" s="81"/>
      <c r="C75" s="62"/>
      <c r="D75" s="62"/>
      <c r="E75" s="62"/>
      <c r="F75" s="62"/>
      <c r="G75" s="62"/>
      <c r="H75" s="62"/>
      <c r="I75" s="63"/>
      <c r="J75" s="4"/>
      <c r="K75" s="4" t="str">
        <f t="shared" si="1"/>
        <v/>
      </c>
      <c r="L75" s="4"/>
      <c r="M75" s="4"/>
      <c r="N75" s="276"/>
      <c r="P75" s="53"/>
      <c r="R75" s="53"/>
      <c r="S75" s="53"/>
      <c r="T75" s="53"/>
      <c r="U75" s="53"/>
    </row>
    <row r="76" spans="1:21">
      <c r="A76" s="81"/>
      <c r="B76" s="81"/>
      <c r="C76" s="62"/>
      <c r="D76" s="62"/>
      <c r="E76" s="62"/>
      <c r="F76" s="62"/>
      <c r="G76" s="62"/>
      <c r="H76" s="62"/>
      <c r="I76" s="63"/>
      <c r="J76" s="4"/>
      <c r="K76" s="4" t="str">
        <f t="shared" si="1"/>
        <v/>
      </c>
      <c r="L76" s="4"/>
      <c r="M76" s="4"/>
      <c r="N76" s="276"/>
      <c r="P76" s="53"/>
      <c r="R76" s="53"/>
      <c r="S76" s="53"/>
      <c r="T76" s="53"/>
      <c r="U76" s="53"/>
    </row>
    <row r="77" spans="1:21">
      <c r="A77" s="81"/>
      <c r="B77" s="81"/>
      <c r="C77" s="62"/>
      <c r="D77" s="62"/>
      <c r="E77" s="62"/>
      <c r="F77" s="62"/>
      <c r="G77" s="62"/>
      <c r="H77" s="62"/>
      <c r="I77" s="63"/>
      <c r="J77" s="4"/>
      <c r="K77" s="4" t="str">
        <f t="shared" si="1"/>
        <v/>
      </c>
      <c r="L77" s="4"/>
      <c r="M77" s="4"/>
      <c r="N77" s="276"/>
      <c r="P77" s="53"/>
      <c r="R77" s="53"/>
      <c r="S77" s="53"/>
      <c r="T77" s="53"/>
      <c r="U77" s="53"/>
    </row>
    <row r="78" spans="1:21">
      <c r="A78" s="81"/>
      <c r="B78" s="81"/>
      <c r="C78" s="62"/>
      <c r="D78" s="62"/>
      <c r="E78" s="62"/>
      <c r="F78" s="62"/>
      <c r="G78" s="62"/>
      <c r="H78" s="62"/>
      <c r="I78" s="63"/>
      <c r="J78" s="4"/>
      <c r="K78" s="4" t="str">
        <f t="shared" si="1"/>
        <v/>
      </c>
      <c r="L78" s="4"/>
      <c r="M78" s="4"/>
      <c r="N78" s="276"/>
      <c r="P78" s="53"/>
      <c r="R78" s="53"/>
      <c r="S78" s="53"/>
      <c r="T78" s="53"/>
      <c r="U78" s="53"/>
    </row>
    <row r="79" spans="1:21">
      <c r="A79" s="81"/>
      <c r="B79" s="81"/>
      <c r="C79" s="62"/>
      <c r="D79" s="62"/>
      <c r="E79" s="62"/>
      <c r="F79" s="62"/>
      <c r="G79" s="62"/>
      <c r="H79" s="62"/>
      <c r="I79" s="63"/>
      <c r="J79" s="4"/>
      <c r="K79" s="4" t="str">
        <f t="shared" si="1"/>
        <v/>
      </c>
      <c r="L79" s="4"/>
      <c r="M79" s="4"/>
      <c r="N79" s="276"/>
      <c r="P79" s="53"/>
      <c r="R79" s="53"/>
      <c r="S79" s="53"/>
      <c r="T79" s="53"/>
      <c r="U79" s="53"/>
    </row>
    <row r="80" spans="1:21">
      <c r="A80" s="81"/>
      <c r="B80" s="81"/>
      <c r="C80" s="62"/>
      <c r="D80" s="62"/>
      <c r="E80" s="62"/>
      <c r="F80" s="62"/>
      <c r="G80" s="62"/>
      <c r="H80" s="62"/>
      <c r="I80" s="63"/>
      <c r="J80" s="4"/>
      <c r="K80" s="4" t="str">
        <f t="shared" si="1"/>
        <v/>
      </c>
      <c r="L80" s="4"/>
      <c r="M80" s="4"/>
      <c r="N80" s="276"/>
      <c r="P80" s="53"/>
      <c r="R80" s="53"/>
      <c r="S80" s="53"/>
      <c r="T80" s="53"/>
      <c r="U80" s="53"/>
    </row>
    <row r="81" spans="1:21">
      <c r="A81" s="81"/>
      <c r="B81" s="81"/>
      <c r="C81" s="62"/>
      <c r="D81" s="62"/>
      <c r="E81" s="62"/>
      <c r="F81" s="62"/>
      <c r="G81" s="62"/>
      <c r="H81" s="62"/>
      <c r="I81" s="63"/>
      <c r="J81" s="4"/>
      <c r="K81" s="4" t="str">
        <f t="shared" si="1"/>
        <v/>
      </c>
      <c r="L81" s="4"/>
      <c r="M81" s="4"/>
      <c r="N81" s="276"/>
      <c r="P81" s="53"/>
      <c r="R81" s="53"/>
      <c r="S81" s="53"/>
      <c r="T81" s="53"/>
      <c r="U81" s="53"/>
    </row>
    <row r="82" spans="1:21">
      <c r="A82" s="81"/>
      <c r="B82" s="81"/>
      <c r="C82" s="62"/>
      <c r="D82" s="62"/>
      <c r="E82" s="62"/>
      <c r="F82" s="62"/>
      <c r="G82" s="62"/>
      <c r="H82" s="62"/>
      <c r="I82" s="63"/>
      <c r="J82" s="4"/>
      <c r="K82" s="4" t="str">
        <f t="shared" si="1"/>
        <v/>
      </c>
      <c r="L82" s="4"/>
      <c r="M82" s="4"/>
      <c r="N82" s="276"/>
      <c r="P82" s="53"/>
      <c r="R82" s="53"/>
      <c r="S82" s="53"/>
      <c r="T82" s="53"/>
      <c r="U82" s="53"/>
    </row>
    <row r="83" spans="1:21">
      <c r="A83" s="81"/>
      <c r="B83" s="81"/>
      <c r="C83" s="62"/>
      <c r="D83" s="62"/>
      <c r="E83" s="62"/>
      <c r="F83" s="62"/>
      <c r="G83" s="62"/>
      <c r="H83" s="62"/>
      <c r="I83" s="63"/>
      <c r="J83" s="4"/>
      <c r="K83" s="4" t="str">
        <f t="shared" si="1"/>
        <v/>
      </c>
      <c r="L83" s="4"/>
      <c r="M83" s="4"/>
      <c r="N83" s="276"/>
      <c r="P83" s="53"/>
      <c r="R83" s="53"/>
      <c r="S83" s="53"/>
      <c r="T83" s="53"/>
      <c r="U83" s="53"/>
    </row>
    <row r="84" spans="1:21">
      <c r="A84" s="81"/>
      <c r="B84" s="81"/>
      <c r="C84" s="62"/>
      <c r="D84" s="62"/>
      <c r="E84" s="62"/>
      <c r="F84" s="62"/>
      <c r="G84" s="62"/>
      <c r="H84" s="62"/>
      <c r="I84" s="63"/>
      <c r="J84" s="4"/>
      <c r="K84" s="4" t="str">
        <f t="shared" si="1"/>
        <v/>
      </c>
      <c r="L84" s="4"/>
      <c r="M84" s="4"/>
      <c r="N84" s="276"/>
      <c r="P84" s="53"/>
      <c r="R84" s="53"/>
      <c r="S84" s="53"/>
      <c r="T84" s="53"/>
      <c r="U84" s="53"/>
    </row>
    <row r="85" spans="1:21">
      <c r="A85" s="81"/>
      <c r="B85" s="81"/>
      <c r="C85" s="62"/>
      <c r="D85" s="62"/>
      <c r="E85" s="62"/>
      <c r="F85" s="62"/>
      <c r="G85" s="62"/>
      <c r="H85" s="62"/>
      <c r="I85" s="63"/>
      <c r="J85" s="4"/>
      <c r="K85" s="4" t="str">
        <f t="shared" si="1"/>
        <v/>
      </c>
      <c r="L85" s="4"/>
      <c r="M85" s="4"/>
      <c r="N85" s="276"/>
      <c r="P85" s="53"/>
      <c r="R85" s="53"/>
      <c r="S85" s="53"/>
      <c r="T85" s="53"/>
      <c r="U85" s="53"/>
    </row>
    <row r="86" spans="1:21">
      <c r="A86" s="81"/>
      <c r="B86" s="81"/>
      <c r="C86" s="62"/>
      <c r="D86" s="62"/>
      <c r="E86" s="62"/>
      <c r="F86" s="62"/>
      <c r="G86" s="62"/>
      <c r="H86" s="62"/>
      <c r="I86" s="63"/>
      <c r="J86" s="4"/>
      <c r="K86" s="4" t="str">
        <f t="shared" si="1"/>
        <v/>
      </c>
      <c r="L86" s="4"/>
      <c r="M86" s="4"/>
      <c r="N86" s="276"/>
      <c r="P86" s="53"/>
      <c r="R86" s="53"/>
      <c r="S86" s="53"/>
      <c r="T86" s="53"/>
      <c r="U86" s="53"/>
    </row>
    <row r="87" spans="1:21">
      <c r="A87" s="81"/>
      <c r="B87" s="81"/>
      <c r="C87" s="62"/>
      <c r="D87" s="62"/>
      <c r="E87" s="62"/>
      <c r="F87" s="62"/>
      <c r="G87" s="62"/>
      <c r="H87" s="62"/>
      <c r="I87" s="63"/>
      <c r="J87" s="4"/>
      <c r="K87" s="4" t="str">
        <f t="shared" si="1"/>
        <v/>
      </c>
      <c r="L87" s="4"/>
      <c r="M87" s="4"/>
      <c r="N87" s="276"/>
      <c r="P87" s="53"/>
      <c r="R87" s="53"/>
      <c r="S87" s="53"/>
      <c r="T87" s="53"/>
      <c r="U87" s="53"/>
    </row>
    <row r="88" spans="1:21">
      <c r="A88" s="81"/>
      <c r="B88" s="81"/>
      <c r="C88" s="62"/>
      <c r="D88" s="62"/>
      <c r="E88" s="62"/>
      <c r="F88" s="62"/>
      <c r="G88" s="62"/>
      <c r="H88" s="62"/>
      <c r="I88" s="63"/>
      <c r="J88" s="4"/>
      <c r="K88" s="4" t="str">
        <f t="shared" si="1"/>
        <v/>
      </c>
      <c r="L88" s="4"/>
      <c r="M88" s="4"/>
      <c r="N88" s="276"/>
      <c r="P88" s="53"/>
      <c r="R88" s="53"/>
      <c r="S88" s="53"/>
      <c r="T88" s="53"/>
      <c r="U88" s="53"/>
    </row>
    <row r="89" spans="1:21">
      <c r="A89" s="81"/>
      <c r="B89" s="81"/>
      <c r="C89" s="62"/>
      <c r="D89" s="62"/>
      <c r="E89" s="62"/>
      <c r="F89" s="62"/>
      <c r="G89" s="62"/>
      <c r="H89" s="62"/>
      <c r="I89" s="63"/>
      <c r="J89" s="4"/>
      <c r="K89" s="4" t="str">
        <f t="shared" si="1"/>
        <v/>
      </c>
      <c r="L89" s="4"/>
      <c r="M89" s="4"/>
      <c r="N89" s="276"/>
      <c r="P89" s="53"/>
      <c r="R89" s="53"/>
      <c r="S89" s="53"/>
      <c r="T89" s="53"/>
      <c r="U89" s="53"/>
    </row>
    <row r="90" spans="1:21">
      <c r="A90" s="81"/>
      <c r="B90" s="81"/>
      <c r="C90" s="62"/>
      <c r="D90" s="62"/>
      <c r="E90" s="62"/>
      <c r="F90" s="62"/>
      <c r="G90" s="62"/>
      <c r="H90" s="62"/>
      <c r="I90" s="63"/>
      <c r="J90" s="4"/>
      <c r="K90" s="4" t="str">
        <f t="shared" si="1"/>
        <v/>
      </c>
      <c r="L90" s="4"/>
      <c r="M90" s="4"/>
      <c r="N90" s="276"/>
      <c r="P90" s="53"/>
      <c r="R90" s="53"/>
      <c r="S90" s="53"/>
      <c r="T90" s="53"/>
      <c r="U90" s="53"/>
    </row>
    <row r="91" spans="1:21">
      <c r="A91" s="81"/>
      <c r="B91" s="81"/>
      <c r="C91" s="62"/>
      <c r="D91" s="62"/>
      <c r="E91" s="62"/>
      <c r="F91" s="62"/>
      <c r="G91" s="62"/>
      <c r="H91" s="62"/>
      <c r="I91" s="63"/>
      <c r="J91" s="4"/>
      <c r="K91" s="4" t="str">
        <f t="shared" si="1"/>
        <v/>
      </c>
      <c r="L91" s="4"/>
      <c r="M91" s="4"/>
      <c r="N91" s="276"/>
      <c r="P91" s="53"/>
      <c r="R91" s="53"/>
      <c r="S91" s="53"/>
      <c r="T91" s="53"/>
      <c r="U91" s="53"/>
    </row>
    <row r="92" spans="1:21">
      <c r="A92" s="81"/>
      <c r="B92" s="81"/>
      <c r="C92" s="62"/>
      <c r="D92" s="62"/>
      <c r="E92" s="62"/>
      <c r="F92" s="62"/>
      <c r="G92" s="62"/>
      <c r="H92" s="62"/>
      <c r="I92" s="63"/>
      <c r="J92" s="4"/>
      <c r="K92" s="4" t="str">
        <f t="shared" si="1"/>
        <v/>
      </c>
      <c r="L92" s="4"/>
      <c r="M92" s="4"/>
      <c r="N92" s="276"/>
      <c r="P92" s="53"/>
      <c r="R92" s="53"/>
      <c r="S92" s="53"/>
      <c r="T92" s="53"/>
      <c r="U92" s="53"/>
    </row>
    <row r="93" spans="1:21">
      <c r="A93" s="81"/>
      <c r="B93" s="81"/>
      <c r="C93" s="62"/>
      <c r="D93" s="62"/>
      <c r="E93" s="62"/>
      <c r="F93" s="62"/>
      <c r="G93" s="62"/>
      <c r="H93" s="62"/>
      <c r="I93" s="63"/>
      <c r="J93" s="4"/>
      <c r="K93" s="4" t="str">
        <f t="shared" si="1"/>
        <v/>
      </c>
      <c r="L93" s="4"/>
      <c r="M93" s="4"/>
      <c r="N93" s="276"/>
      <c r="P93" s="53"/>
      <c r="R93" s="53"/>
      <c r="S93" s="53"/>
      <c r="T93" s="53"/>
      <c r="U93" s="53"/>
    </row>
    <row r="94" spans="1:21">
      <c r="A94" s="81"/>
      <c r="B94" s="81"/>
      <c r="C94" s="62"/>
      <c r="D94" s="62"/>
      <c r="E94" s="62"/>
      <c r="F94" s="62"/>
      <c r="G94" s="62"/>
      <c r="H94" s="62"/>
      <c r="I94" s="63"/>
      <c r="J94" s="4"/>
      <c r="K94" s="4" t="str">
        <f t="shared" si="1"/>
        <v/>
      </c>
      <c r="L94" s="4"/>
      <c r="M94" s="4"/>
      <c r="N94" s="276"/>
      <c r="P94" s="53"/>
      <c r="R94" s="53"/>
      <c r="S94" s="53"/>
      <c r="T94" s="53"/>
      <c r="U94" s="53"/>
    </row>
    <row r="95" spans="1:21">
      <c r="A95" s="81"/>
      <c r="B95" s="81"/>
      <c r="C95" s="62"/>
      <c r="D95" s="62"/>
      <c r="E95" s="62"/>
      <c r="F95" s="62"/>
      <c r="G95" s="62"/>
      <c r="H95" s="62"/>
      <c r="I95" s="63"/>
      <c r="J95" s="4"/>
      <c r="K95" s="4" t="str">
        <f t="shared" si="1"/>
        <v/>
      </c>
      <c r="L95" s="4"/>
      <c r="M95" s="4"/>
      <c r="N95" s="276"/>
      <c r="P95" s="53"/>
      <c r="R95" s="53"/>
      <c r="S95" s="53"/>
      <c r="T95" s="53"/>
      <c r="U95" s="53"/>
    </row>
    <row r="96" spans="1:21">
      <c r="A96" s="81"/>
      <c r="B96" s="81"/>
      <c r="C96" s="62"/>
      <c r="D96" s="62"/>
      <c r="E96" s="62"/>
      <c r="F96" s="62"/>
      <c r="G96" s="62"/>
      <c r="H96" s="62"/>
      <c r="I96" s="63"/>
      <c r="J96" s="4"/>
      <c r="K96" s="4" t="str">
        <f t="shared" si="1"/>
        <v/>
      </c>
      <c r="L96" s="4"/>
      <c r="M96" s="4"/>
      <c r="N96" s="276"/>
      <c r="P96" s="53"/>
      <c r="R96" s="53"/>
      <c r="S96" s="53"/>
      <c r="T96" s="53"/>
      <c r="U96" s="53"/>
    </row>
    <row r="97" spans="1:21">
      <c r="A97" s="81"/>
      <c r="B97" s="81"/>
      <c r="C97" s="62"/>
      <c r="D97" s="62"/>
      <c r="E97" s="62"/>
      <c r="F97" s="62"/>
      <c r="G97" s="62"/>
      <c r="H97" s="62"/>
      <c r="I97" s="63"/>
      <c r="J97" s="4"/>
      <c r="K97" s="4" t="str">
        <f t="shared" si="1"/>
        <v/>
      </c>
      <c r="L97" s="4"/>
      <c r="M97" s="4"/>
      <c r="N97" s="276"/>
      <c r="P97" s="53"/>
      <c r="R97" s="53"/>
      <c r="S97" s="53"/>
      <c r="T97" s="53"/>
      <c r="U97" s="53"/>
    </row>
    <row r="98" spans="1:21">
      <c r="A98" s="81"/>
      <c r="B98" s="81"/>
      <c r="C98" s="62"/>
      <c r="D98" s="62"/>
      <c r="E98" s="62"/>
      <c r="F98" s="62"/>
      <c r="G98" s="62"/>
      <c r="H98" s="62"/>
      <c r="I98" s="63"/>
      <c r="J98" s="4"/>
      <c r="K98" s="4" t="str">
        <f t="shared" si="1"/>
        <v/>
      </c>
      <c r="L98" s="4"/>
      <c r="M98" s="4"/>
      <c r="N98" s="276"/>
      <c r="P98" s="53"/>
      <c r="R98" s="53"/>
      <c r="S98" s="53"/>
      <c r="T98" s="53"/>
      <c r="U98" s="53"/>
    </row>
    <row r="99" spans="1:21">
      <c r="A99" s="81"/>
      <c r="B99" s="81"/>
      <c r="C99" s="62"/>
      <c r="D99" s="62"/>
      <c r="E99" s="62"/>
      <c r="F99" s="62"/>
      <c r="G99" s="62"/>
      <c r="H99" s="62"/>
      <c r="I99" s="63"/>
      <c r="J99" s="4"/>
      <c r="K99" s="4" t="str">
        <f t="shared" si="1"/>
        <v/>
      </c>
      <c r="L99" s="4"/>
      <c r="M99" s="4"/>
      <c r="N99" s="276"/>
      <c r="P99" s="53"/>
      <c r="R99" s="53"/>
      <c r="S99" s="53"/>
      <c r="T99" s="53"/>
      <c r="U99" s="53"/>
    </row>
    <row r="100" spans="1:21">
      <c r="A100" s="81"/>
      <c r="B100" s="81"/>
      <c r="C100" s="62"/>
      <c r="D100" s="62"/>
      <c r="E100" s="62"/>
      <c r="F100" s="62"/>
      <c r="G100" s="62"/>
      <c r="H100" s="62"/>
      <c r="I100" s="63"/>
      <c r="J100" s="4"/>
      <c r="K100" s="4" t="str">
        <f t="shared" si="1"/>
        <v/>
      </c>
      <c r="L100" s="4"/>
      <c r="M100" s="4"/>
      <c r="N100" s="276"/>
      <c r="P100" s="53"/>
      <c r="R100" s="53"/>
      <c r="S100" s="53"/>
      <c r="T100" s="53"/>
      <c r="U100" s="53"/>
    </row>
    <row r="101" spans="1:21">
      <c r="A101" s="81"/>
      <c r="B101" s="81"/>
      <c r="C101" s="62"/>
      <c r="D101" s="62"/>
      <c r="E101" s="62"/>
      <c r="F101" s="62"/>
      <c r="G101" s="62"/>
      <c r="H101" s="62"/>
      <c r="I101" s="63"/>
      <c r="J101" s="4"/>
      <c r="K101" s="4" t="str">
        <f t="shared" si="1"/>
        <v/>
      </c>
      <c r="L101" s="4"/>
      <c r="M101" s="4"/>
      <c r="N101" s="276"/>
      <c r="P101" s="53"/>
      <c r="R101" s="53"/>
      <c r="S101" s="53"/>
      <c r="T101" s="53"/>
      <c r="U101" s="53"/>
    </row>
    <row r="102" spans="1:21">
      <c r="A102" s="81"/>
      <c r="B102" s="81"/>
      <c r="C102" s="62"/>
      <c r="D102" s="62"/>
      <c r="E102" s="62"/>
      <c r="F102" s="62"/>
      <c r="G102" s="62"/>
      <c r="H102" s="62"/>
      <c r="I102" s="63"/>
      <c r="J102" s="4"/>
      <c r="K102" s="4" t="str">
        <f t="shared" si="1"/>
        <v/>
      </c>
      <c r="L102" s="4"/>
      <c r="M102" s="4"/>
      <c r="N102" s="276"/>
      <c r="P102" s="53"/>
      <c r="R102" s="53"/>
      <c r="S102" s="53"/>
      <c r="T102" s="53"/>
      <c r="U102" s="53"/>
    </row>
    <row r="103" spans="1:21">
      <c r="A103" s="81"/>
      <c r="B103" s="81"/>
      <c r="C103" s="62"/>
      <c r="D103" s="62"/>
      <c r="E103" s="62"/>
      <c r="F103" s="62"/>
      <c r="G103" s="62"/>
      <c r="H103" s="62"/>
      <c r="I103" s="63"/>
      <c r="J103" s="4"/>
      <c r="K103" s="4" t="str">
        <f t="shared" si="1"/>
        <v/>
      </c>
      <c r="L103" s="4"/>
      <c r="M103" s="4"/>
      <c r="N103" s="276"/>
      <c r="P103" s="53"/>
      <c r="R103" s="53"/>
      <c r="S103" s="53"/>
      <c r="T103" s="53"/>
      <c r="U103" s="53"/>
    </row>
    <row r="104" spans="1:21">
      <c r="A104" s="81"/>
      <c r="B104" s="81"/>
      <c r="C104" s="62"/>
      <c r="D104" s="62"/>
      <c r="E104" s="62"/>
      <c r="F104" s="62"/>
      <c r="G104" s="62"/>
      <c r="H104" s="62"/>
      <c r="I104" s="63"/>
      <c r="J104" s="4"/>
      <c r="K104" s="4" t="str">
        <f t="shared" si="1"/>
        <v/>
      </c>
      <c r="L104" s="4"/>
      <c r="M104" s="4"/>
      <c r="N104" s="276"/>
      <c r="P104" s="53"/>
      <c r="R104" s="53"/>
      <c r="S104" s="53"/>
      <c r="T104" s="53"/>
      <c r="U104" s="53"/>
    </row>
    <row r="105" spans="1:21">
      <c r="A105" s="81"/>
      <c r="B105" s="81"/>
      <c r="C105" s="62"/>
      <c r="D105" s="62"/>
      <c r="E105" s="62"/>
      <c r="F105" s="62"/>
      <c r="G105" s="62"/>
      <c r="H105" s="62"/>
      <c r="I105" s="63"/>
      <c r="J105" s="4"/>
      <c r="K105" s="4" t="str">
        <f t="shared" si="1"/>
        <v/>
      </c>
      <c r="L105" s="4"/>
      <c r="M105" s="4"/>
      <c r="N105" s="276"/>
      <c r="P105" s="53"/>
      <c r="R105" s="53"/>
      <c r="S105" s="53"/>
      <c r="T105" s="53"/>
      <c r="U105" s="53"/>
    </row>
    <row r="106" spans="1:21">
      <c r="A106" s="81"/>
      <c r="B106" s="81"/>
      <c r="C106" s="62"/>
      <c r="D106" s="62"/>
      <c r="E106" s="62"/>
      <c r="F106" s="62"/>
      <c r="G106" s="62"/>
      <c r="H106" s="62"/>
      <c r="I106" s="63"/>
      <c r="J106" s="4"/>
      <c r="K106" s="4" t="str">
        <f t="shared" si="1"/>
        <v/>
      </c>
      <c r="L106" s="4"/>
      <c r="M106" s="4"/>
      <c r="N106" s="276"/>
      <c r="P106" s="53"/>
      <c r="R106" s="53"/>
      <c r="S106" s="53"/>
      <c r="T106" s="53"/>
      <c r="U106" s="53"/>
    </row>
    <row r="107" spans="1:21">
      <c r="N107" s="275"/>
      <c r="O107" s="97"/>
      <c r="P107" s="53"/>
      <c r="Q107" s="275"/>
      <c r="U107" s="53"/>
    </row>
    <row r="108" spans="1:21">
      <c r="N108" s="275"/>
      <c r="O108" s="97"/>
      <c r="P108" s="53"/>
      <c r="Q108" s="275"/>
      <c r="U108" s="53"/>
    </row>
    <row r="109" spans="1:21">
      <c r="N109" s="275"/>
      <c r="O109" s="97"/>
      <c r="P109" s="53"/>
      <c r="Q109" s="275"/>
      <c r="U109" s="53"/>
    </row>
    <row r="110" spans="1:21">
      <c r="N110" s="275"/>
      <c r="O110" s="97"/>
      <c r="P110" s="53"/>
      <c r="Q110" s="275"/>
      <c r="U110" s="53"/>
    </row>
    <row r="111" spans="1:21">
      <c r="N111" s="275"/>
      <c r="O111" s="97"/>
      <c r="P111" s="53"/>
      <c r="Q111" s="275"/>
      <c r="U111" s="53"/>
    </row>
    <row r="112" spans="1:21">
      <c r="N112" s="275"/>
      <c r="O112" s="97"/>
      <c r="P112" s="53"/>
      <c r="Q112" s="275"/>
      <c r="U112" s="53"/>
    </row>
    <row r="113" spans="14:21">
      <c r="N113" s="275"/>
      <c r="O113" s="97"/>
      <c r="P113" s="53"/>
      <c r="Q113" s="275"/>
      <c r="U113" s="53"/>
    </row>
    <row r="114" spans="14:21">
      <c r="N114" s="275"/>
      <c r="O114" s="97"/>
      <c r="P114" s="53"/>
      <c r="Q114" s="275"/>
      <c r="U114" s="53"/>
    </row>
    <row r="115" spans="14:21">
      <c r="N115" s="275"/>
      <c r="O115" s="97"/>
      <c r="P115" s="53"/>
      <c r="Q115" s="275"/>
      <c r="U115" s="53"/>
    </row>
    <row r="116" spans="14:21">
      <c r="N116" s="275"/>
      <c r="O116" s="97"/>
      <c r="P116" s="53"/>
      <c r="Q116" s="275"/>
      <c r="U116" s="53"/>
    </row>
    <row r="117" spans="14:21">
      <c r="N117" s="275"/>
      <c r="O117" s="97"/>
      <c r="P117" s="53"/>
      <c r="Q117" s="275"/>
      <c r="U117" s="53"/>
    </row>
    <row r="118" spans="14:21">
      <c r="N118" s="275"/>
      <c r="O118" s="97"/>
      <c r="P118" s="53"/>
      <c r="Q118" s="275"/>
      <c r="U118" s="53"/>
    </row>
    <row r="119" spans="14:21">
      <c r="N119" s="275"/>
      <c r="O119" s="97"/>
      <c r="P119" s="53"/>
      <c r="Q119" s="275"/>
      <c r="U119" s="53"/>
    </row>
    <row r="120" spans="14:21">
      <c r="N120" s="275"/>
      <c r="O120" s="97"/>
      <c r="P120" s="53"/>
      <c r="Q120" s="275"/>
      <c r="U120" s="53"/>
    </row>
    <row r="121" spans="14:21">
      <c r="N121" s="275"/>
      <c r="O121" s="97"/>
      <c r="P121" s="53"/>
      <c r="Q121" s="275"/>
      <c r="U121" s="53"/>
    </row>
    <row r="122" spans="14:21">
      <c r="N122" s="275"/>
      <c r="O122" s="97"/>
      <c r="P122" s="53"/>
      <c r="Q122" s="275"/>
      <c r="U122" s="53"/>
    </row>
    <row r="123" spans="14:21">
      <c r="N123" s="275"/>
      <c r="O123" s="97"/>
      <c r="P123" s="53"/>
      <c r="Q123" s="275"/>
      <c r="U123" s="53"/>
    </row>
    <row r="124" spans="14:21">
      <c r="N124" s="275"/>
      <c r="O124" s="97"/>
      <c r="P124" s="53"/>
      <c r="Q124" s="275"/>
      <c r="U124" s="53"/>
    </row>
    <row r="125" spans="14:21">
      <c r="N125" s="275"/>
      <c r="O125" s="97"/>
      <c r="P125" s="53"/>
      <c r="Q125" s="275"/>
      <c r="U125" s="53"/>
    </row>
    <row r="126" spans="14:21">
      <c r="N126" s="275"/>
      <c r="O126" s="97"/>
      <c r="P126" s="53"/>
      <c r="Q126" s="275"/>
      <c r="U126" s="53"/>
    </row>
    <row r="127" spans="14:21">
      <c r="N127" s="275"/>
      <c r="O127" s="97"/>
      <c r="P127" s="53"/>
      <c r="Q127" s="275"/>
      <c r="U127" s="53"/>
    </row>
    <row r="128" spans="14:21">
      <c r="N128" s="275"/>
      <c r="O128" s="97"/>
      <c r="P128" s="53"/>
      <c r="Q128" s="275"/>
      <c r="U128" s="53"/>
    </row>
    <row r="129" spans="14:21">
      <c r="N129" s="275"/>
      <c r="O129" s="97"/>
      <c r="P129" s="53"/>
      <c r="Q129" s="275"/>
      <c r="U129" s="53"/>
    </row>
    <row r="130" spans="14:21">
      <c r="N130" s="275"/>
      <c r="O130" s="97"/>
      <c r="P130" s="53"/>
      <c r="Q130" s="275"/>
      <c r="U130" s="53"/>
    </row>
    <row r="131" spans="14:21">
      <c r="N131" s="275"/>
      <c r="O131" s="97"/>
      <c r="P131" s="53"/>
      <c r="Q131" s="275"/>
      <c r="U131" s="53"/>
    </row>
    <row r="132" spans="14:21">
      <c r="N132" s="275"/>
      <c r="O132" s="97"/>
      <c r="P132" s="53"/>
      <c r="Q132" s="275"/>
      <c r="U132" s="53"/>
    </row>
    <row r="133" spans="14:21">
      <c r="N133" s="275"/>
      <c r="O133" s="97"/>
      <c r="P133" s="53"/>
      <c r="Q133" s="275"/>
      <c r="U133" s="53"/>
    </row>
    <row r="134" spans="14:21">
      <c r="N134" s="275"/>
      <c r="O134" s="97"/>
      <c r="P134" s="53"/>
      <c r="Q134" s="275"/>
      <c r="U134" s="53"/>
    </row>
    <row r="135" spans="14:21">
      <c r="N135" s="275"/>
      <c r="O135" s="97"/>
      <c r="P135" s="53"/>
      <c r="Q135" s="275"/>
      <c r="U135" s="53"/>
    </row>
    <row r="136" spans="14:21">
      <c r="N136" s="275"/>
      <c r="O136" s="97"/>
      <c r="P136" s="53"/>
      <c r="Q136" s="275"/>
      <c r="U136" s="53"/>
    </row>
    <row r="137" spans="14:21">
      <c r="N137" s="275"/>
      <c r="O137" s="97"/>
      <c r="P137" s="53"/>
      <c r="Q137" s="275"/>
      <c r="U137" s="53"/>
    </row>
    <row r="138" spans="14:21">
      <c r="N138" s="275"/>
      <c r="O138" s="97"/>
      <c r="P138" s="53"/>
      <c r="Q138" s="275"/>
      <c r="U138" s="53"/>
    </row>
    <row r="139" spans="14:21">
      <c r="N139" s="275"/>
      <c r="O139" s="97"/>
      <c r="P139" s="53"/>
      <c r="Q139" s="275"/>
      <c r="U139" s="53"/>
    </row>
    <row r="140" spans="14:21">
      <c r="N140" s="275"/>
      <c r="O140" s="97"/>
      <c r="P140" s="53"/>
      <c r="Q140" s="275"/>
      <c r="U140" s="53"/>
    </row>
    <row r="141" spans="14:21">
      <c r="N141" s="275"/>
      <c r="O141" s="97"/>
      <c r="P141" s="53"/>
      <c r="Q141" s="275"/>
      <c r="U141" s="53"/>
    </row>
    <row r="142" spans="14:21">
      <c r="N142" s="275"/>
      <c r="O142" s="97"/>
      <c r="P142" s="53"/>
      <c r="Q142" s="275"/>
      <c r="U142" s="53"/>
    </row>
    <row r="143" spans="14:21">
      <c r="N143" s="275"/>
      <c r="O143" s="97"/>
      <c r="P143" s="53"/>
      <c r="Q143" s="275"/>
      <c r="U143" s="53"/>
    </row>
    <row r="144" spans="14:21">
      <c r="N144" s="275"/>
      <c r="O144" s="97"/>
      <c r="P144" s="53"/>
      <c r="Q144" s="275"/>
      <c r="U144" s="53"/>
    </row>
    <row r="145" spans="14:21">
      <c r="N145" s="275"/>
      <c r="O145" s="97"/>
      <c r="P145" s="53"/>
      <c r="Q145" s="275"/>
      <c r="U145" s="53"/>
    </row>
    <row r="146" spans="14:21">
      <c r="N146" s="275"/>
      <c r="O146" s="97"/>
      <c r="P146" s="53"/>
      <c r="Q146" s="275"/>
      <c r="U146" s="53"/>
    </row>
    <row r="147" spans="14:21">
      <c r="N147" s="275"/>
      <c r="O147" s="97"/>
      <c r="P147" s="53"/>
      <c r="Q147" s="275"/>
      <c r="U147" s="53"/>
    </row>
    <row r="148" spans="14:21">
      <c r="N148" s="275"/>
      <c r="O148" s="97"/>
      <c r="P148" s="53"/>
      <c r="Q148" s="275"/>
      <c r="U148" s="53"/>
    </row>
    <row r="149" spans="14:21">
      <c r="N149" s="275"/>
      <c r="O149" s="97"/>
      <c r="P149" s="53"/>
      <c r="Q149" s="275"/>
      <c r="U149" s="53"/>
    </row>
    <row r="150" spans="14:21">
      <c r="N150" s="275"/>
      <c r="O150" s="97"/>
      <c r="P150" s="53"/>
      <c r="Q150" s="275"/>
      <c r="U150" s="53"/>
    </row>
    <row r="151" spans="14:21">
      <c r="N151" s="275"/>
      <c r="O151" s="97"/>
      <c r="P151" s="53"/>
      <c r="Q151" s="275"/>
      <c r="U151" s="53"/>
    </row>
    <row r="152" spans="14:21">
      <c r="N152" s="275"/>
      <c r="O152" s="97"/>
      <c r="P152" s="53"/>
      <c r="Q152" s="275"/>
      <c r="U152" s="53"/>
    </row>
    <row r="153" spans="14:21">
      <c r="N153" s="275"/>
      <c r="O153" s="97"/>
      <c r="P153" s="53"/>
      <c r="Q153" s="275"/>
      <c r="U153" s="53"/>
    </row>
    <row r="154" spans="14:21">
      <c r="N154" s="275"/>
      <c r="O154" s="97"/>
      <c r="P154" s="53"/>
      <c r="Q154" s="275"/>
      <c r="U154" s="53"/>
    </row>
    <row r="155" spans="14:21">
      <c r="N155" s="275"/>
      <c r="O155" s="97"/>
      <c r="P155" s="53"/>
      <c r="Q155" s="275"/>
      <c r="U155" s="53"/>
    </row>
    <row r="156" spans="14:21">
      <c r="N156" s="275"/>
      <c r="O156" s="97"/>
      <c r="P156" s="53"/>
      <c r="Q156" s="275"/>
      <c r="U156" s="53"/>
    </row>
    <row r="157" spans="14:21">
      <c r="N157" s="275"/>
      <c r="O157" s="97"/>
      <c r="P157" s="53"/>
      <c r="Q157" s="275"/>
      <c r="U157" s="53"/>
    </row>
    <row r="158" spans="14:21">
      <c r="N158" s="275"/>
      <c r="O158" s="97"/>
      <c r="P158" s="53"/>
      <c r="Q158" s="275"/>
      <c r="U158" s="53"/>
    </row>
    <row r="159" spans="14:21">
      <c r="N159" s="275"/>
      <c r="O159" s="97"/>
      <c r="P159" s="53"/>
      <c r="Q159" s="275"/>
      <c r="U159" s="53"/>
    </row>
    <row r="160" spans="14:21">
      <c r="N160" s="275"/>
      <c r="O160" s="97"/>
      <c r="P160" s="53"/>
      <c r="Q160" s="275"/>
      <c r="U160" s="53"/>
    </row>
    <row r="161" spans="14:21">
      <c r="N161" s="275"/>
      <c r="O161" s="97"/>
      <c r="P161" s="53"/>
      <c r="Q161" s="275"/>
      <c r="U161" s="53"/>
    </row>
    <row r="162" spans="14:21">
      <c r="N162" s="275"/>
      <c r="O162" s="97"/>
      <c r="P162" s="53"/>
      <c r="Q162" s="275"/>
      <c r="U162" s="53"/>
    </row>
    <row r="163" spans="14:21">
      <c r="N163" s="275"/>
      <c r="O163" s="97"/>
      <c r="P163" s="53"/>
      <c r="Q163" s="275"/>
      <c r="U163" s="53"/>
    </row>
    <row r="164" spans="14:21">
      <c r="N164" s="275"/>
      <c r="O164" s="97"/>
      <c r="P164" s="53"/>
      <c r="Q164" s="275"/>
      <c r="U164" s="53"/>
    </row>
    <row r="165" spans="14:21">
      <c r="N165" s="275"/>
      <c r="O165" s="97"/>
      <c r="P165" s="53"/>
      <c r="Q165" s="275"/>
      <c r="U165" s="53"/>
    </row>
    <row r="166" spans="14:21">
      <c r="N166" s="275"/>
      <c r="O166" s="97"/>
      <c r="P166" s="53"/>
      <c r="Q166" s="275"/>
      <c r="U166" s="53"/>
    </row>
    <row r="167" spans="14:21">
      <c r="N167" s="275"/>
      <c r="O167" s="97"/>
      <c r="P167" s="53"/>
      <c r="Q167" s="275"/>
      <c r="U167" s="53"/>
    </row>
    <row r="168" spans="14:21">
      <c r="N168" s="275"/>
      <c r="O168" s="97"/>
      <c r="P168" s="53"/>
      <c r="Q168" s="275"/>
      <c r="U168" s="53"/>
    </row>
    <row r="169" spans="14:21">
      <c r="N169" s="275"/>
      <c r="O169" s="97"/>
      <c r="P169" s="53"/>
      <c r="Q169" s="275"/>
      <c r="U169" s="53"/>
    </row>
    <row r="170" spans="14:21">
      <c r="N170" s="275"/>
      <c r="O170" s="97"/>
      <c r="P170" s="53"/>
      <c r="Q170" s="275"/>
      <c r="U170" s="53"/>
    </row>
    <row r="171" spans="14:21">
      <c r="N171" s="275"/>
      <c r="O171" s="97"/>
      <c r="P171" s="53"/>
      <c r="Q171" s="275"/>
      <c r="U171" s="53"/>
    </row>
    <row r="172" spans="14:21">
      <c r="N172" s="275"/>
      <c r="O172" s="97"/>
      <c r="P172" s="53"/>
      <c r="Q172" s="275"/>
      <c r="U172" s="53"/>
    </row>
    <row r="173" spans="14:21">
      <c r="N173" s="275"/>
      <c r="O173" s="97"/>
      <c r="P173" s="53"/>
      <c r="Q173" s="275"/>
      <c r="U173" s="53"/>
    </row>
    <row r="174" spans="14:21">
      <c r="N174" s="275"/>
      <c r="O174" s="97"/>
      <c r="P174" s="53"/>
      <c r="Q174" s="275"/>
      <c r="U174" s="53"/>
    </row>
    <row r="175" spans="14:21">
      <c r="N175" s="275"/>
      <c r="O175" s="97"/>
      <c r="P175" s="53"/>
      <c r="Q175" s="275"/>
      <c r="U175" s="53"/>
    </row>
    <row r="176" spans="14:21">
      <c r="N176" s="275"/>
      <c r="O176" s="97"/>
      <c r="P176" s="53"/>
      <c r="Q176" s="275"/>
      <c r="U176" s="53"/>
    </row>
    <row r="177" spans="14:21">
      <c r="N177" s="275"/>
      <c r="O177" s="97"/>
      <c r="P177" s="53"/>
      <c r="Q177" s="275"/>
      <c r="U177" s="53"/>
    </row>
    <row r="178" spans="14:21">
      <c r="N178" s="275"/>
      <c r="O178" s="97"/>
      <c r="P178" s="53"/>
      <c r="Q178" s="275"/>
      <c r="U178" s="53"/>
    </row>
    <row r="179" spans="14:21">
      <c r="N179" s="275"/>
      <c r="O179" s="97"/>
      <c r="P179" s="53"/>
      <c r="Q179" s="275"/>
      <c r="U179" s="53"/>
    </row>
    <row r="180" spans="14:21">
      <c r="N180" s="275"/>
      <c r="O180" s="97"/>
      <c r="P180" s="53"/>
      <c r="Q180" s="275"/>
      <c r="U180" s="53"/>
    </row>
    <row r="181" spans="14:21">
      <c r="N181" s="275"/>
      <c r="O181" s="97"/>
      <c r="P181" s="53"/>
      <c r="Q181" s="275"/>
      <c r="U181" s="53"/>
    </row>
    <row r="182" spans="14:21">
      <c r="N182" s="275"/>
      <c r="O182" s="97"/>
      <c r="P182" s="53"/>
      <c r="Q182" s="275"/>
      <c r="U182" s="53"/>
    </row>
    <row r="183" spans="14:21">
      <c r="N183" s="275"/>
      <c r="O183" s="97"/>
      <c r="P183" s="53"/>
      <c r="Q183" s="275"/>
      <c r="U183" s="53"/>
    </row>
    <row r="184" spans="14:21">
      <c r="N184" s="275"/>
      <c r="O184" s="97"/>
      <c r="P184" s="53"/>
      <c r="Q184" s="275"/>
      <c r="U184" s="53"/>
    </row>
    <row r="185" spans="14:21">
      <c r="N185" s="275"/>
      <c r="O185" s="97"/>
      <c r="P185" s="53"/>
      <c r="Q185" s="275"/>
      <c r="U185" s="53"/>
    </row>
    <row r="186" spans="14:21">
      <c r="N186" s="275"/>
      <c r="O186" s="97"/>
      <c r="P186" s="53"/>
      <c r="Q186" s="275"/>
      <c r="U186" s="53"/>
    </row>
    <row r="187" spans="14:21">
      <c r="N187" s="275"/>
      <c r="O187" s="97"/>
      <c r="P187" s="53"/>
      <c r="Q187" s="275"/>
      <c r="U187" s="53"/>
    </row>
    <row r="188" spans="14:21">
      <c r="N188" s="275"/>
      <c r="O188" s="97"/>
      <c r="P188" s="53"/>
      <c r="Q188" s="275"/>
      <c r="U188" s="53"/>
    </row>
    <row r="189" spans="14:21">
      <c r="N189" s="275"/>
      <c r="O189" s="97"/>
      <c r="P189" s="53"/>
      <c r="Q189" s="275"/>
      <c r="U189" s="53"/>
    </row>
    <row r="190" spans="14:21">
      <c r="N190" s="275"/>
      <c r="O190" s="97"/>
      <c r="P190" s="53"/>
      <c r="Q190" s="275"/>
      <c r="U190" s="53"/>
    </row>
    <row r="191" spans="14:21">
      <c r="N191" s="275"/>
      <c r="O191" s="97"/>
      <c r="P191" s="53"/>
      <c r="Q191" s="275"/>
      <c r="U191" s="53"/>
    </row>
    <row r="192" spans="14:21">
      <c r="N192" s="275"/>
      <c r="O192" s="97"/>
      <c r="P192" s="53"/>
      <c r="Q192" s="275"/>
      <c r="U192" s="53"/>
    </row>
    <row r="193" spans="14:21">
      <c r="N193" s="275"/>
      <c r="O193" s="97"/>
      <c r="P193" s="53"/>
      <c r="Q193" s="275"/>
      <c r="U193" s="53"/>
    </row>
    <row r="194" spans="14:21">
      <c r="N194" s="275"/>
      <c r="O194" s="97"/>
      <c r="P194" s="53"/>
      <c r="Q194" s="275"/>
      <c r="U194" s="53"/>
    </row>
    <row r="195" spans="14:21">
      <c r="N195" s="275"/>
      <c r="O195" s="97"/>
      <c r="P195" s="53"/>
      <c r="Q195" s="275"/>
      <c r="U195" s="53"/>
    </row>
    <row r="196" spans="14:21">
      <c r="N196" s="275"/>
      <c r="O196" s="97"/>
      <c r="P196" s="53"/>
      <c r="Q196" s="275"/>
      <c r="U196" s="53"/>
    </row>
    <row r="197" spans="14:21">
      <c r="N197" s="275"/>
      <c r="O197" s="97"/>
      <c r="P197" s="53"/>
      <c r="Q197" s="275"/>
      <c r="U197" s="53"/>
    </row>
    <row r="198" spans="14:21">
      <c r="N198" s="275"/>
      <c r="O198" s="97"/>
      <c r="P198" s="53"/>
      <c r="Q198" s="275"/>
      <c r="U198" s="53"/>
    </row>
    <row r="199" spans="14:21">
      <c r="N199" s="275"/>
      <c r="O199" s="97"/>
      <c r="P199" s="53"/>
      <c r="Q199" s="275"/>
      <c r="U199" s="53"/>
    </row>
    <row r="200" spans="14:21">
      <c r="N200" s="275"/>
      <c r="O200" s="97"/>
      <c r="P200" s="53"/>
      <c r="Q200" s="275"/>
      <c r="U200" s="53"/>
    </row>
    <row r="201" spans="14:21">
      <c r="N201" s="275"/>
      <c r="O201" s="97"/>
      <c r="P201" s="53"/>
      <c r="Q201" s="275"/>
      <c r="U201" s="53"/>
    </row>
    <row r="202" spans="14:21">
      <c r="N202" s="275"/>
      <c r="O202" s="97"/>
      <c r="P202" s="53"/>
      <c r="Q202" s="275"/>
      <c r="U202" s="53"/>
    </row>
    <row r="203" spans="14:21">
      <c r="N203" s="275"/>
      <c r="O203" s="97"/>
      <c r="P203" s="53"/>
      <c r="Q203" s="275"/>
      <c r="U203" s="53"/>
    </row>
    <row r="204" spans="14:21">
      <c r="N204" s="275"/>
      <c r="O204" s="97"/>
      <c r="P204" s="53"/>
      <c r="Q204" s="275"/>
      <c r="U204" s="53"/>
    </row>
    <row r="205" spans="14:21">
      <c r="N205" s="275"/>
      <c r="O205" s="97"/>
      <c r="P205" s="53"/>
      <c r="Q205" s="275"/>
      <c r="U205" s="5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heetViews>
  <sheetFormatPr defaultRowHeight="14.5"/>
  <sheetData>
    <row r="1" spans="1:15" ht="26.5">
      <c r="A1" s="5" t="s">
        <v>0</v>
      </c>
      <c r="B1" s="5" t="s">
        <v>1</v>
      </c>
      <c r="C1" s="5" t="s">
        <v>2</v>
      </c>
      <c r="D1" s="5" t="s">
        <v>3</v>
      </c>
      <c r="E1" s="5" t="s">
        <v>6</v>
      </c>
      <c r="F1" s="5" t="s">
        <v>7</v>
      </c>
      <c r="G1" s="5" t="s">
        <v>426</v>
      </c>
    </row>
    <row r="2" spans="1:15">
      <c r="A2" s="1" t="s">
        <v>1428</v>
      </c>
      <c r="B2" s="1" t="s">
        <v>2038</v>
      </c>
      <c r="C2" s="1"/>
      <c r="D2" s="1"/>
      <c r="E2" s="3"/>
      <c r="F2" s="1"/>
      <c r="G2" s="162" t="e">
        <f>IF(C2="-","",VLOOKUP(C2,StarCAM_Issuers_Table,2,0))</f>
        <v>#NAME?</v>
      </c>
    </row>
    <row r="4" spans="1:15">
      <c r="A4" s="6"/>
      <c r="C4" s="229"/>
      <c r="E4" s="229"/>
    </row>
    <row r="5" spans="1:15">
      <c r="B5" s="229"/>
      <c r="D5" s="229"/>
      <c r="F5" s="229"/>
      <c r="G5" s="229"/>
      <c r="H5" s="229"/>
      <c r="I5" s="229"/>
      <c r="J5" s="229"/>
    </row>
    <row r="6" spans="1:15" ht="78.5">
      <c r="A6" s="5" t="s">
        <v>9</v>
      </c>
      <c r="B6" s="5" t="s">
        <v>10</v>
      </c>
      <c r="C6" s="5" t="s">
        <v>11</v>
      </c>
      <c r="D6" s="5" t="s">
        <v>1901</v>
      </c>
      <c r="E6" s="5" t="s">
        <v>1902</v>
      </c>
      <c r="F6" s="5" t="s">
        <v>13</v>
      </c>
      <c r="G6" s="5" t="s">
        <v>14</v>
      </c>
      <c r="H6" s="5" t="s">
        <v>1429</v>
      </c>
      <c r="I6" s="5" t="s">
        <v>1430</v>
      </c>
      <c r="J6" s="5" t="s">
        <v>1431</v>
      </c>
      <c r="K6" s="5" t="s">
        <v>1432</v>
      </c>
      <c r="L6" s="5" t="s">
        <v>1433</v>
      </c>
      <c r="M6" s="5" t="s">
        <v>17</v>
      </c>
      <c r="N6" s="230" t="s">
        <v>225</v>
      </c>
      <c r="O6" s="230" t="s">
        <v>1479</v>
      </c>
    </row>
    <row r="7" spans="1:15">
      <c r="A7" s="1"/>
      <c r="B7" s="1"/>
      <c r="C7" s="1"/>
      <c r="D7" s="118"/>
      <c r="E7" s="118"/>
      <c r="F7" s="1"/>
      <c r="G7" s="1"/>
      <c r="H7" s="1"/>
      <c r="I7" s="228"/>
      <c r="J7" s="228"/>
      <c r="K7" s="228"/>
      <c r="L7" s="228"/>
      <c r="M7" s="1"/>
      <c r="N7" s="1" t="str">
        <f>IF(ISERROR(VLOOKUP(C2,WC_ISIN_Lookup,2,)),"",VLOOKUP(C2,WC_ISIN_Lookup,2,))</f>
        <v/>
      </c>
      <c r="O7" s="118"/>
    </row>
    <row r="9" spans="1:15">
      <c r="A9" s="231"/>
      <c r="C9" s="231"/>
      <c r="E9" s="231"/>
    </row>
    <row r="10" spans="1:15">
      <c r="A10" s="231"/>
      <c r="B10" s="231"/>
      <c r="C10" s="231"/>
      <c r="D10" s="231"/>
      <c r="E10" s="231"/>
      <c r="F10" s="231"/>
      <c r="G10" s="231"/>
      <c r="H10" s="231"/>
      <c r="I10" s="231"/>
      <c r="J10" s="231"/>
      <c r="K10" s="232"/>
    </row>
    <row r="11" spans="1:15">
      <c r="A11" s="231"/>
      <c r="B11" s="231"/>
      <c r="C11" s="231"/>
      <c r="D11" s="231"/>
      <c r="E11" s="231"/>
      <c r="F11" s="231"/>
      <c r="G11" s="231"/>
      <c r="H11" s="231"/>
      <c r="I11" s="231"/>
      <c r="J11" s="231"/>
      <c r="K11" s="232"/>
    </row>
    <row r="12" spans="1:15">
      <c r="A12" s="231"/>
      <c r="B12" s="231"/>
      <c r="C12" s="231"/>
      <c r="D12" s="231"/>
      <c r="E12" s="231"/>
      <c r="F12" s="231"/>
      <c r="G12" s="231"/>
      <c r="H12" s="231"/>
      <c r="I12" s="231"/>
      <c r="J12" s="231"/>
      <c r="K12" s="232"/>
    </row>
    <row r="13" spans="1:15">
      <c r="A13" s="231"/>
      <c r="B13" s="231"/>
      <c r="C13" s="231"/>
      <c r="D13" s="231"/>
      <c r="E13" s="231"/>
      <c r="F13" s="231"/>
      <c r="G13" s="231"/>
      <c r="H13" s="231"/>
      <c r="I13" s="231"/>
      <c r="J13" s="231"/>
      <c r="K13" s="232"/>
    </row>
    <row r="14" spans="1:15">
      <c r="A14" s="231"/>
      <c r="B14" s="231"/>
      <c r="C14" s="231"/>
      <c r="D14" s="231"/>
      <c r="E14" s="231"/>
      <c r="F14" s="231"/>
      <c r="G14" s="231"/>
      <c r="H14" s="231"/>
      <c r="I14" s="231"/>
      <c r="J14" s="231"/>
      <c r="K14" s="232"/>
    </row>
    <row r="15" spans="1:15">
      <c r="A15" s="232"/>
    </row>
    <row r="16" spans="1:15">
      <c r="A16" s="232"/>
    </row>
    <row r="17" spans="1:1">
      <c r="A17" s="232"/>
    </row>
    <row r="18" spans="1:1">
      <c r="A18" s="23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workbookViewId="0"/>
  </sheetViews>
  <sheetFormatPr defaultRowHeight="14.5"/>
  <sheetData>
    <row r="1" spans="1:26" ht="39.5">
      <c r="A1" s="140" t="s">
        <v>1</v>
      </c>
      <c r="B1" s="140" t="s">
        <v>2</v>
      </c>
      <c r="C1" s="140" t="s">
        <v>8</v>
      </c>
      <c r="D1" s="140" t="s">
        <v>3</v>
      </c>
      <c r="E1" s="140" t="s">
        <v>7</v>
      </c>
      <c r="F1" s="140" t="s">
        <v>6</v>
      </c>
      <c r="G1" s="140" t="s">
        <v>426</v>
      </c>
      <c r="H1" s="140" t="s">
        <v>581</v>
      </c>
      <c r="P1" s="116"/>
    </row>
    <row r="2" spans="1:26">
      <c r="A2" s="122"/>
      <c r="B2" s="122" t="s">
        <v>345</v>
      </c>
      <c r="C2" s="122"/>
      <c r="D2" s="122"/>
      <c r="E2" s="120"/>
      <c r="F2" s="121"/>
      <c r="G2" s="92" t="str">
        <f>IF(B2="-","",VLOOKUP(B2,StarCAM_ETFIssuers_Table,2,0))</f>
        <v/>
      </c>
      <c r="H2" s="162" t="e">
        <f>IF(C2="-","",VLOOKUP(C2,Market_Maker_Table,2,0))</f>
        <v>#NAME?</v>
      </c>
    </row>
    <row r="3" spans="1:26">
      <c r="A3" s="131"/>
      <c r="B3" s="131"/>
      <c r="C3" s="131"/>
      <c r="D3" s="137"/>
      <c r="E3" s="132"/>
      <c r="F3" s="131"/>
    </row>
    <row r="4" spans="1:26">
      <c r="A4" s="6" t="s">
        <v>257</v>
      </c>
      <c r="B4" s="133"/>
      <c r="C4" s="133"/>
      <c r="D4" s="138"/>
      <c r="E4" s="134"/>
      <c r="F4" s="133"/>
    </row>
    <row r="5" spans="1:26" ht="409.5">
      <c r="A5" s="234" t="s">
        <v>1096</v>
      </c>
      <c r="B5" s="135"/>
      <c r="C5" s="135"/>
      <c r="D5" s="139"/>
      <c r="E5" s="136"/>
      <c r="F5" s="135"/>
    </row>
    <row r="6" spans="1:26">
      <c r="A6" s="141"/>
      <c r="B6" s="141"/>
      <c r="C6" s="141"/>
      <c r="D6" s="141"/>
      <c r="E6" s="141"/>
      <c r="F6" s="141"/>
      <c r="G6" s="141"/>
      <c r="H6" s="141"/>
      <c r="I6" s="160"/>
      <c r="J6" s="154" t="s">
        <v>772</v>
      </c>
      <c r="K6" s="155"/>
      <c r="L6" s="155"/>
      <c r="M6" s="155"/>
      <c r="N6" s="156"/>
      <c r="O6" s="154" t="s">
        <v>773</v>
      </c>
      <c r="P6" s="155"/>
      <c r="Q6" s="157"/>
      <c r="R6" s="155"/>
      <c r="S6" s="155"/>
      <c r="T6" s="155"/>
      <c r="U6" s="155"/>
      <c r="V6" s="155"/>
      <c r="W6" s="155"/>
      <c r="X6" s="155"/>
      <c r="Y6" s="155"/>
      <c r="Z6" s="156"/>
    </row>
    <row r="7" spans="1:26" ht="65.5">
      <c r="A7" s="140" t="s">
        <v>239</v>
      </c>
      <c r="B7" s="140" t="s">
        <v>237</v>
      </c>
      <c r="C7" s="140" t="s">
        <v>238</v>
      </c>
      <c r="D7" s="140" t="s">
        <v>240</v>
      </c>
      <c r="E7" s="140" t="s">
        <v>1901</v>
      </c>
      <c r="F7" s="140" t="s">
        <v>1902</v>
      </c>
      <c r="G7" s="140" t="s">
        <v>17</v>
      </c>
      <c r="H7" s="140" t="s">
        <v>14</v>
      </c>
      <c r="I7" s="140" t="s">
        <v>774</v>
      </c>
      <c r="J7" s="119" t="s">
        <v>608</v>
      </c>
      <c r="K7" s="119" t="s">
        <v>607</v>
      </c>
      <c r="L7" s="119" t="s">
        <v>606</v>
      </c>
      <c r="M7" s="119" t="s">
        <v>605</v>
      </c>
      <c r="N7" s="119" t="s">
        <v>604</v>
      </c>
      <c r="O7" s="119" t="s">
        <v>614</v>
      </c>
      <c r="P7" s="119" t="s">
        <v>602</v>
      </c>
      <c r="Q7" s="119" t="s">
        <v>610</v>
      </c>
      <c r="R7" s="119" t="s">
        <v>609</v>
      </c>
      <c r="S7" s="119" t="s">
        <v>603</v>
      </c>
      <c r="T7" s="119" t="s">
        <v>782</v>
      </c>
      <c r="U7" s="119" t="s">
        <v>783</v>
      </c>
      <c r="V7" s="119" t="s">
        <v>613</v>
      </c>
      <c r="W7" s="158" t="s">
        <v>612</v>
      </c>
      <c r="X7" s="119" t="s">
        <v>611</v>
      </c>
      <c r="Y7" s="119" t="s">
        <v>601</v>
      </c>
      <c r="Z7" s="119" t="s">
        <v>600</v>
      </c>
    </row>
    <row r="8" spans="1:26">
      <c r="A8" s="1"/>
      <c r="B8" s="1"/>
      <c r="C8" s="1"/>
      <c r="E8" s="118"/>
      <c r="F8" s="118"/>
      <c r="G8" s="1"/>
      <c r="H8" s="1"/>
      <c r="I8" s="1"/>
      <c r="J8" s="118"/>
      <c r="K8" s="118"/>
      <c r="L8" s="118"/>
      <c r="M8" s="118"/>
      <c r="N8" s="118"/>
      <c r="O8" s="159"/>
      <c r="P8" s="118"/>
      <c r="Q8" s="118"/>
      <c r="R8" s="118"/>
      <c r="S8" s="118"/>
      <c r="T8" s="159"/>
      <c r="U8" s="159"/>
      <c r="V8" s="118"/>
      <c r="W8" s="118"/>
      <c r="X8" s="118"/>
      <c r="Y8" s="118"/>
      <c r="Z8" s="118"/>
    </row>
    <row r="9" spans="1:26">
      <c r="A9" s="1"/>
      <c r="B9" s="1"/>
      <c r="C9" s="1"/>
      <c r="D9" s="1"/>
      <c r="E9" s="118"/>
      <c r="F9" s="118"/>
      <c r="G9" s="1"/>
      <c r="H9" s="1"/>
      <c r="I9" s="1"/>
      <c r="J9" s="118"/>
      <c r="K9" s="118"/>
      <c r="L9" s="118"/>
      <c r="M9" s="118"/>
      <c r="N9" s="118"/>
      <c r="O9" s="159"/>
      <c r="P9" s="118"/>
      <c r="Q9" s="118"/>
      <c r="R9" s="118"/>
      <c r="S9" s="118"/>
      <c r="T9" s="159"/>
      <c r="U9" s="159"/>
      <c r="V9" s="118"/>
      <c r="W9" s="118"/>
      <c r="X9" s="118"/>
      <c r="Y9" s="118"/>
      <c r="Z9" s="118"/>
    </row>
    <row r="10" spans="1:26">
      <c r="A10" s="1"/>
      <c r="B10" s="1"/>
      <c r="C10" s="1"/>
      <c r="D10" s="1"/>
      <c r="E10" s="118"/>
      <c r="F10" s="118"/>
      <c r="G10" s="1"/>
      <c r="H10" s="1"/>
      <c r="I10" s="1"/>
      <c r="J10" s="118"/>
      <c r="K10" s="118"/>
      <c r="L10" s="118"/>
      <c r="M10" s="118"/>
      <c r="N10" s="118"/>
      <c r="O10" s="159"/>
      <c r="P10" s="118"/>
      <c r="Q10" s="118"/>
      <c r="R10" s="118"/>
      <c r="S10" s="118"/>
      <c r="T10" s="159"/>
      <c r="U10" s="159"/>
      <c r="V10" s="118"/>
      <c r="W10" s="118"/>
      <c r="X10" s="118"/>
      <c r="Y10" s="118"/>
      <c r="Z10" s="118"/>
    </row>
    <row r="11" spans="1:26">
      <c r="A11" s="1"/>
      <c r="B11" s="1"/>
      <c r="C11" s="1"/>
      <c r="D11" s="1"/>
      <c r="E11" s="118"/>
      <c r="F11" s="118"/>
      <c r="G11" s="1"/>
      <c r="H11" s="1"/>
      <c r="I11" s="1"/>
      <c r="J11" s="118"/>
      <c r="K11" s="118"/>
      <c r="L11" s="118"/>
      <c r="M11" s="118"/>
      <c r="N11" s="118"/>
      <c r="O11" s="159"/>
      <c r="P11" s="118"/>
      <c r="Q11" s="118"/>
      <c r="R11" s="118"/>
      <c r="S11" s="118"/>
      <c r="T11" s="159"/>
      <c r="U11" s="159"/>
      <c r="V11" s="118"/>
      <c r="W11" s="118"/>
      <c r="X11" s="118"/>
      <c r="Y11" s="118"/>
      <c r="Z11" s="118"/>
    </row>
    <row r="12" spans="1:26">
      <c r="A12" s="1"/>
      <c r="B12" s="1"/>
      <c r="C12" s="1"/>
      <c r="D12" s="1"/>
      <c r="E12" s="118"/>
      <c r="F12" s="118"/>
      <c r="G12" s="1"/>
      <c r="H12" s="1"/>
      <c r="I12" s="1"/>
      <c r="J12" s="118"/>
      <c r="K12" s="118"/>
      <c r="L12" s="118"/>
      <c r="M12" s="118"/>
      <c r="N12" s="118"/>
      <c r="O12" s="159"/>
      <c r="P12" s="118"/>
      <c r="Q12" s="118"/>
      <c r="R12" s="118"/>
      <c r="S12" s="118"/>
      <c r="T12" s="159"/>
      <c r="U12" s="159"/>
      <c r="V12" s="118"/>
      <c r="W12" s="118"/>
      <c r="X12" s="118"/>
      <c r="Y12" s="118"/>
      <c r="Z12" s="118"/>
    </row>
    <row r="13" spans="1:26">
      <c r="A13" s="1"/>
      <c r="B13" s="1"/>
      <c r="C13" s="1"/>
      <c r="D13" s="1"/>
      <c r="E13" s="118"/>
      <c r="F13" s="118"/>
      <c r="G13" s="1"/>
      <c r="H13" s="1"/>
      <c r="I13" s="1"/>
      <c r="J13" s="118"/>
      <c r="K13" s="118"/>
      <c r="L13" s="118"/>
      <c r="M13" s="118"/>
      <c r="N13" s="118"/>
      <c r="O13" s="159"/>
      <c r="P13" s="118"/>
      <c r="Q13" s="118"/>
      <c r="R13" s="118"/>
      <c r="S13" s="118"/>
      <c r="T13" s="159"/>
      <c r="U13" s="159"/>
      <c r="V13" s="118"/>
      <c r="W13" s="118"/>
      <c r="X13" s="118"/>
      <c r="Y13" s="118"/>
      <c r="Z13" s="118"/>
    </row>
    <row r="14" spans="1:26">
      <c r="A14" s="1"/>
      <c r="B14" s="1"/>
      <c r="C14" s="1"/>
      <c r="D14" s="1"/>
      <c r="E14" s="118"/>
      <c r="F14" s="118"/>
      <c r="G14" s="1"/>
      <c r="H14" s="1"/>
      <c r="I14" s="1"/>
      <c r="J14" s="118"/>
      <c r="K14" s="118"/>
      <c r="L14" s="118"/>
      <c r="M14" s="118"/>
      <c r="N14" s="118"/>
      <c r="O14" s="159"/>
      <c r="P14" s="118"/>
      <c r="Q14" s="118"/>
      <c r="R14" s="118"/>
      <c r="S14" s="118"/>
      <c r="T14" s="159"/>
      <c r="U14" s="159"/>
      <c r="V14" s="118"/>
      <c r="W14" s="118"/>
      <c r="X14" s="118"/>
      <c r="Y14" s="118"/>
      <c r="Z14" s="118"/>
    </row>
    <row r="15" spans="1:26">
      <c r="A15" s="1"/>
      <c r="B15" s="1"/>
      <c r="C15" s="1"/>
      <c r="D15" s="1"/>
      <c r="E15" s="118"/>
      <c r="F15" s="118"/>
      <c r="G15" s="1"/>
      <c r="H15" s="1"/>
      <c r="I15" s="1"/>
      <c r="J15" s="118"/>
      <c r="K15" s="118"/>
      <c r="L15" s="118"/>
      <c r="M15" s="118"/>
      <c r="N15" s="118"/>
      <c r="O15" s="159"/>
      <c r="P15" s="118"/>
      <c r="Q15" s="118"/>
      <c r="R15" s="118"/>
      <c r="S15" s="118"/>
      <c r="T15" s="159"/>
      <c r="U15" s="159"/>
      <c r="V15" s="118"/>
      <c r="W15" s="118"/>
      <c r="X15" s="118"/>
      <c r="Y15" s="118"/>
      <c r="Z15" s="118"/>
    </row>
    <row r="16" spans="1:26">
      <c r="A16" s="1"/>
      <c r="B16" s="1"/>
      <c r="C16" s="1"/>
      <c r="D16" s="1"/>
      <c r="E16" s="118"/>
      <c r="F16" s="118"/>
      <c r="G16" s="1"/>
      <c r="H16" s="1"/>
      <c r="I16" s="1"/>
      <c r="J16" s="118"/>
      <c r="K16" s="118"/>
      <c r="L16" s="118"/>
      <c r="M16" s="118"/>
      <c r="N16" s="118"/>
      <c r="O16" s="159"/>
      <c r="P16" s="118"/>
      <c r="Q16" s="118"/>
      <c r="R16" s="118"/>
      <c r="S16" s="118"/>
      <c r="T16" s="159"/>
      <c r="U16" s="159"/>
      <c r="V16" s="118"/>
      <c r="W16" s="118"/>
      <c r="X16" s="118"/>
      <c r="Y16" s="118"/>
      <c r="Z16" s="118"/>
    </row>
    <row r="17" spans="1:26">
      <c r="A17" s="1"/>
      <c r="B17" s="1"/>
      <c r="C17" s="1"/>
      <c r="D17" s="1"/>
      <c r="E17" s="118"/>
      <c r="F17" s="118"/>
      <c r="G17" s="1"/>
      <c r="H17" s="1"/>
      <c r="I17" s="1"/>
      <c r="J17" s="118"/>
      <c r="K17" s="118"/>
      <c r="L17" s="118"/>
      <c r="M17" s="118"/>
      <c r="N17" s="118"/>
      <c r="O17" s="159"/>
      <c r="P17" s="118"/>
      <c r="Q17" s="118"/>
      <c r="R17" s="118"/>
      <c r="S17" s="118"/>
      <c r="T17" s="159"/>
      <c r="U17" s="159"/>
      <c r="V17" s="118"/>
      <c r="W17" s="118"/>
      <c r="X17" s="118"/>
      <c r="Y17" s="118"/>
      <c r="Z17" s="118"/>
    </row>
    <row r="18" spans="1:26">
      <c r="A18" s="1"/>
      <c r="B18" s="1"/>
      <c r="C18" s="1"/>
      <c r="D18" s="1"/>
      <c r="E18" s="118"/>
      <c r="F18" s="118"/>
      <c r="G18" s="1"/>
      <c r="H18" s="1"/>
      <c r="I18" s="1"/>
      <c r="J18" s="118"/>
      <c r="K18" s="118"/>
      <c r="L18" s="118"/>
      <c r="M18" s="118"/>
      <c r="N18" s="118"/>
      <c r="O18" s="159"/>
      <c r="P18" s="118"/>
      <c r="Q18" s="118"/>
      <c r="R18" s="118"/>
      <c r="S18" s="118"/>
      <c r="T18" s="159"/>
      <c r="U18" s="159"/>
      <c r="V18" s="118"/>
      <c r="W18" s="118"/>
      <c r="X18" s="118"/>
      <c r="Y18" s="118"/>
      <c r="Z18" s="118"/>
    </row>
    <row r="19" spans="1:26">
      <c r="A19" s="1"/>
      <c r="B19" s="1"/>
      <c r="C19" s="1"/>
      <c r="D19" s="1"/>
      <c r="E19" s="118"/>
      <c r="F19" s="118"/>
      <c r="G19" s="1"/>
      <c r="H19" s="1"/>
      <c r="I19" s="1"/>
      <c r="J19" s="118"/>
      <c r="K19" s="118"/>
      <c r="L19" s="118"/>
      <c r="M19" s="118"/>
      <c r="N19" s="118"/>
      <c r="O19" s="159"/>
      <c r="P19" s="118"/>
      <c r="Q19" s="118"/>
      <c r="R19" s="118"/>
      <c r="S19" s="118"/>
      <c r="T19" s="159"/>
      <c r="U19" s="159"/>
      <c r="V19" s="118"/>
      <c r="W19" s="118"/>
      <c r="X19" s="118"/>
      <c r="Y19" s="118"/>
      <c r="Z19" s="118"/>
    </row>
    <row r="20" spans="1:26">
      <c r="A20" s="1"/>
      <c r="B20" s="1"/>
      <c r="C20" s="1"/>
      <c r="D20" s="1"/>
      <c r="E20" s="118"/>
      <c r="F20" s="118"/>
      <c r="G20" s="1"/>
      <c r="H20" s="1"/>
      <c r="I20" s="1"/>
      <c r="J20" s="118"/>
      <c r="K20" s="118"/>
      <c r="L20" s="118"/>
      <c r="M20" s="118"/>
      <c r="N20" s="118"/>
      <c r="O20" s="159"/>
      <c r="P20" s="118"/>
      <c r="Q20" s="118"/>
      <c r="R20" s="118"/>
      <c r="S20" s="118"/>
      <c r="T20" s="159"/>
      <c r="U20" s="159"/>
      <c r="V20" s="118"/>
      <c r="W20" s="118"/>
      <c r="X20" s="118"/>
      <c r="Y20" s="118"/>
      <c r="Z20" s="118"/>
    </row>
    <row r="21" spans="1:26">
      <c r="A21" s="1"/>
      <c r="B21" s="1"/>
      <c r="C21" s="1"/>
      <c r="D21" s="1"/>
      <c r="E21" s="118"/>
      <c r="F21" s="118"/>
      <c r="G21" s="1"/>
      <c r="H21" s="1"/>
      <c r="I21" s="1"/>
      <c r="J21" s="118"/>
      <c r="K21" s="118"/>
      <c r="L21" s="118"/>
      <c r="M21" s="118"/>
      <c r="N21" s="118"/>
      <c r="O21" s="159"/>
      <c r="P21" s="118"/>
      <c r="Q21" s="118"/>
      <c r="R21" s="118"/>
      <c r="S21" s="118"/>
      <c r="T21" s="159"/>
      <c r="U21" s="159"/>
      <c r="V21" s="118"/>
      <c r="W21" s="118"/>
      <c r="X21" s="118"/>
      <c r="Y21" s="118"/>
      <c r="Z21" s="118"/>
    </row>
    <row r="22" spans="1:26">
      <c r="A22" s="1"/>
      <c r="B22" s="1"/>
      <c r="C22" s="1"/>
      <c r="D22" s="1"/>
      <c r="E22" s="118"/>
      <c r="F22" s="118"/>
      <c r="G22" s="1"/>
      <c r="H22" s="1"/>
      <c r="I22" s="1"/>
      <c r="J22" s="118"/>
      <c r="K22" s="118"/>
      <c r="L22" s="118"/>
      <c r="M22" s="118"/>
      <c r="N22" s="118"/>
      <c r="O22" s="159"/>
      <c r="P22" s="118"/>
      <c r="Q22" s="118"/>
      <c r="R22" s="118"/>
      <c r="S22" s="118"/>
      <c r="T22" s="159"/>
      <c r="U22" s="159"/>
      <c r="V22" s="118"/>
      <c r="W22" s="118"/>
      <c r="X22" s="118"/>
      <c r="Y22" s="118"/>
      <c r="Z22" s="118"/>
    </row>
    <row r="23" spans="1:26">
      <c r="A23" s="1"/>
      <c r="B23" s="1"/>
      <c r="C23" s="1"/>
      <c r="D23" s="1"/>
      <c r="E23" s="118"/>
      <c r="F23" s="118"/>
      <c r="G23" s="1"/>
      <c r="H23" s="1"/>
      <c r="I23" s="1"/>
      <c r="J23" s="118"/>
      <c r="K23" s="118"/>
      <c r="L23" s="118"/>
      <c r="M23" s="118"/>
      <c r="N23" s="118"/>
      <c r="O23" s="159"/>
      <c r="P23" s="118"/>
      <c r="Q23" s="118"/>
      <c r="R23" s="118"/>
      <c r="S23" s="118"/>
      <c r="T23" s="159"/>
      <c r="U23" s="159"/>
      <c r="V23" s="118"/>
      <c r="W23" s="118"/>
      <c r="X23" s="118"/>
      <c r="Y23" s="118"/>
      <c r="Z23" s="118"/>
    </row>
    <row r="24" spans="1:26">
      <c r="A24" s="1"/>
      <c r="B24" s="1"/>
      <c r="C24" s="1"/>
      <c r="D24" s="1"/>
      <c r="E24" s="118"/>
      <c r="F24" s="118"/>
      <c r="G24" s="1"/>
      <c r="H24" s="1"/>
      <c r="I24" s="1"/>
      <c r="J24" s="118"/>
      <c r="K24" s="118"/>
      <c r="L24" s="118"/>
      <c r="M24" s="118"/>
      <c r="N24" s="118"/>
      <c r="O24" s="159"/>
      <c r="P24" s="118"/>
      <c r="Q24" s="118"/>
      <c r="R24" s="118"/>
      <c r="S24" s="118"/>
      <c r="T24" s="159"/>
      <c r="U24" s="159"/>
      <c r="V24" s="118"/>
      <c r="W24" s="118"/>
      <c r="X24" s="118"/>
      <c r="Y24" s="118"/>
      <c r="Z24" s="118"/>
    </row>
    <row r="25" spans="1:26">
      <c r="A25" s="1"/>
      <c r="B25" s="1"/>
      <c r="C25" s="1"/>
      <c r="D25" s="1"/>
      <c r="E25" s="118"/>
      <c r="F25" s="118"/>
      <c r="G25" s="1"/>
      <c r="H25" s="1"/>
      <c r="I25" s="1"/>
      <c r="J25" s="118"/>
      <c r="K25" s="118"/>
      <c r="L25" s="118"/>
      <c r="M25" s="118"/>
      <c r="N25" s="118"/>
      <c r="O25" s="159"/>
      <c r="P25" s="118"/>
      <c r="Q25" s="118"/>
      <c r="R25" s="118"/>
      <c r="S25" s="118"/>
      <c r="T25" s="159"/>
      <c r="U25" s="159"/>
      <c r="V25" s="118"/>
      <c r="W25" s="118"/>
      <c r="X25" s="118"/>
      <c r="Y25" s="118"/>
      <c r="Z25" s="118"/>
    </row>
    <row r="26" spans="1:26">
      <c r="A26" s="1"/>
      <c r="B26" s="1"/>
      <c r="C26" s="1"/>
      <c r="D26" s="1"/>
      <c r="E26" s="118"/>
      <c r="F26" s="118"/>
      <c r="G26" s="1"/>
      <c r="H26" s="1"/>
      <c r="I26" s="1"/>
      <c r="J26" s="118"/>
      <c r="K26" s="118"/>
      <c r="L26" s="118"/>
      <c r="M26" s="118"/>
      <c r="N26" s="118"/>
      <c r="O26" s="159"/>
      <c r="P26" s="118"/>
      <c r="Q26" s="118"/>
      <c r="R26" s="118"/>
      <c r="S26" s="118"/>
      <c r="T26" s="159"/>
      <c r="U26" s="159"/>
      <c r="V26" s="118"/>
      <c r="W26" s="118"/>
      <c r="X26" s="118"/>
      <c r="Y26" s="118"/>
      <c r="Z26" s="118"/>
    </row>
    <row r="27" spans="1:26">
      <c r="A27" s="1"/>
      <c r="B27" s="1"/>
      <c r="C27" s="1"/>
      <c r="D27" s="1"/>
      <c r="E27" s="118"/>
      <c r="F27" s="118"/>
      <c r="G27" s="1"/>
      <c r="H27" s="1"/>
      <c r="I27" s="1"/>
      <c r="J27" s="118"/>
      <c r="K27" s="118"/>
      <c r="L27" s="118"/>
      <c r="M27" s="118"/>
      <c r="N27" s="118"/>
      <c r="O27" s="159"/>
      <c r="P27" s="118"/>
      <c r="Q27" s="118"/>
      <c r="R27" s="118"/>
      <c r="S27" s="118"/>
      <c r="T27" s="159"/>
      <c r="U27" s="159"/>
      <c r="V27" s="118"/>
      <c r="W27" s="118"/>
      <c r="X27" s="118"/>
      <c r="Y27" s="118"/>
      <c r="Z27" s="118"/>
    </row>
    <row r="28" spans="1:26">
      <c r="A28" s="1"/>
      <c r="B28" s="1"/>
      <c r="C28" s="1"/>
      <c r="D28" s="1"/>
      <c r="E28" s="118"/>
      <c r="F28" s="118"/>
      <c r="G28" s="1"/>
      <c r="H28" s="1"/>
      <c r="I28" s="1"/>
      <c r="J28" s="118"/>
      <c r="K28" s="118"/>
      <c r="L28" s="118"/>
      <c r="M28" s="118"/>
      <c r="N28" s="118"/>
      <c r="O28" s="159"/>
      <c r="P28" s="118"/>
      <c r="Q28" s="118"/>
      <c r="R28" s="118"/>
      <c r="S28" s="118"/>
      <c r="T28" s="159"/>
      <c r="U28" s="159"/>
      <c r="V28" s="118"/>
      <c r="W28" s="118"/>
      <c r="X28" s="118"/>
      <c r="Y28" s="118"/>
      <c r="Z28" s="118"/>
    </row>
    <row r="29" spans="1:26">
      <c r="A29" s="1"/>
      <c r="B29" s="1"/>
      <c r="C29" s="1"/>
      <c r="D29" s="1"/>
      <c r="E29" s="118"/>
      <c r="F29" s="118"/>
      <c r="G29" s="1"/>
      <c r="H29" s="1"/>
      <c r="I29" s="1"/>
      <c r="J29" s="118"/>
      <c r="K29" s="118"/>
      <c r="L29" s="118"/>
      <c r="M29" s="118"/>
      <c r="N29" s="118"/>
      <c r="O29" s="159"/>
      <c r="P29" s="118"/>
      <c r="Q29" s="118"/>
      <c r="R29" s="118"/>
      <c r="S29" s="118"/>
      <c r="T29" s="159"/>
      <c r="U29" s="159"/>
      <c r="V29" s="118"/>
      <c r="W29" s="118"/>
      <c r="X29" s="118"/>
      <c r="Y29" s="118"/>
      <c r="Z29" s="118"/>
    </row>
    <row r="30" spans="1:26">
      <c r="A30" s="1"/>
      <c r="B30" s="1"/>
      <c r="C30" s="1"/>
      <c r="D30" s="1"/>
      <c r="E30" s="118"/>
      <c r="F30" s="118"/>
      <c r="G30" s="1"/>
      <c r="H30" s="1"/>
      <c r="I30" s="1"/>
      <c r="J30" s="118"/>
      <c r="K30" s="118"/>
      <c r="L30" s="118"/>
      <c r="M30" s="118"/>
      <c r="N30" s="118"/>
      <c r="O30" s="159"/>
      <c r="P30" s="118"/>
      <c r="Q30" s="118"/>
      <c r="R30" s="118"/>
      <c r="S30" s="118"/>
      <c r="T30" s="159"/>
      <c r="U30" s="159"/>
      <c r="V30" s="118"/>
      <c r="W30" s="118"/>
      <c r="X30" s="118"/>
      <c r="Y30" s="118"/>
      <c r="Z30" s="118"/>
    </row>
    <row r="31" spans="1:26">
      <c r="A31" s="1"/>
      <c r="B31" s="1"/>
      <c r="C31" s="1"/>
      <c r="D31" s="1"/>
      <c r="E31" s="118"/>
      <c r="F31" s="118"/>
      <c r="G31" s="1"/>
      <c r="H31" s="1"/>
      <c r="I31" s="1"/>
      <c r="J31" s="118"/>
      <c r="K31" s="118"/>
      <c r="L31" s="118"/>
      <c r="M31" s="118"/>
      <c r="N31" s="118"/>
      <c r="O31" s="159"/>
      <c r="P31" s="118"/>
      <c r="Q31" s="118"/>
      <c r="R31" s="118"/>
      <c r="S31" s="118"/>
      <c r="T31" s="159"/>
      <c r="U31" s="159"/>
      <c r="V31" s="118"/>
      <c r="W31" s="118"/>
      <c r="X31" s="118"/>
      <c r="Y31" s="118"/>
      <c r="Z31" s="118"/>
    </row>
    <row r="32" spans="1:26">
      <c r="A32" s="1"/>
      <c r="B32" s="1"/>
      <c r="C32" s="1"/>
      <c r="D32" s="1"/>
      <c r="E32" s="118"/>
      <c r="F32" s="118"/>
      <c r="G32" s="1"/>
      <c r="H32" s="1"/>
      <c r="I32" s="1"/>
      <c r="J32" s="118"/>
      <c r="K32" s="118"/>
      <c r="L32" s="118"/>
      <c r="M32" s="118"/>
      <c r="N32" s="118"/>
      <c r="O32" s="159"/>
      <c r="P32" s="118"/>
      <c r="Q32" s="118"/>
      <c r="R32" s="118"/>
      <c r="S32" s="118"/>
      <c r="T32" s="159"/>
      <c r="U32" s="159"/>
      <c r="V32" s="118"/>
      <c r="W32" s="118"/>
      <c r="X32" s="118"/>
      <c r="Y32" s="118"/>
      <c r="Z32" s="118"/>
    </row>
    <row r="33" spans="1:26">
      <c r="A33" s="1"/>
      <c r="B33" s="1"/>
      <c r="C33" s="1"/>
      <c r="D33" s="1"/>
      <c r="E33" s="118"/>
      <c r="F33" s="118"/>
      <c r="G33" s="1"/>
      <c r="H33" s="1"/>
      <c r="I33" s="1"/>
      <c r="J33" s="118"/>
      <c r="K33" s="118"/>
      <c r="L33" s="118"/>
      <c r="M33" s="118"/>
      <c r="N33" s="118"/>
      <c r="O33" s="159"/>
      <c r="P33" s="118"/>
      <c r="Q33" s="118"/>
      <c r="R33" s="118"/>
      <c r="S33" s="118"/>
      <c r="T33" s="159"/>
      <c r="U33" s="159"/>
      <c r="V33" s="118"/>
      <c r="W33" s="118"/>
      <c r="X33" s="118"/>
      <c r="Y33" s="118"/>
      <c r="Z33" s="118"/>
    </row>
    <row r="34" spans="1:26">
      <c r="A34" s="1"/>
      <c r="B34" s="1"/>
      <c r="C34" s="1"/>
      <c r="D34" s="1"/>
      <c r="E34" s="118"/>
      <c r="F34" s="118"/>
      <c r="G34" s="1"/>
      <c r="H34" s="1"/>
      <c r="I34" s="1"/>
      <c r="J34" s="118"/>
      <c r="K34" s="118"/>
      <c r="L34" s="118"/>
      <c r="M34" s="118"/>
      <c r="N34" s="118"/>
      <c r="O34" s="159"/>
      <c r="P34" s="118"/>
      <c r="Q34" s="118"/>
      <c r="R34" s="118"/>
      <c r="S34" s="118"/>
      <c r="T34" s="159"/>
      <c r="U34" s="159"/>
      <c r="V34" s="118"/>
      <c r="W34" s="118"/>
      <c r="X34" s="118"/>
      <c r="Y34" s="118"/>
      <c r="Z34" s="118"/>
    </row>
    <row r="35" spans="1:26">
      <c r="A35" s="1"/>
      <c r="B35" s="1"/>
      <c r="C35" s="1"/>
      <c r="D35" s="1"/>
      <c r="E35" s="118"/>
      <c r="F35" s="118"/>
      <c r="G35" s="1"/>
      <c r="H35" s="1"/>
      <c r="I35" s="1"/>
      <c r="J35" s="118"/>
      <c r="K35" s="118"/>
      <c r="L35" s="118"/>
      <c r="M35" s="118"/>
      <c r="N35" s="118"/>
      <c r="O35" s="159"/>
      <c r="P35" s="118"/>
      <c r="Q35" s="118"/>
      <c r="R35" s="118"/>
      <c r="S35" s="118"/>
      <c r="T35" s="159"/>
      <c r="U35" s="159"/>
      <c r="V35" s="118"/>
      <c r="W35" s="118"/>
      <c r="X35" s="118"/>
      <c r="Y35" s="118"/>
      <c r="Z35" s="118"/>
    </row>
    <row r="36" spans="1:26">
      <c r="A36" s="1"/>
      <c r="B36" s="1"/>
      <c r="C36" s="1"/>
      <c r="D36" s="1"/>
      <c r="E36" s="118"/>
      <c r="F36" s="118"/>
      <c r="G36" s="1"/>
      <c r="H36" s="1"/>
      <c r="I36" s="1"/>
      <c r="J36" s="118"/>
      <c r="K36" s="118"/>
      <c r="L36" s="118"/>
      <c r="M36" s="118"/>
      <c r="N36" s="118"/>
      <c r="O36" s="159"/>
      <c r="P36" s="118"/>
      <c r="Q36" s="118"/>
      <c r="R36" s="118"/>
      <c r="S36" s="118"/>
      <c r="T36" s="159"/>
      <c r="U36" s="159"/>
      <c r="V36" s="118"/>
      <c r="W36" s="118"/>
      <c r="X36" s="118"/>
      <c r="Y36" s="118"/>
      <c r="Z36" s="118"/>
    </row>
    <row r="37" spans="1:26">
      <c r="A37" s="1"/>
      <c r="B37" s="1"/>
      <c r="C37" s="1"/>
      <c r="D37" s="1"/>
      <c r="E37" s="118"/>
      <c r="F37" s="118"/>
      <c r="G37" s="1"/>
      <c r="H37" s="1"/>
      <c r="I37" s="1"/>
      <c r="J37" s="118"/>
      <c r="K37" s="118"/>
      <c r="L37" s="118"/>
      <c r="M37" s="118"/>
      <c r="N37" s="118"/>
      <c r="O37" s="159"/>
      <c r="P37" s="118"/>
      <c r="Q37" s="118"/>
      <c r="R37" s="118"/>
      <c r="S37" s="118"/>
      <c r="T37" s="159"/>
      <c r="U37" s="159"/>
      <c r="V37" s="118"/>
      <c r="W37" s="118"/>
      <c r="X37" s="118"/>
      <c r="Y37" s="118"/>
      <c r="Z37" s="118"/>
    </row>
    <row r="38" spans="1:26">
      <c r="A38" s="1"/>
      <c r="B38" s="1"/>
      <c r="C38" s="1"/>
      <c r="D38" s="1"/>
      <c r="E38" s="118"/>
      <c r="F38" s="118"/>
      <c r="G38" s="1"/>
      <c r="H38" s="1"/>
      <c r="I38" s="1"/>
      <c r="J38" s="118"/>
      <c r="K38" s="118"/>
      <c r="L38" s="118"/>
      <c r="M38" s="118"/>
      <c r="N38" s="118"/>
      <c r="O38" s="159"/>
      <c r="P38" s="118"/>
      <c r="Q38" s="118"/>
      <c r="R38" s="118"/>
      <c r="S38" s="118"/>
      <c r="T38" s="159"/>
      <c r="U38" s="159"/>
      <c r="V38" s="118"/>
      <c r="W38" s="118"/>
      <c r="X38" s="118"/>
      <c r="Y38" s="118"/>
      <c r="Z38" s="118"/>
    </row>
    <row r="39" spans="1:26">
      <c r="A39" s="1"/>
      <c r="B39" s="1"/>
      <c r="C39" s="1"/>
      <c r="D39" s="1"/>
      <c r="E39" s="118"/>
      <c r="F39" s="118"/>
      <c r="G39" s="1"/>
      <c r="H39" s="1"/>
      <c r="I39" s="1"/>
      <c r="J39" s="118"/>
      <c r="K39" s="118"/>
      <c r="L39" s="118"/>
      <c r="M39" s="118"/>
      <c r="N39" s="118"/>
      <c r="O39" s="159"/>
      <c r="P39" s="118"/>
      <c r="Q39" s="118"/>
      <c r="R39" s="118"/>
      <c r="S39" s="118"/>
      <c r="T39" s="159"/>
      <c r="U39" s="159"/>
      <c r="V39" s="118"/>
      <c r="W39" s="118"/>
      <c r="X39" s="118"/>
      <c r="Y39" s="118"/>
      <c r="Z39" s="118"/>
    </row>
    <row r="40" spans="1:26">
      <c r="A40" s="1"/>
      <c r="B40" s="1"/>
      <c r="C40" s="1"/>
      <c r="D40" s="1"/>
      <c r="E40" s="118"/>
      <c r="F40" s="118"/>
      <c r="G40" s="1"/>
      <c r="H40" s="1"/>
      <c r="I40" s="1"/>
      <c r="J40" s="118"/>
      <c r="K40" s="118"/>
      <c r="L40" s="118"/>
      <c r="M40" s="118"/>
      <c r="N40" s="118"/>
      <c r="O40" s="159"/>
      <c r="P40" s="118"/>
      <c r="Q40" s="118"/>
      <c r="R40" s="118"/>
      <c r="S40" s="118"/>
      <c r="T40" s="159"/>
      <c r="U40" s="159"/>
      <c r="V40" s="118"/>
      <c r="W40" s="118"/>
      <c r="X40" s="118"/>
      <c r="Y40" s="118"/>
      <c r="Z40" s="118"/>
    </row>
    <row r="41" spans="1:26">
      <c r="A41" s="1"/>
      <c r="B41" s="1"/>
      <c r="C41" s="1"/>
      <c r="D41" s="1"/>
      <c r="E41" s="118"/>
      <c r="F41" s="118"/>
      <c r="G41" s="1"/>
      <c r="H41" s="1"/>
      <c r="I41" s="1"/>
      <c r="J41" s="118"/>
      <c r="K41" s="118"/>
      <c r="L41" s="118"/>
      <c r="M41" s="118"/>
      <c r="N41" s="118"/>
      <c r="O41" s="159"/>
      <c r="P41" s="118"/>
      <c r="Q41" s="118"/>
      <c r="R41" s="118"/>
      <c r="S41" s="118"/>
      <c r="T41" s="159"/>
      <c r="U41" s="159"/>
      <c r="V41" s="118"/>
      <c r="W41" s="118"/>
      <c r="X41" s="118"/>
      <c r="Y41" s="118"/>
      <c r="Z41" s="118"/>
    </row>
    <row r="42" spans="1:26">
      <c r="A42" s="1"/>
      <c r="B42" s="1"/>
      <c r="C42" s="1"/>
      <c r="D42" s="1"/>
      <c r="E42" s="118"/>
      <c r="F42" s="118"/>
      <c r="G42" s="1"/>
      <c r="H42" s="1"/>
      <c r="I42" s="1"/>
      <c r="J42" s="118"/>
      <c r="K42" s="118"/>
      <c r="L42" s="118"/>
      <c r="M42" s="118"/>
      <c r="N42" s="118"/>
      <c r="O42" s="159"/>
      <c r="P42" s="118"/>
      <c r="Q42" s="118"/>
      <c r="R42" s="118"/>
      <c r="S42" s="118"/>
      <c r="T42" s="159"/>
      <c r="U42" s="159"/>
      <c r="V42" s="118"/>
      <c r="W42" s="118"/>
      <c r="X42" s="118"/>
      <c r="Y42" s="118"/>
      <c r="Z42" s="118"/>
    </row>
    <row r="43" spans="1:26">
      <c r="A43" s="1"/>
      <c r="B43" s="1"/>
      <c r="C43" s="1"/>
      <c r="D43" s="1"/>
      <c r="E43" s="118"/>
      <c r="F43" s="118"/>
      <c r="G43" s="1"/>
      <c r="H43" s="1"/>
      <c r="I43" s="1"/>
      <c r="J43" s="118"/>
      <c r="K43" s="118"/>
      <c r="L43" s="118"/>
      <c r="M43" s="118"/>
      <c r="N43" s="118"/>
      <c r="O43" s="159"/>
      <c r="P43" s="118"/>
      <c r="Q43" s="118"/>
      <c r="R43" s="118"/>
      <c r="S43" s="118"/>
      <c r="T43" s="159"/>
      <c r="U43" s="159"/>
      <c r="V43" s="118"/>
      <c r="W43" s="118"/>
      <c r="X43" s="118"/>
      <c r="Y43" s="118"/>
      <c r="Z43" s="118"/>
    </row>
    <row r="44" spans="1:26">
      <c r="A44" s="1"/>
      <c r="B44" s="1"/>
      <c r="C44" s="1"/>
      <c r="D44" s="1"/>
      <c r="E44" s="118"/>
      <c r="F44" s="118"/>
      <c r="G44" s="1"/>
      <c r="H44" s="1"/>
      <c r="I44" s="1"/>
      <c r="J44" s="118"/>
      <c r="K44" s="118"/>
      <c r="L44" s="118"/>
      <c r="M44" s="118"/>
      <c r="N44" s="118"/>
      <c r="O44" s="159"/>
      <c r="P44" s="118"/>
      <c r="Q44" s="118"/>
      <c r="R44" s="118"/>
      <c r="S44" s="118"/>
      <c r="T44" s="159"/>
      <c r="U44" s="159"/>
      <c r="V44" s="118"/>
      <c r="W44" s="118"/>
      <c r="X44" s="118"/>
      <c r="Y44" s="118"/>
      <c r="Z44" s="118"/>
    </row>
    <row r="45" spans="1:26">
      <c r="A45" s="1"/>
      <c r="B45" s="1"/>
      <c r="C45" s="1"/>
      <c r="D45" s="1"/>
      <c r="E45" s="118"/>
      <c r="F45" s="118"/>
      <c r="G45" s="1"/>
      <c r="H45" s="1"/>
      <c r="I45" s="1"/>
      <c r="J45" s="118"/>
      <c r="K45" s="118"/>
      <c r="L45" s="118"/>
      <c r="M45" s="118"/>
      <c r="N45" s="118"/>
      <c r="O45" s="159"/>
      <c r="P45" s="118"/>
      <c r="Q45" s="118"/>
      <c r="R45" s="118"/>
      <c r="S45" s="118"/>
      <c r="T45" s="159"/>
      <c r="U45" s="159"/>
      <c r="V45" s="118"/>
      <c r="W45" s="118"/>
      <c r="X45" s="118"/>
      <c r="Y45" s="118"/>
      <c r="Z45" s="118"/>
    </row>
    <row r="46" spans="1:26">
      <c r="A46" s="1"/>
      <c r="B46" s="1"/>
      <c r="C46" s="1"/>
      <c r="D46" s="1"/>
      <c r="E46" s="118"/>
      <c r="F46" s="118"/>
      <c r="G46" s="1"/>
      <c r="H46" s="1"/>
      <c r="I46" s="1"/>
      <c r="J46" s="118"/>
      <c r="K46" s="118"/>
      <c r="L46" s="118"/>
      <c r="M46" s="118"/>
      <c r="N46" s="118"/>
      <c r="O46" s="159"/>
      <c r="P46" s="118"/>
      <c r="Q46" s="118"/>
      <c r="R46" s="118"/>
      <c r="S46" s="118"/>
      <c r="T46" s="159"/>
      <c r="U46" s="159"/>
      <c r="V46" s="118"/>
      <c r="W46" s="118"/>
      <c r="X46" s="118"/>
      <c r="Y46" s="118"/>
      <c r="Z46" s="118"/>
    </row>
    <row r="47" spans="1:26">
      <c r="A47" s="1"/>
      <c r="B47" s="1"/>
      <c r="C47" s="1"/>
      <c r="D47" s="1"/>
      <c r="E47" s="118"/>
      <c r="F47" s="118"/>
      <c r="G47" s="1"/>
      <c r="H47" s="1"/>
      <c r="I47" s="1"/>
      <c r="J47" s="118"/>
      <c r="K47" s="118"/>
      <c r="L47" s="118"/>
      <c r="M47" s="118"/>
      <c r="N47" s="118"/>
      <c r="O47" s="159"/>
      <c r="P47" s="118"/>
      <c r="Q47" s="118"/>
      <c r="R47" s="118"/>
      <c r="S47" s="118"/>
      <c r="T47" s="159"/>
      <c r="U47" s="159"/>
      <c r="V47" s="118"/>
      <c r="W47" s="118"/>
      <c r="X47" s="118"/>
      <c r="Y47" s="118"/>
      <c r="Z47" s="118"/>
    </row>
    <row r="48" spans="1:26">
      <c r="A48" s="1"/>
      <c r="B48" s="1"/>
      <c r="C48" s="1"/>
      <c r="D48" s="1"/>
      <c r="E48" s="118"/>
      <c r="F48" s="118"/>
      <c r="G48" s="1"/>
      <c r="H48" s="1"/>
      <c r="I48" s="1"/>
      <c r="J48" s="118"/>
      <c r="K48" s="118"/>
      <c r="L48" s="118"/>
      <c r="M48" s="118"/>
      <c r="N48" s="118"/>
      <c r="O48" s="159"/>
      <c r="P48" s="118"/>
      <c r="Q48" s="118"/>
      <c r="R48" s="118"/>
      <c r="S48" s="118"/>
      <c r="T48" s="159"/>
      <c r="U48" s="159"/>
      <c r="V48" s="118"/>
      <c r="W48" s="118"/>
      <c r="X48" s="118"/>
      <c r="Y48" s="118"/>
      <c r="Z48" s="118"/>
    </row>
    <row r="49" spans="1:26">
      <c r="A49" s="1"/>
      <c r="B49" s="1"/>
      <c r="C49" s="1"/>
      <c r="D49" s="1"/>
      <c r="E49" s="118"/>
      <c r="F49" s="118"/>
      <c r="G49" s="1"/>
      <c r="H49" s="1"/>
      <c r="I49" s="1"/>
      <c r="J49" s="118"/>
      <c r="K49" s="118"/>
      <c r="L49" s="118"/>
      <c r="M49" s="118"/>
      <c r="N49" s="118"/>
      <c r="O49" s="159"/>
      <c r="P49" s="118"/>
      <c r="Q49" s="118"/>
      <c r="R49" s="118"/>
      <c r="S49" s="118"/>
      <c r="T49" s="159"/>
      <c r="U49" s="159"/>
      <c r="V49" s="118"/>
      <c r="W49" s="118"/>
      <c r="X49" s="118"/>
      <c r="Y49" s="118"/>
      <c r="Z49" s="118"/>
    </row>
    <row r="50" spans="1:26">
      <c r="A50" s="1"/>
      <c r="B50" s="1"/>
      <c r="C50" s="1"/>
      <c r="D50" s="1"/>
      <c r="E50" s="118"/>
      <c r="F50" s="118"/>
      <c r="G50" s="1"/>
      <c r="H50" s="1"/>
      <c r="I50" s="1"/>
      <c r="J50" s="118"/>
      <c r="K50" s="118"/>
      <c r="L50" s="118"/>
      <c r="M50" s="118"/>
      <c r="N50" s="118"/>
      <c r="O50" s="159"/>
      <c r="P50" s="118"/>
      <c r="Q50" s="118"/>
      <c r="R50" s="118"/>
      <c r="S50" s="118"/>
      <c r="T50" s="159"/>
      <c r="U50" s="159"/>
      <c r="V50" s="118"/>
      <c r="W50" s="118"/>
      <c r="X50" s="118"/>
      <c r="Y50" s="118"/>
      <c r="Z50" s="118"/>
    </row>
    <row r="51" spans="1:26">
      <c r="A51" s="1"/>
      <c r="B51" s="1"/>
      <c r="C51" s="1"/>
      <c r="D51" s="1"/>
      <c r="E51" s="118"/>
      <c r="F51" s="118"/>
      <c r="G51" s="1"/>
      <c r="H51" s="1"/>
      <c r="I51" s="1"/>
      <c r="J51" s="118"/>
      <c r="K51" s="118"/>
      <c r="L51" s="118"/>
      <c r="M51" s="118"/>
      <c r="N51" s="118"/>
      <c r="O51" s="159"/>
      <c r="P51" s="118"/>
      <c r="Q51" s="118"/>
      <c r="R51" s="118"/>
      <c r="S51" s="118"/>
      <c r="T51" s="159"/>
      <c r="U51" s="159"/>
      <c r="V51" s="118"/>
      <c r="W51" s="118"/>
      <c r="X51" s="118"/>
      <c r="Y51" s="118"/>
      <c r="Z51" s="118"/>
    </row>
    <row r="52" spans="1:26">
      <c r="A52" s="1"/>
      <c r="B52" s="1"/>
      <c r="C52" s="1"/>
      <c r="D52" s="1"/>
      <c r="E52" s="118"/>
      <c r="F52" s="118"/>
      <c r="G52" s="1"/>
      <c r="H52" s="1"/>
      <c r="I52" s="1"/>
      <c r="J52" s="118"/>
      <c r="K52" s="118"/>
      <c r="L52" s="118"/>
      <c r="M52" s="118"/>
      <c r="N52" s="118"/>
      <c r="O52" s="159"/>
      <c r="P52" s="118"/>
      <c r="Q52" s="118"/>
      <c r="R52" s="118"/>
      <c r="S52" s="118"/>
      <c r="T52" s="159"/>
      <c r="U52" s="159"/>
      <c r="V52" s="118"/>
      <c r="W52" s="118"/>
      <c r="X52" s="118"/>
      <c r="Y52" s="118"/>
      <c r="Z52" s="118"/>
    </row>
    <row r="53" spans="1:26">
      <c r="A53" s="1"/>
      <c r="B53" s="1"/>
      <c r="C53" s="1"/>
      <c r="D53" s="1"/>
      <c r="E53" s="118"/>
      <c r="F53" s="118"/>
      <c r="G53" s="1"/>
      <c r="H53" s="1"/>
      <c r="I53" s="1"/>
      <c r="J53" s="118"/>
      <c r="K53" s="118"/>
      <c r="L53" s="118"/>
      <c r="M53" s="118"/>
      <c r="N53" s="118"/>
      <c r="O53" s="159"/>
      <c r="P53" s="118"/>
      <c r="Q53" s="118"/>
      <c r="R53" s="118"/>
      <c r="S53" s="118"/>
      <c r="T53" s="159"/>
      <c r="U53" s="159"/>
      <c r="V53" s="118"/>
      <c r="W53" s="118"/>
      <c r="X53" s="118"/>
      <c r="Y53" s="118"/>
      <c r="Z53" s="118"/>
    </row>
    <row r="54" spans="1:26">
      <c r="A54" s="1"/>
      <c r="B54" s="1"/>
      <c r="C54" s="1"/>
      <c r="D54" s="1"/>
      <c r="E54" s="118"/>
      <c r="F54" s="118"/>
      <c r="G54" s="1"/>
      <c r="H54" s="1"/>
      <c r="I54" s="1"/>
      <c r="J54" s="118"/>
      <c r="K54" s="118"/>
      <c r="L54" s="118"/>
      <c r="M54" s="118"/>
      <c r="N54" s="118"/>
      <c r="O54" s="159"/>
      <c r="P54" s="118"/>
      <c r="Q54" s="118"/>
      <c r="R54" s="118"/>
      <c r="S54" s="118"/>
      <c r="T54" s="159"/>
      <c r="U54" s="159"/>
      <c r="V54" s="118"/>
      <c r="W54" s="118"/>
      <c r="X54" s="118"/>
      <c r="Y54" s="118"/>
      <c r="Z54" s="118"/>
    </row>
    <row r="55" spans="1:26">
      <c r="A55" s="1"/>
      <c r="B55" s="1"/>
      <c r="C55" s="1"/>
      <c r="D55" s="1"/>
      <c r="E55" s="118"/>
      <c r="F55" s="118"/>
      <c r="G55" s="1"/>
      <c r="H55" s="1"/>
      <c r="I55" s="1"/>
      <c r="J55" s="118"/>
      <c r="K55" s="118"/>
      <c r="L55" s="118"/>
      <c r="M55" s="118"/>
      <c r="N55" s="118"/>
      <c r="O55" s="159"/>
      <c r="P55" s="118"/>
      <c r="Q55" s="118"/>
      <c r="R55" s="118"/>
      <c r="S55" s="118"/>
      <c r="T55" s="159"/>
      <c r="U55" s="159"/>
      <c r="V55" s="118"/>
      <c r="W55" s="118"/>
      <c r="X55" s="118"/>
      <c r="Y55" s="118"/>
      <c r="Z55" s="118"/>
    </row>
    <row r="56" spans="1:26">
      <c r="A56" s="1"/>
      <c r="B56" s="1"/>
      <c r="C56" s="1"/>
      <c r="D56" s="1"/>
      <c r="E56" s="118"/>
      <c r="F56" s="118"/>
      <c r="G56" s="1"/>
      <c r="H56" s="1"/>
      <c r="I56" s="1"/>
      <c r="J56" s="118"/>
      <c r="K56" s="118"/>
      <c r="L56" s="118"/>
      <c r="M56" s="118"/>
      <c r="N56" s="118"/>
      <c r="O56" s="159"/>
      <c r="P56" s="118"/>
      <c r="Q56" s="118"/>
      <c r="R56" s="118"/>
      <c r="S56" s="118"/>
      <c r="T56" s="159"/>
      <c r="U56" s="159"/>
      <c r="V56" s="118"/>
      <c r="W56" s="118"/>
      <c r="X56" s="118"/>
      <c r="Y56" s="118"/>
      <c r="Z56" s="118"/>
    </row>
    <row r="57" spans="1:26">
      <c r="A57" s="1"/>
      <c r="B57" s="1"/>
      <c r="C57" s="1"/>
      <c r="D57" s="1"/>
      <c r="E57" s="118"/>
      <c r="F57" s="118"/>
      <c r="G57" s="1"/>
      <c r="H57" s="1"/>
      <c r="I57" s="1"/>
      <c r="J57" s="118"/>
      <c r="K57" s="118"/>
      <c r="L57" s="118"/>
      <c r="M57" s="118"/>
      <c r="N57" s="118"/>
      <c r="O57" s="159"/>
      <c r="P57" s="118"/>
      <c r="Q57" s="118"/>
      <c r="R57" s="118"/>
      <c r="S57" s="118"/>
      <c r="T57" s="159"/>
      <c r="U57" s="159"/>
      <c r="V57" s="118"/>
      <c r="W57" s="118"/>
      <c r="X57" s="118"/>
      <c r="Y57" s="118"/>
      <c r="Z57" s="118"/>
    </row>
    <row r="58" spans="1:26">
      <c r="A58" s="1"/>
      <c r="B58" s="1"/>
      <c r="C58" s="1"/>
      <c r="D58" s="1"/>
      <c r="E58" s="118"/>
      <c r="F58" s="118"/>
      <c r="G58" s="1"/>
      <c r="H58" s="1"/>
      <c r="I58" s="1"/>
      <c r="J58" s="118"/>
      <c r="K58" s="118"/>
      <c r="L58" s="118"/>
      <c r="M58" s="118"/>
      <c r="N58" s="118"/>
      <c r="O58" s="159"/>
      <c r="P58" s="118"/>
      <c r="Q58" s="118"/>
      <c r="R58" s="118"/>
      <c r="S58" s="118"/>
      <c r="T58" s="159"/>
      <c r="U58" s="159"/>
      <c r="V58" s="118"/>
      <c r="W58" s="118"/>
      <c r="X58" s="118"/>
      <c r="Y58" s="118"/>
      <c r="Z58" s="118"/>
    </row>
    <row r="59" spans="1:26">
      <c r="A59" s="1"/>
      <c r="B59" s="1"/>
      <c r="C59" s="1"/>
      <c r="D59" s="1"/>
      <c r="E59" s="118"/>
      <c r="F59" s="118"/>
      <c r="G59" s="1"/>
      <c r="H59" s="1"/>
      <c r="I59" s="1"/>
      <c r="J59" s="118"/>
      <c r="K59" s="118"/>
      <c r="L59" s="118"/>
      <c r="M59" s="118"/>
      <c r="N59" s="118"/>
      <c r="O59" s="159"/>
      <c r="P59" s="118"/>
      <c r="Q59" s="118"/>
      <c r="R59" s="118"/>
      <c r="S59" s="118"/>
      <c r="T59" s="159"/>
      <c r="U59" s="159"/>
      <c r="V59" s="118"/>
      <c r="W59" s="118"/>
      <c r="X59" s="118"/>
      <c r="Y59" s="118"/>
      <c r="Z59" s="118"/>
    </row>
    <row r="60" spans="1:26">
      <c r="A60" s="1"/>
      <c r="B60" s="1"/>
      <c r="C60" s="1"/>
      <c r="D60" s="1"/>
      <c r="E60" s="118"/>
      <c r="F60" s="118"/>
      <c r="G60" s="1"/>
      <c r="H60" s="1"/>
      <c r="I60" s="1"/>
      <c r="J60" s="118"/>
      <c r="K60" s="118"/>
      <c r="L60" s="118"/>
      <c r="M60" s="118"/>
      <c r="N60" s="118"/>
      <c r="O60" s="159"/>
      <c r="P60" s="118"/>
      <c r="Q60" s="118"/>
      <c r="R60" s="118"/>
      <c r="S60" s="118"/>
      <c r="T60" s="159"/>
      <c r="U60" s="159"/>
      <c r="V60" s="118"/>
      <c r="W60" s="118"/>
      <c r="X60" s="118"/>
      <c r="Y60" s="118"/>
      <c r="Z60" s="118"/>
    </row>
    <row r="61" spans="1:26">
      <c r="A61" s="1"/>
      <c r="B61" s="1"/>
      <c r="C61" s="1"/>
      <c r="D61" s="1"/>
      <c r="E61" s="118"/>
      <c r="F61" s="118"/>
      <c r="G61" s="1"/>
      <c r="H61" s="1"/>
      <c r="I61" s="1"/>
      <c r="J61" s="118"/>
      <c r="K61" s="118"/>
      <c r="L61" s="118"/>
      <c r="M61" s="118"/>
      <c r="N61" s="118"/>
      <c r="O61" s="159"/>
      <c r="P61" s="118"/>
      <c r="Q61" s="118"/>
      <c r="R61" s="118"/>
      <c r="S61" s="118"/>
      <c r="T61" s="159"/>
      <c r="U61" s="159"/>
      <c r="V61" s="118"/>
      <c r="W61" s="118"/>
      <c r="X61" s="118"/>
      <c r="Y61" s="118"/>
      <c r="Z61" s="118"/>
    </row>
    <row r="62" spans="1:26">
      <c r="A62" s="1"/>
      <c r="B62" s="1"/>
      <c r="C62" s="1"/>
      <c r="D62" s="1"/>
      <c r="E62" s="118"/>
      <c r="F62" s="118"/>
      <c r="G62" s="1"/>
      <c r="H62" s="1"/>
      <c r="I62" s="1"/>
      <c r="J62" s="118"/>
      <c r="K62" s="118"/>
      <c r="L62" s="118"/>
      <c r="M62" s="118"/>
      <c r="N62" s="118"/>
      <c r="O62" s="159"/>
      <c r="P62" s="118"/>
      <c r="Q62" s="118"/>
      <c r="R62" s="118"/>
      <c r="S62" s="118"/>
      <c r="T62" s="159"/>
      <c r="U62" s="159"/>
      <c r="V62" s="118"/>
      <c r="W62" s="118"/>
      <c r="X62" s="118"/>
      <c r="Y62" s="118"/>
      <c r="Z62" s="118"/>
    </row>
    <row r="63" spans="1:26">
      <c r="A63" s="1"/>
      <c r="B63" s="1"/>
      <c r="C63" s="1"/>
      <c r="D63" s="1"/>
      <c r="E63" s="118"/>
      <c r="F63" s="118"/>
      <c r="G63" s="1"/>
      <c r="H63" s="1"/>
      <c r="I63" s="1"/>
      <c r="J63" s="118"/>
      <c r="K63" s="118"/>
      <c r="L63" s="118"/>
      <c r="M63" s="118"/>
      <c r="N63" s="118"/>
      <c r="O63" s="159"/>
      <c r="P63" s="118"/>
      <c r="Q63" s="118"/>
      <c r="R63" s="118"/>
      <c r="S63" s="118"/>
      <c r="T63" s="159"/>
      <c r="U63" s="159"/>
      <c r="V63" s="118"/>
      <c r="W63" s="118"/>
      <c r="X63" s="118"/>
      <c r="Y63" s="118"/>
      <c r="Z63" s="118"/>
    </row>
    <row r="64" spans="1:26">
      <c r="A64" s="1"/>
      <c r="B64" s="1"/>
      <c r="C64" s="1"/>
      <c r="D64" s="1"/>
      <c r="E64" s="118"/>
      <c r="F64" s="118"/>
      <c r="G64" s="1"/>
      <c r="H64" s="1"/>
      <c r="I64" s="1"/>
      <c r="J64" s="118"/>
      <c r="K64" s="118"/>
      <c r="L64" s="118"/>
      <c r="M64" s="118"/>
      <c r="N64" s="118"/>
      <c r="O64" s="159"/>
      <c r="P64" s="118"/>
      <c r="Q64" s="118"/>
      <c r="R64" s="118"/>
      <c r="S64" s="118"/>
      <c r="T64" s="159"/>
      <c r="U64" s="159"/>
      <c r="V64" s="118"/>
      <c r="W64" s="118"/>
      <c r="X64" s="118"/>
      <c r="Y64" s="118"/>
      <c r="Z64" s="118"/>
    </row>
    <row r="65" spans="1:26">
      <c r="A65" s="1"/>
      <c r="B65" s="1"/>
      <c r="C65" s="1"/>
      <c r="D65" s="1"/>
      <c r="E65" s="118"/>
      <c r="F65" s="118"/>
      <c r="G65" s="1"/>
      <c r="H65" s="1"/>
      <c r="I65" s="1"/>
      <c r="J65" s="118"/>
      <c r="K65" s="118"/>
      <c r="L65" s="118"/>
      <c r="M65" s="118"/>
      <c r="N65" s="118"/>
      <c r="O65" s="159"/>
      <c r="P65" s="118"/>
      <c r="Q65" s="118"/>
      <c r="R65" s="118"/>
      <c r="S65" s="118"/>
      <c r="T65" s="159"/>
      <c r="U65" s="159"/>
      <c r="V65" s="118"/>
      <c r="W65" s="118"/>
      <c r="X65" s="118"/>
      <c r="Y65" s="118"/>
      <c r="Z65" s="118"/>
    </row>
    <row r="66" spans="1:26">
      <c r="A66" s="1"/>
      <c r="B66" s="1"/>
      <c r="C66" s="1"/>
      <c r="D66" s="1"/>
      <c r="E66" s="118"/>
      <c r="F66" s="118"/>
      <c r="G66" s="1"/>
      <c r="H66" s="1"/>
      <c r="I66" s="1"/>
      <c r="J66" s="118"/>
      <c r="K66" s="118"/>
      <c r="L66" s="118"/>
      <c r="M66" s="118"/>
      <c r="N66" s="118"/>
      <c r="O66" s="159"/>
      <c r="P66" s="118"/>
      <c r="Q66" s="118"/>
      <c r="R66" s="118"/>
      <c r="S66" s="118"/>
      <c r="T66" s="159"/>
      <c r="U66" s="159"/>
      <c r="V66" s="118"/>
      <c r="W66" s="118"/>
      <c r="X66" s="118"/>
      <c r="Y66" s="118"/>
      <c r="Z66" s="118"/>
    </row>
    <row r="67" spans="1:26">
      <c r="A67" s="1"/>
      <c r="B67" s="1"/>
      <c r="C67" s="1"/>
      <c r="D67" s="1"/>
      <c r="E67" s="118"/>
      <c r="F67" s="118"/>
      <c r="G67" s="1"/>
      <c r="H67" s="1"/>
      <c r="I67" s="1"/>
      <c r="J67" s="118"/>
      <c r="K67" s="118"/>
      <c r="L67" s="118"/>
      <c r="M67" s="118"/>
      <c r="N67" s="118"/>
      <c r="O67" s="159"/>
      <c r="P67" s="118"/>
      <c r="Q67" s="118"/>
      <c r="R67" s="118"/>
      <c r="S67" s="118"/>
      <c r="T67" s="159"/>
      <c r="U67" s="159"/>
      <c r="V67" s="118"/>
      <c r="W67" s="118"/>
      <c r="X67" s="118"/>
      <c r="Y67" s="118"/>
      <c r="Z67" s="118"/>
    </row>
    <row r="68" spans="1:26">
      <c r="A68" s="1"/>
      <c r="B68" s="1"/>
      <c r="C68" s="1"/>
      <c r="D68" s="1"/>
      <c r="E68" s="118"/>
      <c r="F68" s="118"/>
      <c r="G68" s="1"/>
      <c r="H68" s="1"/>
      <c r="I68" s="1"/>
      <c r="J68" s="118"/>
      <c r="K68" s="118"/>
      <c r="L68" s="118"/>
      <c r="M68" s="118"/>
      <c r="N68" s="118"/>
      <c r="O68" s="159"/>
      <c r="P68" s="118"/>
      <c r="Q68" s="118"/>
      <c r="R68" s="118"/>
      <c r="S68" s="118"/>
      <c r="T68" s="159"/>
      <c r="U68" s="159"/>
      <c r="V68" s="118"/>
      <c r="W68" s="118"/>
      <c r="X68" s="118"/>
      <c r="Y68" s="118"/>
      <c r="Z68" s="118"/>
    </row>
    <row r="69" spans="1:26">
      <c r="A69" s="1"/>
      <c r="B69" s="1"/>
      <c r="C69" s="1"/>
      <c r="D69" s="1"/>
      <c r="E69" s="118"/>
      <c r="F69" s="118"/>
      <c r="G69" s="1"/>
      <c r="H69" s="1"/>
      <c r="I69" s="1"/>
      <c r="J69" s="118"/>
      <c r="K69" s="118"/>
      <c r="L69" s="118"/>
      <c r="M69" s="118"/>
      <c r="N69" s="118"/>
      <c r="O69" s="159"/>
      <c r="P69" s="118"/>
      <c r="Q69" s="118"/>
      <c r="R69" s="118"/>
      <c r="S69" s="118"/>
      <c r="T69" s="159"/>
      <c r="U69" s="159"/>
      <c r="V69" s="118"/>
      <c r="W69" s="118"/>
      <c r="X69" s="118"/>
      <c r="Y69" s="118"/>
      <c r="Z69" s="118"/>
    </row>
    <row r="70" spans="1:26">
      <c r="A70" s="1"/>
      <c r="B70" s="1"/>
      <c r="C70" s="1"/>
      <c r="D70" s="1"/>
      <c r="E70" s="118"/>
      <c r="F70" s="118"/>
      <c r="G70" s="1"/>
      <c r="H70" s="1"/>
      <c r="I70" s="1"/>
      <c r="J70" s="118"/>
      <c r="K70" s="118"/>
      <c r="L70" s="118"/>
      <c r="M70" s="118"/>
      <c r="N70" s="118"/>
      <c r="O70" s="159"/>
      <c r="P70" s="118"/>
      <c r="Q70" s="118"/>
      <c r="R70" s="118"/>
      <c r="S70" s="118"/>
      <c r="T70" s="159"/>
      <c r="U70" s="159"/>
      <c r="V70" s="118"/>
      <c r="W70" s="118"/>
      <c r="X70" s="118"/>
      <c r="Y70" s="118"/>
      <c r="Z70" s="118"/>
    </row>
    <row r="71" spans="1:26">
      <c r="A71" s="1"/>
      <c r="B71" s="1"/>
      <c r="C71" s="1"/>
      <c r="D71" s="1"/>
      <c r="E71" s="118"/>
      <c r="F71" s="118"/>
      <c r="G71" s="1"/>
      <c r="H71" s="1"/>
      <c r="I71" s="1"/>
      <c r="J71" s="118"/>
      <c r="K71" s="118"/>
      <c r="L71" s="118"/>
      <c r="M71" s="118"/>
      <c r="N71" s="118"/>
      <c r="O71" s="159"/>
      <c r="P71" s="118"/>
      <c r="Q71" s="118"/>
      <c r="R71" s="118"/>
      <c r="S71" s="118"/>
      <c r="T71" s="159"/>
      <c r="U71" s="159"/>
      <c r="V71" s="118"/>
      <c r="W71" s="118"/>
      <c r="X71" s="118"/>
      <c r="Y71" s="118"/>
      <c r="Z71" s="118"/>
    </row>
    <row r="72" spans="1:26">
      <c r="A72" s="1"/>
      <c r="B72" s="1"/>
      <c r="C72" s="1"/>
      <c r="D72" s="1"/>
      <c r="E72" s="118"/>
      <c r="F72" s="118"/>
      <c r="G72" s="1"/>
      <c r="H72" s="1"/>
      <c r="I72" s="1"/>
      <c r="J72" s="118"/>
      <c r="K72" s="118"/>
      <c r="L72" s="118"/>
      <c r="M72" s="118"/>
      <c r="N72" s="118"/>
      <c r="O72" s="159"/>
      <c r="P72" s="118"/>
      <c r="Q72" s="118"/>
      <c r="R72" s="118"/>
      <c r="S72" s="118"/>
      <c r="T72" s="159"/>
      <c r="U72" s="159"/>
      <c r="V72" s="118"/>
      <c r="W72" s="118"/>
      <c r="X72" s="118"/>
      <c r="Y72" s="118"/>
      <c r="Z72" s="118"/>
    </row>
    <row r="73" spans="1:26">
      <c r="A73" s="1"/>
      <c r="B73" s="1"/>
      <c r="C73" s="1"/>
      <c r="D73" s="1"/>
      <c r="E73" s="118"/>
      <c r="F73" s="118"/>
      <c r="G73" s="1"/>
      <c r="H73" s="1"/>
      <c r="I73" s="1"/>
      <c r="J73" s="118"/>
      <c r="K73" s="118"/>
      <c r="L73" s="118"/>
      <c r="M73" s="118"/>
      <c r="N73" s="118"/>
      <c r="O73" s="159"/>
      <c r="P73" s="118"/>
      <c r="Q73" s="118"/>
      <c r="R73" s="118"/>
      <c r="S73" s="118"/>
      <c r="T73" s="159"/>
      <c r="U73" s="159"/>
      <c r="V73" s="118"/>
      <c r="W73" s="118"/>
      <c r="X73" s="118"/>
      <c r="Y73" s="118"/>
      <c r="Z73" s="118"/>
    </row>
    <row r="74" spans="1:26">
      <c r="A74" s="1"/>
      <c r="B74" s="1"/>
      <c r="C74" s="1"/>
      <c r="D74" s="1"/>
      <c r="E74" s="118"/>
      <c r="F74" s="118"/>
      <c r="G74" s="1"/>
      <c r="H74" s="1"/>
      <c r="I74" s="1"/>
      <c r="J74" s="118"/>
      <c r="K74" s="118"/>
      <c r="L74" s="118"/>
      <c r="M74" s="118"/>
      <c r="N74" s="118"/>
      <c r="O74" s="159"/>
      <c r="P74" s="118"/>
      <c r="Q74" s="118"/>
      <c r="R74" s="118"/>
      <c r="S74" s="118"/>
      <c r="T74" s="159"/>
      <c r="U74" s="159"/>
      <c r="V74" s="118"/>
      <c r="W74" s="118"/>
      <c r="X74" s="118"/>
      <c r="Y74" s="118"/>
      <c r="Z74" s="118"/>
    </row>
    <row r="75" spans="1:26">
      <c r="A75" s="1"/>
      <c r="B75" s="1"/>
      <c r="C75" s="1"/>
      <c r="D75" s="1"/>
      <c r="E75" s="118"/>
      <c r="F75" s="118"/>
      <c r="G75" s="1"/>
      <c r="H75" s="1"/>
      <c r="I75" s="1"/>
      <c r="J75" s="118"/>
      <c r="K75" s="118"/>
      <c r="L75" s="118"/>
      <c r="M75" s="118"/>
      <c r="N75" s="118"/>
      <c r="O75" s="159"/>
      <c r="P75" s="118"/>
      <c r="Q75" s="118"/>
      <c r="R75" s="118"/>
      <c r="S75" s="118"/>
      <c r="T75" s="159"/>
      <c r="U75" s="159"/>
      <c r="V75" s="118"/>
      <c r="W75" s="118"/>
      <c r="X75" s="118"/>
      <c r="Y75" s="118"/>
      <c r="Z75" s="118"/>
    </row>
    <row r="76" spans="1:26">
      <c r="A76" s="1"/>
      <c r="B76" s="1"/>
      <c r="C76" s="1"/>
      <c r="D76" s="1"/>
      <c r="E76" s="118"/>
      <c r="F76" s="118"/>
      <c r="G76" s="1"/>
      <c r="H76" s="1"/>
      <c r="I76" s="1"/>
      <c r="J76" s="118"/>
      <c r="K76" s="118"/>
      <c r="L76" s="118"/>
      <c r="M76" s="118"/>
      <c r="N76" s="118"/>
      <c r="O76" s="159"/>
      <c r="P76" s="118"/>
      <c r="Q76" s="118"/>
      <c r="R76" s="118"/>
      <c r="S76" s="118"/>
      <c r="T76" s="159"/>
      <c r="U76" s="159"/>
      <c r="V76" s="118"/>
      <c r="W76" s="118"/>
      <c r="X76" s="118"/>
      <c r="Y76" s="118"/>
      <c r="Z76" s="118"/>
    </row>
    <row r="77" spans="1:26">
      <c r="A77" s="1"/>
      <c r="B77" s="1"/>
      <c r="C77" s="1"/>
      <c r="D77" s="1"/>
      <c r="E77" s="118"/>
      <c r="F77" s="118"/>
      <c r="G77" s="1"/>
      <c r="H77" s="1"/>
      <c r="I77" s="1"/>
      <c r="J77" s="118"/>
      <c r="K77" s="118"/>
      <c r="L77" s="118"/>
      <c r="M77" s="118"/>
      <c r="N77" s="118"/>
      <c r="O77" s="159"/>
      <c r="P77" s="118"/>
      <c r="Q77" s="118"/>
      <c r="R77" s="118"/>
      <c r="S77" s="118"/>
      <c r="T77" s="159"/>
      <c r="U77" s="159"/>
      <c r="V77" s="118"/>
      <c r="W77" s="118"/>
      <c r="X77" s="118"/>
      <c r="Y77" s="118"/>
      <c r="Z77" s="118"/>
    </row>
    <row r="78" spans="1:26">
      <c r="A78" s="1"/>
      <c r="B78" s="1"/>
      <c r="C78" s="1"/>
      <c r="D78" s="1"/>
      <c r="E78" s="118"/>
      <c r="F78" s="118"/>
      <c r="G78" s="1"/>
      <c r="H78" s="1"/>
      <c r="I78" s="1"/>
      <c r="J78" s="118"/>
      <c r="K78" s="118"/>
      <c r="L78" s="118"/>
      <c r="M78" s="118"/>
      <c r="N78" s="118"/>
      <c r="O78" s="159"/>
      <c r="P78" s="118"/>
      <c r="Q78" s="118"/>
      <c r="R78" s="118"/>
      <c r="S78" s="118"/>
      <c r="T78" s="159"/>
      <c r="U78" s="159"/>
      <c r="V78" s="118"/>
      <c r="W78" s="118"/>
      <c r="X78" s="118"/>
      <c r="Y78" s="118"/>
      <c r="Z78" s="118"/>
    </row>
    <row r="79" spans="1:26">
      <c r="A79" s="1"/>
      <c r="B79" s="1"/>
      <c r="C79" s="1"/>
      <c r="D79" s="1"/>
      <c r="E79" s="118"/>
      <c r="F79" s="118"/>
      <c r="G79" s="1"/>
      <c r="H79" s="1"/>
      <c r="I79" s="1"/>
      <c r="J79" s="118"/>
      <c r="K79" s="118"/>
      <c r="L79" s="118"/>
      <c r="M79" s="118"/>
      <c r="N79" s="118"/>
      <c r="O79" s="159"/>
      <c r="P79" s="118"/>
      <c r="Q79" s="118"/>
      <c r="R79" s="118"/>
      <c r="S79" s="118"/>
      <c r="T79" s="159"/>
      <c r="U79" s="159"/>
      <c r="V79" s="118"/>
      <c r="W79" s="118"/>
      <c r="X79" s="118"/>
      <c r="Y79" s="118"/>
      <c r="Z79" s="118"/>
    </row>
    <row r="80" spans="1:26">
      <c r="A80" s="1"/>
      <c r="B80" s="1"/>
      <c r="C80" s="1"/>
      <c r="D80" s="1"/>
      <c r="E80" s="118"/>
      <c r="F80" s="118"/>
      <c r="G80" s="1"/>
      <c r="H80" s="1"/>
      <c r="I80" s="1"/>
      <c r="J80" s="118"/>
      <c r="K80" s="118"/>
      <c r="L80" s="118"/>
      <c r="M80" s="118"/>
      <c r="N80" s="118"/>
      <c r="O80" s="159"/>
      <c r="P80" s="118"/>
      <c r="Q80" s="118"/>
      <c r="R80" s="118"/>
      <c r="S80" s="118"/>
      <c r="T80" s="159"/>
      <c r="U80" s="159"/>
      <c r="V80" s="118"/>
      <c r="W80" s="118"/>
      <c r="X80" s="118"/>
      <c r="Y80" s="118"/>
      <c r="Z80" s="118"/>
    </row>
    <row r="81" spans="1:26">
      <c r="A81" s="1"/>
      <c r="B81" s="1"/>
      <c r="C81" s="1"/>
      <c r="D81" s="1"/>
      <c r="E81" s="118"/>
      <c r="F81" s="118"/>
      <c r="G81" s="1"/>
      <c r="H81" s="1"/>
      <c r="I81" s="1"/>
      <c r="J81" s="118"/>
      <c r="K81" s="118"/>
      <c r="L81" s="118"/>
      <c r="M81" s="118"/>
      <c r="N81" s="118"/>
      <c r="O81" s="159"/>
      <c r="P81" s="118"/>
      <c r="Q81" s="118"/>
      <c r="R81" s="118"/>
      <c r="S81" s="118"/>
      <c r="T81" s="159"/>
      <c r="U81" s="159"/>
      <c r="V81" s="118"/>
      <c r="W81" s="118"/>
      <c r="X81" s="118"/>
      <c r="Y81" s="118"/>
      <c r="Z81" s="118"/>
    </row>
    <row r="82" spans="1:26">
      <c r="A82" s="1"/>
      <c r="B82" s="1"/>
      <c r="C82" s="1"/>
      <c r="D82" s="1"/>
      <c r="E82" s="118"/>
      <c r="F82" s="118"/>
      <c r="G82" s="1"/>
      <c r="H82" s="1"/>
      <c r="I82" s="1"/>
      <c r="J82" s="118"/>
      <c r="K82" s="118"/>
      <c r="L82" s="118"/>
      <c r="M82" s="118"/>
      <c r="N82" s="118"/>
      <c r="O82" s="159"/>
      <c r="P82" s="118"/>
      <c r="Q82" s="118"/>
      <c r="R82" s="118"/>
      <c r="S82" s="118"/>
      <c r="T82" s="159"/>
      <c r="U82" s="159"/>
      <c r="V82" s="118"/>
      <c r="W82" s="118"/>
      <c r="X82" s="118"/>
      <c r="Y82" s="118"/>
      <c r="Z82" s="118"/>
    </row>
    <row r="83" spans="1:26">
      <c r="A83" s="1"/>
      <c r="B83" s="1"/>
      <c r="C83" s="1"/>
      <c r="D83" s="1"/>
      <c r="E83" s="118"/>
      <c r="F83" s="118"/>
      <c r="G83" s="1"/>
      <c r="H83" s="1"/>
      <c r="I83" s="1"/>
      <c r="J83" s="118"/>
      <c r="K83" s="118"/>
      <c r="L83" s="118"/>
      <c r="M83" s="118"/>
      <c r="N83" s="118"/>
      <c r="O83" s="159"/>
      <c r="P83" s="118"/>
      <c r="Q83" s="118"/>
      <c r="R83" s="118"/>
      <c r="S83" s="118"/>
      <c r="T83" s="159"/>
      <c r="U83" s="159"/>
      <c r="V83" s="118"/>
      <c r="W83" s="118"/>
      <c r="X83" s="118"/>
      <c r="Y83" s="118"/>
      <c r="Z83" s="118"/>
    </row>
    <row r="84" spans="1:26">
      <c r="A84" s="1"/>
      <c r="B84" s="1"/>
      <c r="C84" s="1"/>
      <c r="D84" s="1"/>
      <c r="E84" s="118"/>
      <c r="F84" s="118"/>
      <c r="G84" s="1"/>
      <c r="H84" s="1"/>
      <c r="I84" s="1"/>
      <c r="J84" s="118"/>
      <c r="K84" s="118"/>
      <c r="L84" s="118"/>
      <c r="M84" s="118"/>
      <c r="N84" s="118"/>
      <c r="O84" s="159"/>
      <c r="P84" s="118"/>
      <c r="Q84" s="118"/>
      <c r="R84" s="118"/>
      <c r="S84" s="118"/>
      <c r="T84" s="159"/>
      <c r="U84" s="159"/>
      <c r="V84" s="118"/>
      <c r="W84" s="118"/>
      <c r="X84" s="118"/>
      <c r="Y84" s="118"/>
      <c r="Z84" s="118"/>
    </row>
    <row r="85" spans="1:26">
      <c r="A85" s="1"/>
      <c r="B85" s="1"/>
      <c r="C85" s="1"/>
      <c r="D85" s="1"/>
      <c r="E85" s="118"/>
      <c r="F85" s="118"/>
      <c r="G85" s="1"/>
      <c r="H85" s="1"/>
      <c r="I85" s="1"/>
      <c r="J85" s="118"/>
      <c r="K85" s="118"/>
      <c r="L85" s="118"/>
      <c r="M85" s="118"/>
      <c r="N85" s="118"/>
      <c r="O85" s="159"/>
      <c r="P85" s="118"/>
      <c r="Q85" s="118"/>
      <c r="R85" s="118"/>
      <c r="S85" s="118"/>
      <c r="T85" s="159"/>
      <c r="U85" s="159"/>
      <c r="V85" s="118"/>
      <c r="W85" s="118"/>
      <c r="X85" s="118"/>
      <c r="Y85" s="118"/>
      <c r="Z85" s="118"/>
    </row>
    <row r="86" spans="1:26">
      <c r="A86" s="1"/>
      <c r="B86" s="1"/>
      <c r="C86" s="1"/>
      <c r="D86" s="1"/>
      <c r="E86" s="118"/>
      <c r="F86" s="118"/>
      <c r="G86" s="1"/>
      <c r="H86" s="1"/>
      <c r="I86" s="1"/>
      <c r="J86" s="118"/>
      <c r="K86" s="118"/>
      <c r="L86" s="118"/>
      <c r="M86" s="118"/>
      <c r="N86" s="118"/>
      <c r="O86" s="159"/>
      <c r="P86" s="118"/>
      <c r="Q86" s="118"/>
      <c r="R86" s="118"/>
      <c r="S86" s="118"/>
      <c r="T86" s="159"/>
      <c r="U86" s="159"/>
      <c r="V86" s="118"/>
      <c r="W86" s="118"/>
      <c r="X86" s="118"/>
      <c r="Y86" s="118"/>
      <c r="Z86" s="118"/>
    </row>
    <row r="87" spans="1:26">
      <c r="A87" s="1"/>
      <c r="B87" s="1"/>
      <c r="C87" s="1"/>
      <c r="D87" s="1"/>
      <c r="E87" s="118"/>
      <c r="F87" s="118"/>
      <c r="G87" s="1"/>
      <c r="H87" s="1"/>
      <c r="I87" s="1"/>
      <c r="J87" s="118"/>
      <c r="K87" s="118"/>
      <c r="L87" s="118"/>
      <c r="M87" s="118"/>
      <c r="N87" s="118"/>
      <c r="O87" s="159"/>
      <c r="P87" s="118"/>
      <c r="Q87" s="118"/>
      <c r="R87" s="118"/>
      <c r="S87" s="118"/>
      <c r="T87" s="159"/>
      <c r="U87" s="159"/>
      <c r="V87" s="118"/>
      <c r="W87" s="118"/>
      <c r="X87" s="118"/>
      <c r="Y87" s="118"/>
      <c r="Z87" s="118"/>
    </row>
    <row r="88" spans="1:26">
      <c r="A88" s="1"/>
      <c r="B88" s="1"/>
      <c r="C88" s="1"/>
      <c r="D88" s="1"/>
      <c r="E88" s="118"/>
      <c r="F88" s="118"/>
      <c r="G88" s="1"/>
      <c r="H88" s="1"/>
      <c r="I88" s="1"/>
      <c r="J88" s="118"/>
      <c r="K88" s="118"/>
      <c r="L88" s="118"/>
      <c r="M88" s="118"/>
      <c r="N88" s="118"/>
      <c r="O88" s="159"/>
      <c r="P88" s="118"/>
      <c r="Q88" s="118"/>
      <c r="R88" s="118"/>
      <c r="S88" s="118"/>
      <c r="T88" s="159"/>
      <c r="U88" s="159"/>
      <c r="V88" s="118"/>
      <c r="W88" s="118"/>
      <c r="X88" s="118"/>
      <c r="Y88" s="118"/>
      <c r="Z88" s="118"/>
    </row>
    <row r="89" spans="1:26">
      <c r="A89" s="1"/>
      <c r="B89" s="1"/>
      <c r="C89" s="1"/>
      <c r="D89" s="1"/>
      <c r="E89" s="118"/>
      <c r="F89" s="118"/>
      <c r="G89" s="1"/>
      <c r="H89" s="1"/>
      <c r="I89" s="1"/>
      <c r="J89" s="118"/>
      <c r="K89" s="118"/>
      <c r="L89" s="118"/>
      <c r="M89" s="118"/>
      <c r="N89" s="118"/>
      <c r="O89" s="159"/>
      <c r="P89" s="118"/>
      <c r="Q89" s="118"/>
      <c r="R89" s="118"/>
      <c r="S89" s="118"/>
      <c r="T89" s="159"/>
      <c r="U89" s="159"/>
      <c r="V89" s="118"/>
      <c r="W89" s="118"/>
      <c r="X89" s="118"/>
      <c r="Y89" s="118"/>
      <c r="Z89" s="118"/>
    </row>
    <row r="90" spans="1:26">
      <c r="A90" s="1"/>
      <c r="B90" s="1"/>
      <c r="C90" s="1"/>
      <c r="D90" s="1"/>
      <c r="E90" s="118"/>
      <c r="F90" s="118"/>
      <c r="G90" s="1"/>
      <c r="H90" s="1"/>
      <c r="I90" s="1"/>
      <c r="J90" s="118"/>
      <c r="K90" s="118"/>
      <c r="L90" s="118"/>
      <c r="M90" s="118"/>
      <c r="N90" s="118"/>
      <c r="O90" s="159"/>
      <c r="P90" s="118"/>
      <c r="Q90" s="118"/>
      <c r="R90" s="118"/>
      <c r="S90" s="118"/>
      <c r="T90" s="159"/>
      <c r="U90" s="159"/>
      <c r="V90" s="118"/>
      <c r="W90" s="118"/>
      <c r="X90" s="118"/>
      <c r="Y90" s="118"/>
      <c r="Z90" s="118"/>
    </row>
    <row r="91" spans="1:26">
      <c r="A91" s="1"/>
      <c r="B91" s="1"/>
      <c r="C91" s="1"/>
      <c r="D91" s="1"/>
      <c r="E91" s="118"/>
      <c r="F91" s="118"/>
      <c r="G91" s="1"/>
      <c r="H91" s="1"/>
      <c r="I91" s="1"/>
      <c r="J91" s="118"/>
      <c r="K91" s="118"/>
      <c r="L91" s="118"/>
      <c r="M91" s="118"/>
      <c r="N91" s="118"/>
      <c r="O91" s="159"/>
      <c r="P91" s="118"/>
      <c r="Q91" s="118"/>
      <c r="R91" s="118"/>
      <c r="S91" s="118"/>
      <c r="T91" s="159"/>
      <c r="U91" s="159"/>
      <c r="V91" s="118"/>
      <c r="W91" s="118"/>
      <c r="X91" s="118"/>
      <c r="Y91" s="118"/>
      <c r="Z91" s="118"/>
    </row>
    <row r="92" spans="1:26">
      <c r="A92" s="1"/>
      <c r="B92" s="1"/>
      <c r="C92" s="1"/>
      <c r="D92" s="1"/>
      <c r="E92" s="118"/>
      <c r="F92" s="118"/>
      <c r="G92" s="1"/>
      <c r="H92" s="1"/>
      <c r="I92" s="1"/>
      <c r="J92" s="118"/>
      <c r="K92" s="118"/>
      <c r="L92" s="118"/>
      <c r="M92" s="118"/>
      <c r="N92" s="118"/>
      <c r="O92" s="159"/>
      <c r="P92" s="118"/>
      <c r="Q92" s="118"/>
      <c r="R92" s="118"/>
      <c r="S92" s="118"/>
      <c r="T92" s="159"/>
      <c r="U92" s="159"/>
      <c r="V92" s="118"/>
      <c r="W92" s="118"/>
      <c r="X92" s="118"/>
      <c r="Y92" s="118"/>
      <c r="Z92" s="118"/>
    </row>
    <row r="93" spans="1:26">
      <c r="A93" s="1"/>
      <c r="B93" s="1"/>
      <c r="C93" s="1"/>
      <c r="D93" s="1"/>
      <c r="E93" s="118"/>
      <c r="F93" s="118"/>
      <c r="G93" s="1"/>
      <c r="H93" s="1"/>
      <c r="I93" s="1"/>
      <c r="J93" s="118"/>
      <c r="K93" s="118"/>
      <c r="L93" s="118"/>
      <c r="M93" s="118"/>
      <c r="N93" s="118"/>
      <c r="O93" s="159"/>
      <c r="P93" s="118"/>
      <c r="Q93" s="118"/>
      <c r="R93" s="118"/>
      <c r="S93" s="118"/>
      <c r="T93" s="159"/>
      <c r="U93" s="159"/>
      <c r="V93" s="118"/>
      <c r="W93" s="118"/>
      <c r="X93" s="118"/>
      <c r="Y93" s="118"/>
      <c r="Z93" s="118"/>
    </row>
    <row r="94" spans="1:26">
      <c r="A94" s="1"/>
      <c r="B94" s="1"/>
      <c r="C94" s="1"/>
      <c r="D94" s="1"/>
      <c r="E94" s="118"/>
      <c r="F94" s="118"/>
      <c r="G94" s="1"/>
      <c r="H94" s="1"/>
      <c r="I94" s="1"/>
      <c r="J94" s="118"/>
      <c r="K94" s="118"/>
      <c r="L94" s="118"/>
      <c r="M94" s="118"/>
      <c r="N94" s="118"/>
      <c r="O94" s="159"/>
      <c r="P94" s="118"/>
      <c r="Q94" s="118"/>
      <c r="R94" s="118"/>
      <c r="S94" s="118"/>
      <c r="T94" s="159"/>
      <c r="U94" s="159"/>
      <c r="V94" s="118"/>
      <c r="W94" s="118"/>
      <c r="X94" s="118"/>
      <c r="Y94" s="118"/>
      <c r="Z94" s="118"/>
    </row>
    <row r="95" spans="1:26">
      <c r="A95" s="1"/>
      <c r="B95" s="1"/>
      <c r="C95" s="1"/>
      <c r="D95" s="1"/>
      <c r="E95" s="118"/>
      <c r="F95" s="118"/>
      <c r="G95" s="1"/>
      <c r="H95" s="1"/>
      <c r="I95" s="1"/>
      <c r="J95" s="118"/>
      <c r="K95" s="118"/>
      <c r="L95" s="118"/>
      <c r="M95" s="118"/>
      <c r="N95" s="118"/>
      <c r="O95" s="159"/>
      <c r="P95" s="118"/>
      <c r="Q95" s="118"/>
      <c r="R95" s="118"/>
      <c r="S95" s="118"/>
      <c r="T95" s="159"/>
      <c r="U95" s="159"/>
      <c r="V95" s="118"/>
      <c r="W95" s="118"/>
      <c r="X95" s="118"/>
      <c r="Y95" s="118"/>
      <c r="Z95" s="118"/>
    </row>
    <row r="96" spans="1:26">
      <c r="A96" s="1"/>
      <c r="B96" s="1"/>
      <c r="C96" s="1"/>
      <c r="D96" s="1"/>
      <c r="E96" s="118"/>
      <c r="F96" s="118"/>
      <c r="G96" s="1"/>
      <c r="H96" s="1"/>
      <c r="I96" s="1"/>
      <c r="J96" s="118"/>
      <c r="K96" s="118"/>
      <c r="L96" s="118"/>
      <c r="M96" s="118"/>
      <c r="N96" s="118"/>
      <c r="O96" s="159"/>
      <c r="P96" s="118"/>
      <c r="Q96" s="118"/>
      <c r="R96" s="118"/>
      <c r="S96" s="118"/>
      <c r="T96" s="159"/>
      <c r="U96" s="159"/>
      <c r="V96" s="118"/>
      <c r="W96" s="118"/>
      <c r="X96" s="118"/>
      <c r="Y96" s="118"/>
      <c r="Z96" s="118"/>
    </row>
    <row r="97" spans="1:26">
      <c r="A97" s="1"/>
      <c r="B97" s="1"/>
      <c r="C97" s="1"/>
      <c r="D97" s="1"/>
      <c r="E97" s="118"/>
      <c r="F97" s="118"/>
      <c r="G97" s="1"/>
      <c r="H97" s="1"/>
      <c r="I97" s="1"/>
      <c r="J97" s="118"/>
      <c r="K97" s="118"/>
      <c r="L97" s="118"/>
      <c r="M97" s="118"/>
      <c r="N97" s="118"/>
      <c r="O97" s="159"/>
      <c r="P97" s="118"/>
      <c r="Q97" s="118"/>
      <c r="R97" s="118"/>
      <c r="S97" s="118"/>
      <c r="T97" s="159"/>
      <c r="U97" s="159"/>
      <c r="V97" s="118"/>
      <c r="W97" s="118"/>
      <c r="X97" s="118"/>
      <c r="Y97" s="118"/>
      <c r="Z97" s="118"/>
    </row>
    <row r="98" spans="1:26">
      <c r="A98" s="1"/>
      <c r="B98" s="1"/>
      <c r="C98" s="1"/>
      <c r="D98" s="1"/>
      <c r="E98" s="118"/>
      <c r="F98" s="118"/>
      <c r="G98" s="1"/>
      <c r="H98" s="1"/>
      <c r="I98" s="1"/>
      <c r="J98" s="118"/>
      <c r="K98" s="118"/>
      <c r="L98" s="118"/>
      <c r="M98" s="118"/>
      <c r="N98" s="118"/>
      <c r="O98" s="159"/>
      <c r="P98" s="118"/>
      <c r="Q98" s="118"/>
      <c r="R98" s="118"/>
      <c r="S98" s="118"/>
      <c r="T98" s="159"/>
      <c r="U98" s="159"/>
      <c r="V98" s="118"/>
      <c r="W98" s="118"/>
      <c r="X98" s="118"/>
      <c r="Y98" s="118"/>
      <c r="Z98" s="118"/>
    </row>
    <row r="99" spans="1:26">
      <c r="A99" s="1"/>
      <c r="B99" s="1"/>
      <c r="C99" s="1"/>
      <c r="D99" s="1"/>
      <c r="E99" s="118"/>
      <c r="F99" s="118"/>
      <c r="G99" s="1"/>
      <c r="H99" s="1"/>
      <c r="I99" s="1"/>
      <c r="J99" s="118"/>
      <c r="K99" s="118"/>
      <c r="L99" s="118"/>
      <c r="M99" s="118"/>
      <c r="N99" s="118"/>
      <c r="O99" s="159"/>
      <c r="P99" s="118"/>
      <c r="Q99" s="118"/>
      <c r="R99" s="118"/>
      <c r="S99" s="118"/>
      <c r="T99" s="159"/>
      <c r="U99" s="159"/>
      <c r="V99" s="118"/>
      <c r="W99" s="118"/>
      <c r="X99" s="118"/>
      <c r="Y99" s="118"/>
      <c r="Z99" s="118"/>
    </row>
    <row r="100" spans="1:26">
      <c r="A100" s="1"/>
      <c r="B100" s="1"/>
      <c r="C100" s="1"/>
      <c r="D100" s="1"/>
      <c r="E100" s="118"/>
      <c r="F100" s="118"/>
      <c r="G100" s="1"/>
      <c r="H100" s="1"/>
      <c r="I100" s="1"/>
      <c r="J100" s="118"/>
      <c r="K100" s="118"/>
      <c r="L100" s="118"/>
      <c r="M100" s="118"/>
      <c r="N100" s="118"/>
      <c r="O100" s="159"/>
      <c r="P100" s="118"/>
      <c r="Q100" s="118"/>
      <c r="R100" s="118"/>
      <c r="S100" s="118"/>
      <c r="T100" s="159"/>
      <c r="U100" s="159"/>
      <c r="V100" s="118"/>
      <c r="W100" s="118"/>
      <c r="X100" s="118"/>
      <c r="Y100" s="118"/>
      <c r="Z100" s="118"/>
    </row>
    <row r="101" spans="1:26">
      <c r="A101" s="1"/>
      <c r="B101" s="1"/>
      <c r="C101" s="1"/>
      <c r="D101" s="1"/>
      <c r="E101" s="118"/>
      <c r="F101" s="118"/>
      <c r="G101" s="1"/>
      <c r="H101" s="1"/>
      <c r="I101" s="1"/>
      <c r="J101" s="118"/>
      <c r="K101" s="118"/>
      <c r="L101" s="118"/>
      <c r="M101" s="118"/>
      <c r="N101" s="118"/>
      <c r="O101" s="159"/>
      <c r="P101" s="118"/>
      <c r="Q101" s="118"/>
      <c r="R101" s="118"/>
      <c r="S101" s="118"/>
      <c r="T101" s="159"/>
      <c r="U101" s="159"/>
      <c r="V101" s="118"/>
      <c r="W101" s="118"/>
      <c r="X101" s="118"/>
      <c r="Y101" s="118"/>
      <c r="Z101" s="118"/>
    </row>
    <row r="102" spans="1:26">
      <c r="A102" s="1"/>
      <c r="B102" s="1"/>
      <c r="C102" s="1"/>
      <c r="D102" s="1"/>
      <c r="E102" s="118"/>
      <c r="F102" s="118"/>
      <c r="G102" s="1"/>
      <c r="H102" s="1"/>
      <c r="I102" s="1"/>
      <c r="J102" s="118"/>
      <c r="K102" s="118"/>
      <c r="L102" s="118"/>
      <c r="M102" s="118"/>
      <c r="N102" s="118"/>
      <c r="O102" s="159"/>
      <c r="P102" s="118"/>
      <c r="Q102" s="118"/>
      <c r="R102" s="118"/>
      <c r="S102" s="118"/>
      <c r="T102" s="159"/>
      <c r="U102" s="159"/>
      <c r="V102" s="118"/>
      <c r="W102" s="118"/>
      <c r="X102" s="118"/>
      <c r="Y102" s="118"/>
      <c r="Z102" s="118"/>
    </row>
    <row r="103" spans="1:26">
      <c r="A103" s="1"/>
      <c r="B103" s="1"/>
      <c r="C103" s="1"/>
      <c r="D103" s="1"/>
      <c r="E103" s="118"/>
      <c r="F103" s="118"/>
      <c r="G103" s="1"/>
      <c r="H103" s="1"/>
      <c r="I103" s="1"/>
      <c r="J103" s="118"/>
      <c r="K103" s="118"/>
      <c r="L103" s="118"/>
      <c r="M103" s="118"/>
      <c r="N103" s="118"/>
      <c r="O103" s="159"/>
      <c r="P103" s="118"/>
      <c r="Q103" s="118"/>
      <c r="R103" s="118"/>
      <c r="S103" s="118"/>
      <c r="T103" s="159"/>
      <c r="U103" s="159"/>
      <c r="V103" s="118"/>
      <c r="W103" s="118"/>
      <c r="X103" s="118"/>
      <c r="Y103" s="118"/>
      <c r="Z103" s="118"/>
    </row>
    <row r="104" spans="1:26">
      <c r="A104" s="1"/>
      <c r="B104" s="1"/>
      <c r="C104" s="1"/>
      <c r="D104" s="1"/>
      <c r="E104" s="118"/>
      <c r="F104" s="118"/>
      <c r="G104" s="1"/>
      <c r="H104" s="1"/>
      <c r="I104" s="1"/>
      <c r="J104" s="118"/>
      <c r="K104" s="118"/>
      <c r="L104" s="118"/>
      <c r="M104" s="118"/>
      <c r="N104" s="118"/>
      <c r="O104" s="159"/>
      <c r="P104" s="118"/>
      <c r="Q104" s="118"/>
      <c r="R104" s="118"/>
      <c r="S104" s="118"/>
      <c r="T104" s="159"/>
      <c r="U104" s="159"/>
      <c r="V104" s="118"/>
      <c r="W104" s="118"/>
      <c r="X104" s="118"/>
      <c r="Y104" s="118"/>
      <c r="Z104" s="118"/>
    </row>
    <row r="105" spans="1:26">
      <c r="A105" s="1"/>
      <c r="B105" s="1"/>
      <c r="C105" s="1"/>
      <c r="D105" s="1"/>
      <c r="E105" s="118"/>
      <c r="F105" s="118"/>
      <c r="G105" s="1"/>
      <c r="H105" s="1"/>
      <c r="I105" s="1"/>
      <c r="J105" s="118"/>
      <c r="K105" s="118"/>
      <c r="L105" s="118"/>
      <c r="M105" s="118"/>
      <c r="N105" s="118"/>
      <c r="O105" s="159"/>
      <c r="P105" s="118"/>
      <c r="Q105" s="118"/>
      <c r="R105" s="118"/>
      <c r="S105" s="118"/>
      <c r="T105" s="159"/>
      <c r="U105" s="159"/>
      <c r="V105" s="118"/>
      <c r="W105" s="118"/>
      <c r="X105" s="118"/>
      <c r="Y105" s="118"/>
      <c r="Z105" s="118"/>
    </row>
    <row r="106" spans="1:26">
      <c r="A106" s="1"/>
      <c r="B106" s="1"/>
      <c r="C106" s="1"/>
      <c r="D106" s="1"/>
      <c r="E106" s="118"/>
      <c r="F106" s="118"/>
      <c r="G106" s="1"/>
      <c r="H106" s="1"/>
      <c r="I106" s="1"/>
      <c r="J106" s="118"/>
      <c r="K106" s="118"/>
      <c r="L106" s="118"/>
      <c r="M106" s="118"/>
      <c r="N106" s="118"/>
      <c r="O106" s="159"/>
      <c r="P106" s="118"/>
      <c r="Q106" s="118"/>
      <c r="R106" s="118"/>
      <c r="S106" s="118"/>
      <c r="T106" s="159"/>
      <c r="U106" s="159"/>
      <c r="V106" s="118"/>
      <c r="W106" s="118"/>
      <c r="X106" s="118"/>
      <c r="Y106" s="118"/>
      <c r="Z106" s="118"/>
    </row>
    <row r="107" spans="1:26">
      <c r="A107" s="1"/>
      <c r="B107" s="1"/>
      <c r="C107" s="1"/>
      <c r="D107" s="1"/>
      <c r="E107" s="118"/>
      <c r="F107" s="118"/>
      <c r="G107" s="1"/>
      <c r="H107" s="1"/>
      <c r="I107" s="1"/>
      <c r="J107" s="118"/>
      <c r="K107" s="118"/>
      <c r="L107" s="118"/>
      <c r="M107" s="118"/>
      <c r="N107" s="118"/>
      <c r="O107" s="159"/>
      <c r="P107" s="118"/>
      <c r="Q107" s="118"/>
      <c r="R107" s="118"/>
      <c r="S107" s="118"/>
      <c r="T107" s="159"/>
      <c r="U107" s="159"/>
      <c r="V107" s="118"/>
      <c r="W107" s="118"/>
      <c r="X107" s="118"/>
      <c r="Y107" s="118"/>
      <c r="Z107" s="118"/>
    </row>
    <row r="110" spans="1:26">
      <c r="I110" s="16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workbookViewId="0"/>
  </sheetViews>
  <sheetFormatPr defaultRowHeight="14.5"/>
  <sheetData>
    <row r="1" spans="1:21">
      <c r="A1" s="10" t="s">
        <v>297</v>
      </c>
      <c r="B1" s="304">
        <v>40858</v>
      </c>
      <c r="C1" s="305"/>
      <c r="D1" s="306"/>
      <c r="F1" s="9" t="s">
        <v>298</v>
      </c>
    </row>
    <row r="2" spans="1:21">
      <c r="A2" s="10" t="s">
        <v>299</v>
      </c>
      <c r="B2" s="307" t="s">
        <v>321</v>
      </c>
      <c r="C2" s="308"/>
      <c r="D2" s="309"/>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39.5">
      <c r="A6" s="28" t="s">
        <v>2</v>
      </c>
      <c r="B6" s="28" t="s">
        <v>259</v>
      </c>
      <c r="C6" s="28" t="s">
        <v>260</v>
      </c>
      <c r="D6" s="28" t="s">
        <v>258</v>
      </c>
      <c r="E6" s="28" t="s">
        <v>11</v>
      </c>
      <c r="F6" s="28" t="s">
        <v>300</v>
      </c>
      <c r="G6" s="28" t="s">
        <v>301</v>
      </c>
      <c r="H6" s="28" t="s">
        <v>302</v>
      </c>
      <c r="I6" s="28" t="s">
        <v>303</v>
      </c>
      <c r="J6" s="28" t="s">
        <v>304</v>
      </c>
      <c r="K6" s="28" t="s">
        <v>305</v>
      </c>
      <c r="L6" s="28" t="s">
        <v>306</v>
      </c>
      <c r="M6" s="28" t="s">
        <v>307</v>
      </c>
      <c r="N6" s="28" t="s">
        <v>308</v>
      </c>
      <c r="O6" s="28" t="s">
        <v>309</v>
      </c>
      <c r="P6" s="28" t="s">
        <v>310</v>
      </c>
      <c r="Q6" s="28" t="s">
        <v>262</v>
      </c>
      <c r="R6" s="28" t="s">
        <v>311</v>
      </c>
      <c r="S6" s="28" t="s">
        <v>312</v>
      </c>
      <c r="T6" s="28" t="s">
        <v>313</v>
      </c>
      <c r="U6" s="29" t="s">
        <v>286</v>
      </c>
    </row>
    <row r="7" spans="1:21">
      <c r="A7" s="30"/>
      <c r="B7" s="30"/>
      <c r="C7" s="31"/>
      <c r="D7" s="30"/>
      <c r="E7" s="30"/>
      <c r="F7" s="30"/>
      <c r="G7" s="30" t="s">
        <v>314</v>
      </c>
      <c r="H7" s="30"/>
      <c r="I7" s="30"/>
      <c r="J7" s="30" t="s">
        <v>315</v>
      </c>
      <c r="K7" s="30"/>
      <c r="L7" s="30"/>
      <c r="M7" s="30"/>
      <c r="N7" s="30"/>
      <c r="O7" s="30"/>
      <c r="P7" s="30" t="s">
        <v>314</v>
      </c>
      <c r="Q7" s="30"/>
      <c r="R7" s="30"/>
      <c r="S7" s="30"/>
      <c r="T7" s="30"/>
      <c r="U7" s="32"/>
    </row>
    <row r="8" spans="1:21">
      <c r="A8" s="18" t="s">
        <v>334</v>
      </c>
      <c r="B8" s="19">
        <v>397</v>
      </c>
      <c r="C8" s="20"/>
      <c r="D8" s="21" t="s">
        <v>335</v>
      </c>
      <c r="E8" s="21" t="s">
        <v>336</v>
      </c>
      <c r="F8" s="19" t="s">
        <v>337</v>
      </c>
      <c r="G8" s="22">
        <v>100000</v>
      </c>
      <c r="H8" s="21" t="s">
        <v>322</v>
      </c>
      <c r="I8" s="19" t="s">
        <v>323</v>
      </c>
      <c r="J8" s="46">
        <v>0.8</v>
      </c>
      <c r="K8" s="21" t="s">
        <v>319</v>
      </c>
      <c r="L8" s="21">
        <v>4</v>
      </c>
      <c r="M8" s="24">
        <v>40508</v>
      </c>
      <c r="N8" s="24">
        <v>41512</v>
      </c>
      <c r="O8" s="33"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3"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3" t="s">
        <v>324</v>
      </c>
      <c r="P10" s="25">
        <v>140000000</v>
      </c>
      <c r="Q10" s="26">
        <v>40431</v>
      </c>
      <c r="R10" s="24">
        <v>40431</v>
      </c>
      <c r="S10" s="26">
        <v>41708</v>
      </c>
      <c r="T10" s="24">
        <v>41696</v>
      </c>
      <c r="U10" s="27"/>
    </row>
    <row r="12" spans="1:21">
      <c r="A12" s="34"/>
    </row>
    <row r="13" spans="1:21" ht="304.5">
      <c r="A13" s="35" t="s">
        <v>344</v>
      </c>
      <c r="B13" s="36" t="s">
        <v>345</v>
      </c>
      <c r="C13" s="36" t="s">
        <v>346</v>
      </c>
      <c r="D13" s="36" t="s">
        <v>347</v>
      </c>
      <c r="E13" s="36" t="s">
        <v>345</v>
      </c>
      <c r="F13" s="36" t="s">
        <v>345</v>
      </c>
      <c r="G13" s="36" t="s">
        <v>345</v>
      </c>
      <c r="H13" s="36" t="s">
        <v>345</v>
      </c>
      <c r="I13" s="36" t="s">
        <v>345</v>
      </c>
      <c r="J13" s="36" t="s">
        <v>348</v>
      </c>
      <c r="K13" s="36" t="s">
        <v>349</v>
      </c>
      <c r="L13" s="36" t="s">
        <v>345</v>
      </c>
      <c r="M13" s="36" t="s">
        <v>350</v>
      </c>
      <c r="N13" s="36" t="s">
        <v>351</v>
      </c>
      <c r="O13" s="37"/>
      <c r="P13" s="36" t="s">
        <v>345</v>
      </c>
      <c r="Q13" s="36" t="s">
        <v>345</v>
      </c>
      <c r="R13" s="36" t="s">
        <v>352</v>
      </c>
      <c r="S13" s="37"/>
      <c r="T13" s="38" t="s">
        <v>353</v>
      </c>
      <c r="U13" s="36" t="s">
        <v>354</v>
      </c>
    </row>
    <row r="14" spans="1:21" ht="87">
      <c r="A14" s="44" t="s">
        <v>355</v>
      </c>
      <c r="B14" s="40" t="s">
        <v>356</v>
      </c>
      <c r="C14" s="45"/>
      <c r="D14" s="45"/>
      <c r="E14" s="40"/>
      <c r="F14" s="41" t="s">
        <v>356</v>
      </c>
      <c r="G14" s="40"/>
      <c r="H14" s="45"/>
      <c r="I14" s="40" t="s">
        <v>357</v>
      </c>
      <c r="J14" s="40"/>
      <c r="K14" s="40"/>
      <c r="L14" s="40"/>
      <c r="M14" s="40" t="s">
        <v>358</v>
      </c>
      <c r="N14" s="40"/>
      <c r="O14" s="40"/>
      <c r="P14" s="40"/>
      <c r="Q14" s="40"/>
      <c r="R14" s="36" t="s">
        <v>359</v>
      </c>
      <c r="S14" s="40"/>
      <c r="T14" s="47" t="s">
        <v>360</v>
      </c>
      <c r="U14" s="40"/>
    </row>
    <row r="15" spans="1:21" ht="116">
      <c r="A15" s="39" t="s">
        <v>368</v>
      </c>
      <c r="C15" s="39" t="s">
        <v>369</v>
      </c>
      <c r="D15" s="39" t="s">
        <v>370</v>
      </c>
      <c r="H15" s="39" t="s">
        <v>371</v>
      </c>
      <c r="T15" s="48" t="s">
        <v>372</v>
      </c>
    </row>
    <row r="17" spans="1:2">
      <c r="A17" s="10" t="s">
        <v>361</v>
      </c>
    </row>
    <row r="18" spans="1:2">
      <c r="A18" s="8" t="s">
        <v>334</v>
      </c>
      <c r="B18" s="8" t="s">
        <v>362</v>
      </c>
    </row>
    <row r="19" spans="1:2">
      <c r="A19" s="8" t="s">
        <v>341</v>
      </c>
      <c r="B19" s="8" t="s">
        <v>363</v>
      </c>
    </row>
    <row r="20" spans="1:2">
      <c r="A20" s="42" t="s">
        <v>364</v>
      </c>
      <c r="B20" s="43"/>
    </row>
    <row r="21" spans="1:2">
      <c r="A21" s="42" t="s">
        <v>365</v>
      </c>
      <c r="B21" s="4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heetViews>
  <sheetFormatPr defaultRowHeight="14.5"/>
  <sheetData>
    <row r="1" spans="1:4">
      <c r="A1" s="115" t="s">
        <v>551</v>
      </c>
      <c r="B1" s="115"/>
      <c r="C1" s="115" t="s">
        <v>595</v>
      </c>
      <c r="D1" s="115" t="s">
        <v>582</v>
      </c>
    </row>
    <row r="3" spans="1:4">
      <c r="A3" s="116" t="s">
        <v>553</v>
      </c>
      <c r="B3" s="116" t="s">
        <v>552</v>
      </c>
      <c r="C3" s="116" t="s">
        <v>554</v>
      </c>
      <c r="D3" s="116" t="s">
        <v>583</v>
      </c>
    </row>
    <row r="4" spans="1:4">
      <c r="A4" s="115" t="s">
        <v>555</v>
      </c>
      <c r="B4" s="115" t="s">
        <v>1</v>
      </c>
      <c r="C4" s="115" t="s">
        <v>556</v>
      </c>
      <c r="D4" s="115"/>
    </row>
    <row r="5" spans="1:4">
      <c r="A5" s="115"/>
      <c r="B5" s="115" t="s">
        <v>316</v>
      </c>
      <c r="C5" s="115" t="s">
        <v>556</v>
      </c>
      <c r="D5" s="115"/>
    </row>
    <row r="6" spans="1:4">
      <c r="A6" s="115"/>
      <c r="B6" s="115" t="s">
        <v>2</v>
      </c>
      <c r="C6" s="115" t="s">
        <v>556</v>
      </c>
      <c r="D6" s="115"/>
    </row>
    <row r="7" spans="1:4">
      <c r="A7" s="115"/>
      <c r="B7" s="115" t="s">
        <v>557</v>
      </c>
      <c r="C7" s="115" t="s">
        <v>556</v>
      </c>
      <c r="D7" s="115"/>
    </row>
    <row r="8" spans="1:4">
      <c r="A8" s="115"/>
      <c r="B8" s="115" t="s">
        <v>7</v>
      </c>
      <c r="C8" s="115" t="s">
        <v>556</v>
      </c>
      <c r="D8" s="115"/>
    </row>
    <row r="9" spans="1:4">
      <c r="A9" s="115"/>
      <c r="B9" s="115" t="s">
        <v>305</v>
      </c>
      <c r="C9" s="115" t="s">
        <v>556</v>
      </c>
      <c r="D9" s="115"/>
    </row>
    <row r="10" spans="1:4">
      <c r="A10" s="115"/>
      <c r="B10" s="115" t="s">
        <v>256</v>
      </c>
      <c r="C10" s="115" t="s">
        <v>580</v>
      </c>
      <c r="D10" s="115"/>
    </row>
    <row r="11" spans="1:4">
      <c r="A11" s="115"/>
      <c r="B11" s="115" t="s">
        <v>374</v>
      </c>
      <c r="C11" s="115" t="s">
        <v>556</v>
      </c>
      <c r="D11" s="115"/>
    </row>
    <row r="12" spans="1:4">
      <c r="A12" s="115"/>
      <c r="B12" s="115" t="s">
        <v>373</v>
      </c>
      <c r="C12" s="115" t="s">
        <v>556</v>
      </c>
      <c r="D12" s="115"/>
    </row>
    <row r="13" spans="1:4">
      <c r="A13" s="115"/>
      <c r="B13" s="115" t="s">
        <v>547</v>
      </c>
      <c r="C13" s="115" t="s">
        <v>556</v>
      </c>
      <c r="D13" s="115"/>
    </row>
    <row r="14" spans="1:4">
      <c r="A14" s="115"/>
      <c r="B14" s="115" t="s">
        <v>402</v>
      </c>
      <c r="C14" s="115" t="s">
        <v>584</v>
      </c>
      <c r="D14" s="115"/>
    </row>
    <row r="15" spans="1:4">
      <c r="A15" s="115"/>
      <c r="B15" s="115" t="s">
        <v>306</v>
      </c>
      <c r="C15" s="115" t="s">
        <v>556</v>
      </c>
      <c r="D15" s="115"/>
    </row>
    <row r="16" spans="1:4">
      <c r="A16" s="115"/>
      <c r="B16" s="115" t="s">
        <v>307</v>
      </c>
      <c r="C16" s="115" t="s">
        <v>585</v>
      </c>
      <c r="D16" s="115"/>
    </row>
    <row r="17" spans="1:4">
      <c r="A17" s="115"/>
      <c r="B17" s="115" t="s">
        <v>308</v>
      </c>
      <c r="C17" s="115" t="s">
        <v>585</v>
      </c>
      <c r="D17" s="115" t="s">
        <v>586</v>
      </c>
    </row>
    <row r="18" spans="1:4">
      <c r="A18" s="115"/>
      <c r="B18" s="115" t="s">
        <v>400</v>
      </c>
      <c r="C18" s="115" t="s">
        <v>556</v>
      </c>
      <c r="D18" s="115"/>
    </row>
    <row r="19" spans="1:4">
      <c r="A19" s="115"/>
      <c r="B19" s="115" t="s">
        <v>310</v>
      </c>
      <c r="C19" s="115" t="s">
        <v>587</v>
      </c>
      <c r="D19" s="115"/>
    </row>
    <row r="20" spans="1:4">
      <c r="A20" s="115"/>
      <c r="B20" s="115" t="s">
        <v>262</v>
      </c>
      <c r="C20" s="115" t="s">
        <v>585</v>
      </c>
      <c r="D20" s="115"/>
    </row>
    <row r="21" spans="1:4">
      <c r="A21" s="115"/>
      <c r="B21" s="115" t="s">
        <v>311</v>
      </c>
      <c r="C21" s="115" t="s">
        <v>585</v>
      </c>
      <c r="D21" s="115" t="s">
        <v>588</v>
      </c>
    </row>
    <row r="22" spans="1:4">
      <c r="A22" s="115"/>
      <c r="B22" s="115" t="s">
        <v>312</v>
      </c>
      <c r="C22" s="115" t="s">
        <v>589</v>
      </c>
      <c r="D22" s="115"/>
    </row>
    <row r="23" spans="1:4">
      <c r="A23" s="115"/>
      <c r="B23" s="115" t="s">
        <v>313</v>
      </c>
      <c r="C23" s="115" t="s">
        <v>589</v>
      </c>
      <c r="D23" s="115"/>
    </row>
    <row r="24" spans="1:4">
      <c r="A24" s="115"/>
      <c r="B24" s="115"/>
      <c r="C24" s="115"/>
      <c r="D24" s="115"/>
    </row>
    <row r="25" spans="1:4">
      <c r="A25" s="115" t="s">
        <v>590</v>
      </c>
      <c r="B25" s="115" t="s">
        <v>1</v>
      </c>
      <c r="C25" s="115" t="s">
        <v>556</v>
      </c>
      <c r="D25" s="115"/>
    </row>
    <row r="26" spans="1:4">
      <c r="A26" s="115"/>
      <c r="B26" s="115" t="s">
        <v>254</v>
      </c>
      <c r="C26" s="115" t="s">
        <v>556</v>
      </c>
      <c r="D26" s="115"/>
    </row>
    <row r="27" spans="1:4">
      <c r="A27" s="115"/>
      <c r="B27" s="115" t="s">
        <v>2</v>
      </c>
      <c r="C27" s="115" t="s">
        <v>556</v>
      </c>
      <c r="D27" s="115"/>
    </row>
    <row r="28" spans="1:4">
      <c r="A28" s="115"/>
      <c r="B28" s="115" t="s">
        <v>429</v>
      </c>
      <c r="C28" s="115" t="s">
        <v>556</v>
      </c>
      <c r="D28" s="115"/>
    </row>
    <row r="29" spans="1:4">
      <c r="A29" s="115"/>
      <c r="B29" s="115" t="s">
        <v>255</v>
      </c>
      <c r="C29" s="115" t="s">
        <v>591</v>
      </c>
      <c r="D29" s="115"/>
    </row>
    <row r="30" spans="1:4">
      <c r="A30" s="115"/>
      <c r="B30" s="115" t="s">
        <v>7</v>
      </c>
      <c r="C30" s="115" t="s">
        <v>556</v>
      </c>
      <c r="D30" s="115"/>
    </row>
    <row r="31" spans="1:4">
      <c r="A31" s="115"/>
      <c r="B31" s="115" t="s">
        <v>390</v>
      </c>
      <c r="C31" s="115" t="s">
        <v>556</v>
      </c>
      <c r="D31" s="115"/>
    </row>
    <row r="32" spans="1:4">
      <c r="A32" s="115"/>
      <c r="B32" s="115" t="s">
        <v>256</v>
      </c>
      <c r="C32" s="115" t="s">
        <v>580</v>
      </c>
      <c r="D32" s="115"/>
    </row>
    <row r="33" spans="1:4">
      <c r="A33" s="115"/>
      <c r="B33" s="115" t="s">
        <v>261</v>
      </c>
      <c r="C33" s="117" t="s">
        <v>598</v>
      </c>
      <c r="D33" s="117" t="s">
        <v>597</v>
      </c>
    </row>
    <row r="34" spans="1:4">
      <c r="A34" s="115"/>
      <c r="B34" s="115" t="s">
        <v>310</v>
      </c>
      <c r="C34" s="115" t="s">
        <v>587</v>
      </c>
    </row>
    <row r="35" spans="1:4">
      <c r="A35" s="115"/>
      <c r="B35" s="115" t="s">
        <v>262</v>
      </c>
      <c r="C35" s="115" t="s">
        <v>585</v>
      </c>
    </row>
    <row r="36" spans="1:4">
      <c r="A36" s="115"/>
      <c r="B36" s="115" t="s">
        <v>312</v>
      </c>
      <c r="C36" s="115" t="s">
        <v>589</v>
      </c>
    </row>
    <row r="37" spans="1:4">
      <c r="A37" s="115"/>
      <c r="B37" s="115" t="s">
        <v>313</v>
      </c>
      <c r="C37" s="115" t="s">
        <v>589</v>
      </c>
    </row>
    <row r="38" spans="1:4">
      <c r="A38" s="115"/>
      <c r="B38" s="115" t="s">
        <v>391</v>
      </c>
      <c r="C38" s="117" t="s">
        <v>598</v>
      </c>
      <c r="D38" s="117" t="s">
        <v>599</v>
      </c>
    </row>
    <row r="39" spans="1:4">
      <c r="A39" s="115"/>
      <c r="B39" s="115"/>
      <c r="C39" s="115"/>
    </row>
    <row r="40" spans="1:4">
      <c r="A40" s="115" t="s">
        <v>593</v>
      </c>
      <c r="B40" s="115" t="s">
        <v>0</v>
      </c>
      <c r="C40" s="115" t="s">
        <v>556</v>
      </c>
    </row>
    <row r="41" spans="1:4">
      <c r="A41" s="115"/>
      <c r="B41" s="115" t="s">
        <v>1</v>
      </c>
      <c r="C41" s="115" t="s">
        <v>556</v>
      </c>
    </row>
    <row r="42" spans="1:4">
      <c r="A42" s="115"/>
      <c r="B42" s="115" t="s">
        <v>2</v>
      </c>
      <c r="C42" s="115" t="s">
        <v>556</v>
      </c>
    </row>
    <row r="43" spans="1:4">
      <c r="A43" s="115"/>
      <c r="B43" s="115" t="s">
        <v>8</v>
      </c>
      <c r="C43" s="115" t="s">
        <v>556</v>
      </c>
    </row>
    <row r="44" spans="1:4">
      <c r="A44" s="115"/>
      <c r="B44" s="115" t="s">
        <v>3</v>
      </c>
      <c r="C44" s="115" t="s">
        <v>591</v>
      </c>
    </row>
    <row r="45" spans="1:4">
      <c r="A45" s="115"/>
      <c r="B45" s="115" t="s">
        <v>4</v>
      </c>
      <c r="C45" s="115" t="s">
        <v>556</v>
      </c>
    </row>
    <row r="46" spans="1:4">
      <c r="A46" s="115"/>
      <c r="B46" s="115" t="s">
        <v>5</v>
      </c>
      <c r="C46" s="115" t="s">
        <v>556</v>
      </c>
    </row>
    <row r="47" spans="1:4">
      <c r="A47" s="115"/>
      <c r="B47" s="115" t="s">
        <v>6</v>
      </c>
      <c r="C47" s="115" t="s">
        <v>580</v>
      </c>
    </row>
    <row r="48" spans="1:4">
      <c r="A48" s="115"/>
      <c r="B48" s="115" t="s">
        <v>7</v>
      </c>
      <c r="C48" s="115" t="s">
        <v>556</v>
      </c>
    </row>
    <row r="49" spans="2:4">
      <c r="B49" s="115" t="s">
        <v>2</v>
      </c>
      <c r="C49" s="115" t="s">
        <v>556</v>
      </c>
      <c r="D49" s="115"/>
    </row>
    <row r="50" spans="2:4">
      <c r="B50" s="115" t="s">
        <v>12</v>
      </c>
      <c r="C50" s="115" t="s">
        <v>556</v>
      </c>
      <c r="D50" s="115"/>
    </row>
    <row r="51" spans="2:4">
      <c r="B51" s="115" t="s">
        <v>13</v>
      </c>
      <c r="C51" s="115" t="s">
        <v>592</v>
      </c>
      <c r="D51" s="115"/>
    </row>
    <row r="52" spans="2:4">
      <c r="B52" s="115" t="s">
        <v>14</v>
      </c>
      <c r="C52" s="115" t="s">
        <v>556</v>
      </c>
      <c r="D52" s="115"/>
    </row>
    <row r="53" spans="2:4">
      <c r="B53" s="115" t="s">
        <v>15</v>
      </c>
      <c r="C53" s="115" t="s">
        <v>592</v>
      </c>
      <c r="D53" s="115"/>
    </row>
    <row r="54" spans="2:4">
      <c r="B54" s="115" t="s">
        <v>16</v>
      </c>
      <c r="C54" s="115" t="s">
        <v>592</v>
      </c>
      <c r="D54" s="115"/>
    </row>
    <row r="55" spans="2:4">
      <c r="B55" s="115" t="s">
        <v>548</v>
      </c>
      <c r="C55" s="115" t="s">
        <v>585</v>
      </c>
      <c r="D55" s="115"/>
    </row>
    <row r="56" spans="2:4">
      <c r="B56" s="115" t="s">
        <v>549</v>
      </c>
      <c r="C56" s="115" t="s">
        <v>585</v>
      </c>
      <c r="D56" s="115"/>
    </row>
    <row r="57" spans="2:4">
      <c r="B57" s="115" t="s">
        <v>17</v>
      </c>
      <c r="C57" s="115" t="s">
        <v>592</v>
      </c>
      <c r="D57" s="115"/>
    </row>
    <row r="58" spans="2:4">
      <c r="B58" s="115" t="s">
        <v>226</v>
      </c>
      <c r="C58" s="115"/>
      <c r="D58" s="115" t="s">
        <v>594</v>
      </c>
    </row>
    <row r="59" spans="2:4">
      <c r="B59" s="115" t="s">
        <v>227</v>
      </c>
      <c r="C59" s="117" t="s">
        <v>598</v>
      </c>
      <c r="D59" s="117"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workbookViewId="0"/>
  </sheetViews>
  <sheetFormatPr defaultRowHeight="14.5"/>
  <sheetData>
    <row r="1" spans="1:25">
      <c r="A1" s="112" t="s">
        <v>610</v>
      </c>
      <c r="B1" s="96" t="s">
        <v>609</v>
      </c>
      <c r="C1" s="130" t="s">
        <v>729</v>
      </c>
      <c r="D1" s="96" t="s">
        <v>602</v>
      </c>
      <c r="E1" s="96" t="s">
        <v>608</v>
      </c>
      <c r="F1" s="112" t="s">
        <v>728</v>
      </c>
      <c r="G1" s="129" t="s">
        <v>721</v>
      </c>
      <c r="H1" s="128" t="s">
        <v>727</v>
      </c>
      <c r="I1" s="127" t="s">
        <v>705</v>
      </c>
      <c r="J1" s="112" t="s">
        <v>727</v>
      </c>
      <c r="K1" s="128" t="s">
        <v>695</v>
      </c>
      <c r="L1" s="128" t="s">
        <v>727</v>
      </c>
      <c r="M1" s="127" t="s">
        <v>685</v>
      </c>
      <c r="N1" s="112" t="s">
        <v>727</v>
      </c>
      <c r="O1" s="128" t="s">
        <v>675</v>
      </c>
      <c r="P1" s="128" t="s">
        <v>727</v>
      </c>
      <c r="Q1" s="127" t="s">
        <v>667</v>
      </c>
      <c r="R1" s="112" t="s">
        <v>727</v>
      </c>
      <c r="S1" s="96" t="s">
        <v>606</v>
      </c>
      <c r="T1" s="112" t="s">
        <v>726</v>
      </c>
      <c r="U1" s="96" t="s">
        <v>605</v>
      </c>
      <c r="V1" s="112" t="s">
        <v>725</v>
      </c>
      <c r="W1" s="96" t="s">
        <v>604</v>
      </c>
      <c r="X1" s="112" t="s">
        <v>724</v>
      </c>
      <c r="Y1" s="95"/>
    </row>
    <row r="2" spans="1:25">
      <c r="A2" s="115" t="s">
        <v>722</v>
      </c>
      <c r="B2" s="94" t="s">
        <v>723</v>
      </c>
      <c r="C2" s="125" t="s">
        <v>722</v>
      </c>
      <c r="D2" s="94" t="s">
        <v>771</v>
      </c>
      <c r="E2" s="94" t="s">
        <v>721</v>
      </c>
      <c r="F2" s="115">
        <v>1</v>
      </c>
      <c r="G2" s="124" t="s">
        <v>720</v>
      </c>
      <c r="H2" s="126" t="s">
        <v>719</v>
      </c>
      <c r="I2" s="111" t="s">
        <v>718</v>
      </c>
      <c r="J2" s="111" t="s">
        <v>717</v>
      </c>
      <c r="K2" s="126" t="s">
        <v>716</v>
      </c>
      <c r="L2" s="126" t="s">
        <v>715</v>
      </c>
      <c r="M2" s="111" t="s">
        <v>685</v>
      </c>
      <c r="N2" s="111" t="s">
        <v>714</v>
      </c>
      <c r="O2" s="126" t="s">
        <v>675</v>
      </c>
      <c r="P2" s="126" t="s">
        <v>713</v>
      </c>
      <c r="Q2" s="111" t="s">
        <v>712</v>
      </c>
      <c r="R2" s="115" t="s">
        <v>711</v>
      </c>
      <c r="S2" s="94" t="s">
        <v>710</v>
      </c>
      <c r="T2" s="115" t="s">
        <v>709</v>
      </c>
      <c r="U2" s="94" t="s">
        <v>708</v>
      </c>
      <c r="V2" s="115">
        <v>0</v>
      </c>
      <c r="W2" s="94" t="s">
        <v>707</v>
      </c>
      <c r="X2" s="115">
        <v>0</v>
      </c>
    </row>
    <row r="3" spans="1:25">
      <c r="A3" s="115" t="s">
        <v>325</v>
      </c>
      <c r="B3" s="94" t="s">
        <v>706</v>
      </c>
      <c r="C3" s="125" t="s">
        <v>325</v>
      </c>
      <c r="D3" s="94" t="s">
        <v>676</v>
      </c>
      <c r="E3" s="94" t="s">
        <v>705</v>
      </c>
      <c r="F3" s="115">
        <v>2</v>
      </c>
      <c r="G3" s="124" t="s">
        <v>704</v>
      </c>
      <c r="H3" s="126" t="s">
        <v>703</v>
      </c>
      <c r="I3" s="111" t="s">
        <v>702</v>
      </c>
      <c r="J3" s="111" t="s">
        <v>701</v>
      </c>
      <c r="K3" s="126" t="s">
        <v>700</v>
      </c>
      <c r="L3" s="126" t="s">
        <v>699</v>
      </c>
      <c r="M3" s="111"/>
      <c r="N3" s="111"/>
      <c r="O3" s="126"/>
      <c r="P3" s="126"/>
      <c r="Q3" s="111"/>
      <c r="S3" s="152" t="s">
        <v>698</v>
      </c>
      <c r="T3" s="123" t="s">
        <v>697</v>
      </c>
      <c r="U3" s="94" t="s">
        <v>737</v>
      </c>
      <c r="V3" s="115">
        <v>4</v>
      </c>
      <c r="W3" s="94" t="s">
        <v>696</v>
      </c>
      <c r="X3" s="115">
        <v>3</v>
      </c>
    </row>
    <row r="4" spans="1:25">
      <c r="D4" s="94" t="s">
        <v>583</v>
      </c>
      <c r="E4" s="94" t="s">
        <v>695</v>
      </c>
      <c r="F4" s="115">
        <v>3</v>
      </c>
      <c r="G4" s="124" t="s">
        <v>694</v>
      </c>
      <c r="H4" s="126" t="s">
        <v>693</v>
      </c>
      <c r="I4" s="111" t="s">
        <v>692</v>
      </c>
      <c r="J4" s="111" t="s">
        <v>691</v>
      </c>
      <c r="K4" s="126" t="s">
        <v>690</v>
      </c>
      <c r="L4" s="126" t="s">
        <v>689</v>
      </c>
      <c r="M4" s="111"/>
      <c r="N4" s="111"/>
      <c r="O4" s="126"/>
      <c r="P4" s="126"/>
      <c r="Q4" s="111"/>
      <c r="S4" s="152" t="s">
        <v>688</v>
      </c>
      <c r="T4" s="123" t="s">
        <v>687</v>
      </c>
      <c r="U4" s="94" t="s">
        <v>605</v>
      </c>
      <c r="V4" s="115">
        <v>8</v>
      </c>
      <c r="W4" s="94" t="s">
        <v>686</v>
      </c>
      <c r="X4" s="115">
        <v>4</v>
      </c>
    </row>
    <row r="5" spans="1:25">
      <c r="E5" s="94" t="s">
        <v>685</v>
      </c>
      <c r="F5" s="115">
        <v>4</v>
      </c>
      <c r="G5" s="124" t="s">
        <v>684</v>
      </c>
      <c r="H5" s="126" t="s">
        <v>683</v>
      </c>
      <c r="I5" s="111" t="s">
        <v>682</v>
      </c>
      <c r="J5" s="111" t="s">
        <v>681</v>
      </c>
      <c r="K5" s="126" t="s">
        <v>680</v>
      </c>
      <c r="L5" s="126" t="s">
        <v>679</v>
      </c>
      <c r="M5" s="111"/>
      <c r="N5" s="111"/>
      <c r="O5" s="126"/>
      <c r="P5" s="126"/>
      <c r="Q5" s="111"/>
      <c r="S5" s="152" t="s">
        <v>678</v>
      </c>
      <c r="T5" s="123" t="s">
        <v>677</v>
      </c>
      <c r="W5" s="94" t="s">
        <v>676</v>
      </c>
      <c r="X5" s="115">
        <v>5</v>
      </c>
    </row>
    <row r="6" spans="1:25">
      <c r="E6" s="94" t="s">
        <v>675</v>
      </c>
      <c r="F6" s="115">
        <v>5</v>
      </c>
      <c r="G6" s="124" t="s">
        <v>674</v>
      </c>
      <c r="H6" s="126" t="s">
        <v>673</v>
      </c>
      <c r="I6" s="111" t="s">
        <v>672</v>
      </c>
      <c r="J6" s="111" t="s">
        <v>671</v>
      </c>
      <c r="K6" s="126" t="s">
        <v>670</v>
      </c>
      <c r="L6" s="126" t="s">
        <v>669</v>
      </c>
      <c r="M6" s="111"/>
      <c r="N6" s="111"/>
      <c r="O6" s="126"/>
      <c r="P6" s="126"/>
      <c r="Q6" s="111"/>
      <c r="S6" s="153" t="s">
        <v>662</v>
      </c>
      <c r="T6" s="115" t="s">
        <v>661</v>
      </c>
      <c r="W6" s="94" t="s">
        <v>668</v>
      </c>
      <c r="X6" s="115">
        <v>6</v>
      </c>
    </row>
    <row r="7" spans="1:25">
      <c r="E7" s="94" t="s">
        <v>667</v>
      </c>
      <c r="F7" s="115">
        <v>6</v>
      </c>
      <c r="G7" s="124" t="s">
        <v>666</v>
      </c>
      <c r="H7" s="126" t="s">
        <v>665</v>
      </c>
      <c r="I7" s="111" t="s">
        <v>664</v>
      </c>
      <c r="J7" s="111" t="s">
        <v>663</v>
      </c>
      <c r="K7" s="126"/>
      <c r="L7" s="126"/>
      <c r="M7" s="111"/>
      <c r="N7" s="111"/>
      <c r="O7" s="126"/>
      <c r="P7" s="126"/>
      <c r="Q7" s="111"/>
      <c r="S7" s="153" t="s">
        <v>656</v>
      </c>
      <c r="T7" s="115" t="s">
        <v>655</v>
      </c>
    </row>
    <row r="8" spans="1:25">
      <c r="G8" s="124" t="s">
        <v>660</v>
      </c>
      <c r="H8" s="126" t="s">
        <v>659</v>
      </c>
      <c r="I8" s="111" t="s">
        <v>658</v>
      </c>
      <c r="J8" s="111" t="s">
        <v>657</v>
      </c>
      <c r="K8" s="126"/>
      <c r="L8" s="126"/>
      <c r="M8" s="111"/>
      <c r="N8" s="111"/>
      <c r="O8" s="126"/>
      <c r="P8" s="126"/>
      <c r="Q8" s="111"/>
      <c r="S8" s="153" t="s">
        <v>652</v>
      </c>
      <c r="T8" s="115" t="s">
        <v>651</v>
      </c>
    </row>
    <row r="9" spans="1:25">
      <c r="G9" s="124" t="s">
        <v>738</v>
      </c>
      <c r="H9" s="126" t="s">
        <v>719</v>
      </c>
      <c r="I9" s="110"/>
      <c r="J9" s="111"/>
      <c r="K9" s="126"/>
      <c r="L9" s="126"/>
      <c r="M9" s="111"/>
      <c r="N9" s="111"/>
      <c r="O9" s="126"/>
      <c r="P9" s="126"/>
      <c r="Q9" s="111"/>
      <c r="S9" s="153" t="s">
        <v>648</v>
      </c>
      <c r="T9" s="115" t="s">
        <v>647</v>
      </c>
    </row>
    <row r="10" spans="1:25">
      <c r="G10" s="124" t="s">
        <v>739</v>
      </c>
      <c r="H10" s="126" t="s">
        <v>740</v>
      </c>
      <c r="I10" s="111"/>
      <c r="J10" s="111"/>
      <c r="K10" s="126"/>
      <c r="L10" s="126"/>
      <c r="M10" s="111"/>
      <c r="N10" s="111"/>
      <c r="O10" s="126"/>
      <c r="P10" s="126"/>
      <c r="Q10" s="111"/>
      <c r="S10" s="153" t="s">
        <v>644</v>
      </c>
      <c r="T10" s="115" t="s">
        <v>643</v>
      </c>
    </row>
    <row r="11" spans="1:25">
      <c r="G11" s="150" t="s">
        <v>654</v>
      </c>
      <c r="H11" s="151" t="s">
        <v>653</v>
      </c>
      <c r="I11" s="111"/>
      <c r="J11" s="111"/>
      <c r="K11" s="126"/>
      <c r="L11" s="126"/>
      <c r="M11" s="111"/>
      <c r="N11" s="111"/>
      <c r="O11" s="126"/>
      <c r="P11" s="126"/>
      <c r="Q11" s="111"/>
      <c r="S11" s="153" t="s">
        <v>642</v>
      </c>
      <c r="T11" s="115" t="s">
        <v>641</v>
      </c>
    </row>
    <row r="12" spans="1:25">
      <c r="G12" s="150" t="s">
        <v>741</v>
      </c>
      <c r="H12" s="151" t="s">
        <v>742</v>
      </c>
      <c r="I12" s="110"/>
      <c r="S12" s="153" t="s">
        <v>640</v>
      </c>
      <c r="T12" s="115" t="s">
        <v>639</v>
      </c>
    </row>
    <row r="13" spans="1:25">
      <c r="G13" s="150" t="s">
        <v>743</v>
      </c>
      <c r="H13" s="151" t="s">
        <v>744</v>
      </c>
      <c r="I13" s="110"/>
      <c r="S13" s="153" t="s">
        <v>638</v>
      </c>
      <c r="T13" s="115" t="s">
        <v>637</v>
      </c>
    </row>
    <row r="14" spans="1:25">
      <c r="G14" s="150" t="s">
        <v>745</v>
      </c>
      <c r="H14" s="151" t="s">
        <v>746</v>
      </c>
      <c r="S14" s="153" t="s">
        <v>636</v>
      </c>
      <c r="T14" s="115" t="s">
        <v>635</v>
      </c>
    </row>
    <row r="15" spans="1:25">
      <c r="G15" s="150" t="s">
        <v>747</v>
      </c>
      <c r="H15" s="151" t="s">
        <v>748</v>
      </c>
      <c r="S15" s="153" t="s">
        <v>634</v>
      </c>
      <c r="T15" s="115" t="s">
        <v>633</v>
      </c>
    </row>
    <row r="16" spans="1:25">
      <c r="G16" s="150" t="s">
        <v>749</v>
      </c>
      <c r="H16" s="151" t="s">
        <v>750</v>
      </c>
      <c r="S16" s="94" t="s">
        <v>632</v>
      </c>
      <c r="T16" s="115" t="s">
        <v>631</v>
      </c>
    </row>
    <row r="17" spans="3:23">
      <c r="C17" s="94"/>
      <c r="G17" s="150" t="s">
        <v>751</v>
      </c>
      <c r="H17" s="151" t="s">
        <v>752</v>
      </c>
      <c r="S17" s="94" t="s">
        <v>630</v>
      </c>
      <c r="T17" s="115" t="s">
        <v>629</v>
      </c>
    </row>
    <row r="18" spans="3:23">
      <c r="C18" s="94"/>
      <c r="E18" s="149"/>
      <c r="G18" s="150" t="s">
        <v>753</v>
      </c>
      <c r="H18" s="151" t="s">
        <v>754</v>
      </c>
      <c r="S18" s="94" t="s">
        <v>628</v>
      </c>
      <c r="T18" s="115" t="s">
        <v>627</v>
      </c>
    </row>
    <row r="19" spans="3:23">
      <c r="C19" s="94"/>
      <c r="G19" s="150" t="s">
        <v>755</v>
      </c>
      <c r="H19" s="151" t="s">
        <v>756</v>
      </c>
      <c r="S19" s="94" t="s">
        <v>626</v>
      </c>
      <c r="T19" s="115" t="s">
        <v>625</v>
      </c>
      <c r="U19" s="94" t="s">
        <v>550</v>
      </c>
      <c r="V19" s="115" t="s">
        <v>550</v>
      </c>
    </row>
    <row r="20" spans="3:23">
      <c r="C20" s="94"/>
      <c r="G20" s="150" t="s">
        <v>757</v>
      </c>
      <c r="H20" s="151" t="s">
        <v>758</v>
      </c>
      <c r="S20" s="94" t="s">
        <v>624</v>
      </c>
      <c r="T20" s="115" t="s">
        <v>623</v>
      </c>
    </row>
    <row r="21" spans="3:23">
      <c r="C21" s="94"/>
      <c r="G21" s="150" t="s">
        <v>759</v>
      </c>
      <c r="H21" s="151" t="s">
        <v>760</v>
      </c>
      <c r="S21" s="94" t="s">
        <v>622</v>
      </c>
      <c r="T21" s="115" t="s">
        <v>621</v>
      </c>
    </row>
    <row r="22" spans="3:23">
      <c r="C22" s="94"/>
      <c r="G22" s="150" t="s">
        <v>759</v>
      </c>
      <c r="H22" s="151" t="s">
        <v>760</v>
      </c>
      <c r="S22" s="94" t="s">
        <v>620</v>
      </c>
      <c r="T22" s="115" t="s">
        <v>619</v>
      </c>
    </row>
    <row r="23" spans="3:23">
      <c r="C23" s="94"/>
      <c r="G23" s="150" t="s">
        <v>761</v>
      </c>
      <c r="H23" s="151" t="s">
        <v>762</v>
      </c>
      <c r="S23" s="94" t="s">
        <v>618</v>
      </c>
      <c r="T23" s="115" t="s">
        <v>617</v>
      </c>
    </row>
    <row r="24" spans="3:23">
      <c r="C24" s="94"/>
      <c r="G24" s="150" t="s">
        <v>763</v>
      </c>
      <c r="H24" s="151" t="s">
        <v>764</v>
      </c>
      <c r="S24" s="94" t="s">
        <v>616</v>
      </c>
      <c r="T24" s="115" t="s">
        <v>615</v>
      </c>
    </row>
    <row r="25" spans="3:23">
      <c r="C25" s="94"/>
      <c r="G25" s="150" t="s">
        <v>765</v>
      </c>
      <c r="H25" s="151" t="s">
        <v>766</v>
      </c>
      <c r="V25" s="115" t="s">
        <v>550</v>
      </c>
      <c r="W25" s="94" t="s">
        <v>550</v>
      </c>
    </row>
    <row r="26" spans="3:23">
      <c r="C26" s="94"/>
      <c r="G26" s="150" t="s">
        <v>650</v>
      </c>
      <c r="H26" s="151" t="s">
        <v>649</v>
      </c>
    </row>
    <row r="27" spans="3:23">
      <c r="C27" s="94"/>
      <c r="G27" s="150" t="s">
        <v>646</v>
      </c>
      <c r="H27" s="151" t="s">
        <v>645</v>
      </c>
    </row>
    <row r="28" spans="3:23">
      <c r="C28" s="94"/>
      <c r="G28" s="150" t="s">
        <v>767</v>
      </c>
      <c r="H28" s="151" t="s">
        <v>768</v>
      </c>
    </row>
    <row r="29" spans="3:23">
      <c r="G29" s="150" t="s">
        <v>769</v>
      </c>
      <c r="H29" s="151"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Maria Gartz</cp:lastModifiedBy>
  <cp:lastPrinted>2017-09-12T08:37:15Z</cp:lastPrinted>
  <dcterms:created xsi:type="dcterms:W3CDTF">2010-06-11T13:43:43Z</dcterms:created>
  <dcterms:modified xsi:type="dcterms:W3CDTF">2019-02-13T11:23:21Z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