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8" yWindow="-180" windowWidth="27876" windowHeight="4728"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<sst xmlns="http://schemas.openxmlformats.org/spreadsheetml/2006/main" count="2290" uniqueCount="1380">
  <si>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</si>
  <si>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</si>
  <si>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</si>
  <si>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</si>
  <si>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</si>
  <si>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</si>
  <si>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</si>
  <si>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</si>
  <si>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</si>
  <si>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</si>
  <si>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</si>
  <si>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</si>
  <si>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</si>
  <si>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</si>
  <si>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</si>
  <si>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</si>
  <si>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</si>
  <si>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</si>
  <si>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</si>
  <si>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</si>
  <si>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</si>
  <si>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</si>
  <si>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</si>
  <si>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</si>
  <si>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</si>
  <si>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</si>
  <si>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</si>
  <si>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</si>
  <si>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</si>
  <si>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</si>
  <si>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</si>
  <si>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</si>
  <si>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</si>
  <si>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</si>
  <si>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</si>
  <si>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</si>
  <si>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</si>
  <si>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</si>
  <si>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</si>
  <si>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</si>
  <si>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</si>
  <si>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</si>
  <si>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</si>
  <si>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</si>
  <si>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</si>
  <si>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</si>
  <si>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</si>
  <si>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</si>
  <si>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</si>
  <si>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</si>
  <si>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</si>
  <si>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</si>
  <si>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</si>
  <si>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</si>
  <si>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</si>
  <si>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</si>
  <si>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</si>
  <si>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</si>
  <si>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</si>
  <si>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</si>
  <si>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</si>
  <si>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</si>
  <si>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</si>
  <si>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</si>
  <si>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</si>
  <si>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</si>
  <si>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</si>
  <si>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</si>
  <si>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</si>
  <si>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</si>
  <si>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</si>
  <si>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</si>
  <si>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</si>
  <si>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</si>
  <si>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</si>
  <si>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</si>
  <si>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</si>
  <si>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</si>
  <si>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</si>
  <si>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</si>
  <si>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</si>
  <si>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</si>
  <si>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</si>
  <si>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</si>
  <si>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</si>
  <si>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</si>
  <si>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</si>
  <si>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</si>
  <si>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</si>
  <si>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</si>
  <si>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</si>
  <si>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</si>
  <si>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</si>
  <si>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</si>
  <si>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</si>
  <si>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</si>
  <si>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</si>
  <si>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</si>
  <si>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</si>
  <si>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</si>
  <si>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</si>
  <si>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</si>
  <si>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</si>
  <si>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</si>
  <si>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</si>
  <si>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</si>
  <si>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</si>
  <si>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</si>
  <si>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</si>
  <si>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</si>
  <si>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</si>
  <si>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</si>
  <si>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</si>
  <si>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</si>
  <si>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</si>
  <si>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</si>
  <si>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</si>
  <si>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</si>
  <si>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</si>
  <si>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</si>
  <si>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</si>
  <si>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</si>
  <si>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</si>
  <si>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</si>
  <si>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</si>
  <si>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</si>
  <si>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</si>
  <si>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</si>
  <si>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</si>
  <si>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</si>
  <si>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</si>
  <si>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</si>
  <si>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</si>
  <si>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</si>
  <si>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</si>
  <si>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</si>
  <si>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</si>
  <si>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</si>
  <si>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</si>
  <si>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</si>
  <si>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</si>
  <si>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</si>
  <si>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</si>
  <si>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</si>
  <si>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</si>
  <si>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</si>
  <si>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</si>
  <si>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</si>
  <si>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</si>
  <si>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</si>
  <si>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</si>
  <si>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</si>
  <si>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</si>
  <si>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</si>
  <si>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</si>
  <si>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</si>
  <si>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</si>
  <si>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</si>
  <si>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</si>
  <si>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</si>
  <si>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</si>
  <si>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</si>
  <si>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</si>
  <si>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</si>
  <si>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</si>
  <si>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</si>
  <si>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</si>
  <si>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</si>
  <si>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</si>
  <si>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</si>
  <si>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</si>
  <si>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</si>
  <si>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</si>
  <si>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</si>
  <si>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</si>
  <si>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</si>
  <si>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</si>
  <si>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</si>
  <si>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</si>
  <si>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</si>
  <si>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</si>
  <si>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</si>
  <si>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</si>
  <si>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</si>
  <si>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</si>
  <si>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</si>
  <si>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</si>
  <si>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</si>
  <si>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</si>
  <si>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</si>
  <si>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</si>
  <si>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</si>
  <si>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</si>
  <si>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</si>
  <si>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</si>
  <si>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</si>
  <si>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</si>
  <si>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</si>
  <si>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</si>
  <si>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</si>
  <si>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</si>
  <si>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</si>
  <si>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</si>
  <si>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</si>
  <si>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</si>
  <si>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</si>
  <si>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</si>
  <si>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</si>
  <si>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</si>
  <si>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</si>
  <si>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</si>
  <si>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</si>
  <si>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</si>
  <si>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</si>
  <si>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</si>
  <si>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</si>
  <si>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</si>
  <si>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</si>
  <si>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</si>
  <si>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</si>
  <si>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</si>
  <si>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</si>
  <si>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</si>
  <si>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</si>
  <si>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</si>
  <si>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</si>
  <si>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</si>
  <si>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</si>
  <si>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</si>
  <si>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</si>
  <si>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</si>
  <si>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</si>
  <si>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</si>
  <si>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</si>
  <si>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</si>
  <si>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</si>
  <si>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</si>
  <si>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</si>
  <si>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</si>
  <si>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</si>
  <si>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</si>
  <si>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</si>
  <si>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</si>
  <si>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</si>
  <si>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</si>
  <si>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</si>
  <si>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</si>
  <si>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</si>
  <si>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</si>
  <si>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</si>
  <si>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</si>
  <si>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</si>
  <si>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</si>
  <si>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</si>
  <si>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</si>
  <si>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</si>
  <si>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</si>
  <si>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</si>
  <si>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</si>
  <si>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</si>
  <si>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</si>
  <si>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</si>
  <si>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</si>
  <si>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</si>
  <si>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</si>
  <si>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</si>
  <si>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</si>
  <si>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</si>
  <si>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</si>
  <si>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</si>
  <si>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</si>
  <si>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</si>
  <si>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</si>
  <si>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</si>
  <si>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</si>
  <si>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</si>
  <si>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</si>
  <si>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</si>
  <si>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</si>
  <si>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</si>
  <si>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</si>
  <si>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</si>
  <si>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</si>
  <si>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</si>
  <si>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</si>
  <si>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</si>
  <si>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</si>
  <si>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</si>
  <si>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</si>
  <si>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</si>
  <si>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</si>
  <si>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</si>
  <si>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</si>
  <si>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</si>
  <si>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</si>
  <si>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</si>
  <si>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</si>
  <si>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</si>
  <si>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</si>
  <si>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</si>
  <si>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</si>
  <si>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</si>
  <si>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</si>
  <si>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</si>
  <si>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</si>
  <si>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</si>
  <si>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</si>
  <si>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</si>
  <si>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</si>
  <si>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</si>
  <si>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</si>
  <si>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</si>
  <si>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</si>
  <si>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</si>
  <si>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</si>
  <si>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</si>
  <si>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</si>
  <si>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</si>
  <si>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</si>
  <si>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</si>
  <si>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</si>
  <si>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</si>
  <si>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</si>
  <si>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</si>
  <si>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</si>
  <si>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</si>
  <si>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</si>
  <si>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</si>
  <si>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</si>
  <si>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</si>
  <si>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</si>
  <si>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</si>
  <si>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</si>
  <si>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</si>
  <si>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</si>
  <si>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</si>
  <si>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</si>
  <si>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</si>
  <si>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</si>
  <si>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</si>
  <si>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</si>
  <si>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</si>
  <si>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</si>
  <si>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</si>
  <si>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</si>
  <si>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</si>
  <si>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</si>
  <si>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</si>
  <si>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</si>
  <si>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</si>
  <si>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</si>
  <si>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</si>
  <si>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</si>
  <si>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</si>
  <si>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</si>
  <si>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</si>
  <si>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</si>
  <si>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</si>
  <si>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</si>
  <si>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</si>
  <si>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</si>
  <si>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</si>
  <si>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</si>
  <si>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</si>
  <si>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</si>
  <si>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</si>
  <si>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</si>
  <si>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</si>
  <si>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</si>
  <si>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</si>
  <si>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</si>
  <si>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</si>
  <si>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</si>
  <si>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</si>
  <si>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</si>
  <si>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</si>
  <si>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</si>
  <si>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</si>
  <si>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</si>
  <si>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</si>
  <si>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</si>
  <si>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</si>
  <si>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</si>
  <si>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</si>
  <si>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</si>
  <si>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</si>
  <si>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</si>
  <si>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</si>
  <si>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</si>
  <si>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</si>
  <si>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</si>
  <si>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</si>
  <si>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</si>
  <si>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</si>
  <si>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</si>
  <si>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</si>
  <si>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</si>
  <si>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</si>
  <si>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</si>
  <si>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</si>
  <si>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</si>
  <si>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</si>
  <si>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</si>
  <si>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</si>
  <si>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</si>
  <si>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</si>
  <si>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</si>
  <si>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</si>
  <si>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</si>
  <si>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</si>
  <si>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</si>
  <si>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</si>
  <si>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</si>
  <si>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</si>
  <si>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</si>
  <si>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</si>
  <si>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</si>
  <si>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</si>
  <si>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</si>
  <si>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</si>
  <si>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</si>
  <si>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</si>
  <si>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</si>
  <si>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</si>
  <si>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</si>
  <si>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</si>
  <si>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</si>
  <si>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</si>
  <si>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</si>
  <si>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</si>
  <si>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</si>
  <si>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</si>
  <si>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</si>
  <si>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</si>
  <si>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</si>
  <si>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</si>
  <si>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</si>
  <si>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</si>
  <si>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</si>
  <si>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</si>
  <si>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</si>
  <si>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</si>
  <si>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</si>
  <si>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</si>
  <si>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</si>
  <si>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</si>
  <si>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</si>
  <si>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</si>
  <si>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</si>
  <si>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</si>
  <si>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</si>
  <si>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</si>
  <si>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</si>
  <si>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</si>
  <si>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</si>
  <si>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</si>
  <si>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</si>
  <si>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</si>
  <si>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</si>
  <si>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</si>
  <si>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</si>
  <si>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</si>
  <si>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</si>
  <si>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</si>
  <si>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</si>
  <si>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</si>
  <si>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</si>
  <si>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</si>
  <si>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</si>
  <si>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</si>
  <si>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</si>
  <si>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</si>
  <si>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</si>
  <si>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</si>
  <si>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</si>
  <si>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</si>
  <si>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</si>
  <si>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</si>
  <si>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</si>
  <si>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</si>
  <si>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</si>
  <si>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</si>
  <si>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</si>
  <si>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</si>
  <si>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</si>
  <si>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</si>
  <si>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</si>
  <si>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</si>
  <si>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</si>
  <si>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</si>
  <si>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</si>
  <si>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</si>
  <si>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</si>
  <si>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</si>
  <si>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</si>
  <si>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</si>
  <si>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</si>
  <si>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</si>
  <si>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</si>
  <si>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</si>
  <si>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</si>
  <si>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</si>
  <si>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</si>
  <si>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</si>
  <si>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</si>
  <si>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</si>
  <si>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</si>
  <si>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</si>
  <si>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</si>
  <si>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</si>
  <si>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</si>
  <si>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</si>
  <si>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</si>
  <si>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</si>
  <si>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</si>
  <si>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</si>
  <si>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</si>
  <si>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</si>
  <si>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</si>
  <si>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</si>
  <si>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</si>
  <si>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</si>
  <si>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</si>
  <si>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</si>
  <si>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</si>
  <si>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</si>
  <si>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</si>
  <si>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</si>
  <si>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</si>
  <si>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</si>
  <si>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</si>
  <si>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</si>
  <si>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</si>
  <si>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</si>
  <si>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</si>
  <si>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</si>
  <si>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</si>
  <si>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</si>
  <si>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</si>
  <si>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</si>
  <si>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</si>
  <si>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</si>
  <si>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</si>
  <si>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</si>
  <si>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</si>
  <si>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</si>
  <si>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</si>
  <si>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</si>
  <si>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</si>
  <si>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</si>
  <si>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</si>
  <si>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</si>
  <si>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</si>
  <si>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</si>
  <si>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</si>
  <si>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</si>
  <si>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</si>
  <si>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</si>
  <si>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</si>
  <si>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</si>
  <si>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</si>
  <si>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</si>
  <si>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</si>
  <si>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</si>
  <si>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</si>
  <si>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</si>
  <si>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</si>
  <si>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</si>
  <si>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</si>
  <si>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</si>
  <si>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</si>
  <si>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</si>
  <si>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</si>
  <si>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</si>
  <si>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</si>
  <si>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</si>
  <si>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</si>
  <si>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</si>
  <si>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</si>
  <si>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</si>
  <si>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</si>
  <si>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</si>
  <si>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</si>
  <si>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</si>
  <si>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</si>
  <si>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</si>
  <si>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</si>
  <si>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</si>
  <si>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</si>
  <si>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</si>
  <si>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</si>
  <si>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</si>
  <si>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</si>
  <si>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</si>
  <si>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</si>
  <si>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</si>
  <si>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</si>
  <si>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</si>
  <si>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</si>
  <si>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</si>
  <si>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</si>
  <si>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</si>
  <si>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</si>
  <si>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</si>
  <si>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</si>
  <si>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</si>
  <si>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</si>
  <si>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</si>
  <si>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</si>
  <si>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</si>
  <si>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</si>
  <si>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</si>
  <si>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</si>
  <si>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</si>
  <si>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</si>
  <si>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</si>
  <si>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</si>
  <si>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</si>
  <si>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</si>
  <si>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</si>
  <si>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</si>
  <si>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</si>
  <si>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</si>
  <si>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</si>
  <si>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</si>
  <si>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</si>
  <si>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</si>
  <si>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</si>
  <si>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</si>
  <si>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</si>
  <si>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</si>
  <si>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</si>
  <si>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</si>
  <si>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</si>
  <si>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</si>
  <si>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</si>
  <si>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</si>
  <si>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</si>
  <si>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</si>
  <si>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</si>
  <si>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</si>
  <si>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</si>
  <si>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</si>
  <si>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</si>
  <si>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</si>
  <si>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</si>
  <si>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</si>
  <si>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</si>
  <si>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</si>
  <si>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</si>
  <si>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</si>
  <si>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</si>
  <si>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</si>
  <si>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</si>
  <si>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</si>
  <si>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</si>
  <si>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</si>
  <si>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</si>
  <si>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</si>
  <si>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</si>
  <si>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</si>
  <si>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</si>
  <si>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</si>
  <si>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</si>
  <si>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</si>
  <si>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</si>
  <si>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</si>
  <si>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</si>
  <si>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</si>
  <si>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</si>
  <si>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</si>
  <si>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</si>
  <si>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</si>
  <si>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</si>
  <si>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</si>
  <si>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</si>
  <si>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</si>
  <si>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</si>
  <si>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</si>
  <si>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</si>
  <si>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</si>
  <si>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</si>
  <si>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</si>
  <si>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</si>
  <si>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</si>
  <si>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</si>
  <si>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</si>
  <si>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</si>
  <si>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</si>
  <si>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</si>
  <si>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</si>
  <si>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</si>
  <si>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</si>
  <si>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</si>
  <si>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</si>
  <si>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</si>
  <si>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</si>
  <si>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</si>
  <si>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</si>
  <si>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</si>
  <si>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</si>
  <si>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</si>
  <si>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</si>
  <si>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</si>
  <si>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</si>
  <si>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</si>
  <si>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</si>
  <si>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</si>
  <si>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</si>
  <si>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</si>
  <si>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</si>
  <si>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</si>
  <si>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</si>
  <si>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</si>
  <si>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</si>
  <si>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</si>
  <si>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</si>
  <si>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</si>
  <si>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</si>
  <si>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</si>
  <si>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</si>
  <si>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</si>
  <si>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</si>
  <si>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</si>
  <si>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</si>
  <si>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</si>
  <si>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</si>
  <si>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</si>
  <si>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</si>
  <si>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</si>
  <si>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</si>
  <si>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</si>
  <si>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</si>
  <si>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</si>
  <si>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</si>
  <si>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</si>
  <si>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</si>
  <si>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</si>
  <si>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</si>
  <si>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</si>
  <si>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</si>
  <si>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</si>
  <si>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</si>
  <si>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</si>
  <si>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</si>
  <si>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</si>
  <si>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</si>
  <si>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</si>
  <si>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</si>
  <si>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</si>
  <si>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</si>
  <si>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</si>
  <si>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</si>
  <si>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</si>
  <si>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</si>
  <si>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</si>
  <si>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</si>
  <si>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</si>
  <si>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</si>
  <si>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</si>
  <si>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</si>
  <si>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</si>
  <si>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</si>
  <si>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</si>
  <si>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</si>
  <si>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</si>
  <si>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</si>
  <si>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</si>
  <si>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</si>
  <si>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</si>
  <si>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</si>
  <si>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</si>
  <si>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</si>
  <si>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</si>
  <si>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</si>
  <si>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</si>
  <si>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</si>
  <si>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</si>
  <si>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</si>
  <si>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</si>
  <si>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</si>
  <si>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</si>
  <si>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</si>
  <si>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</si>
  <si>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</si>
  <si>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</si>
  <si>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</si>
  <si>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</si>
  <si>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</si>
  <si>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</si>
  <si>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</si>
  <si>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</si>
  <si>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</si>
  <si>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</si>
  <si>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</si>
  <si>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</si>
  <si>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</si>
  <si>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</si>
  <si>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</si>
  <si>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</si>
  <si>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</si>
  <si>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</si>
  <si>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</si>
  <si>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</si>
  <si>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</si>
  <si>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</si>
  <si>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</si>
  <si>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</si>
  <si>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</si>
  <si>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</si>
  <si>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</si>
  <si>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</si>
  <si>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</si>
  <si>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</si>
  <si>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</si>
  <si>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</si>
  <si>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</si>
  <si>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</si>
  <si>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</si>
  <si>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</si>
  <si>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</si>
  <si>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</si>
  <si>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</si>
  <si>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</si>
  <si>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</si>
  <si>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</si>
  <si>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</si>
  <si>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</si>
  <si>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</si>
  <si>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</si>
  <si>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</si>
  <si>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</si>
  <si>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</si>
  <si>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</si>
  <si>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</si>
  <si>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</si>
  <si>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</si>
  <si>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</si>
  <si>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</si>
  <si>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</si>
  <si>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</si>
  <si>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</si>
  <si>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</si>
  <si>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</si>
  <si>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</si>
  <si>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</si>
  <si>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</si>
  <si>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</si>
  <si>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</si>
  <si>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</si>
  <si>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</si>
  <si>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</si>
  <si>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</si>
  <si>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</si>
  <si>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</si>
  <si>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</si>
  <si>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</si>
  <si>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</si>
  <si>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</si>
  <si>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</si>
  <si>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</si>
  <si>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</si>
  <si>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</si>
  <si>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</si>
  <si>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</si>
  <si>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</si>
  <si>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</si>
  <si>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</si>
  <si>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</si>
  <si>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</si>
  <si>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</si>
  <si>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</si>
  <si>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</si>
  <si>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</si>
  <si>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</si>
  <si>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</si>
  <si>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</si>
  <si>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</si>
  <si>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</si>
  <si>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</si>
  <si>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</si>
  <si>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</si>
  <si>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</si>
  <si>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</si>
  <si>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</si>
  <si>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</si>
  <si>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</si>
  <si>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</si>
  <si>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</si>
  <si>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</si>
  <si>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</si>
  <si>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</si>
  <si>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</si>
  <si>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</si>
  <si>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</si>
  <si>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</si>
  <si>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</si>
  <si>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</si>
  <si>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</si>
  <si>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</si>
  <si>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</si>
  <si>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</si>
  <si>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</si>
  <si>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</si>
  <si>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</si>
  <si>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</si>
  <si>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</si>
  <si>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</si>
  <si>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</si>
  <si>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</si>
  <si>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</si>
  <si>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</si>
  <si>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</si>
  <si>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</si>
  <si>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</si>
  <si>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</si>
  <si>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</si>
  <si>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</si>
  <si>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</si>
  <si>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</si>
  <si>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</si>
  <si>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</si>
  <si>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</si>
  <si>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</si>
  <si>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</si>
  <si>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</si>
  <si>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</si>
  <si>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</si>
  <si>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</si>
  <si>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</si>
  <si>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</si>
  <si>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</si>
  <si>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</si>
  <si>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</si>
  <si>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</si>
  <si>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</si>
  <si>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</si>
  <si>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</si>
  <si>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</si>
  <si>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</si>
  <si>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</si>
  <si>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</si>
  <si>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</si>
  <si>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</si>
  <si>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</si>
  <si>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</si>
  <si>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</si>
  <si>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</si>
  <si>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</si>
  <si>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</si>
  <si>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</si>
  <si>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</si>
  <si>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</si>
  <si>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</si>
  <si>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</si>
  <si>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</si>
  <si>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</si>
  <si>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</si>
  <si>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</si>
  <si>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</si>
  <si>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</si>
  <si>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</si>
  <si>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</si>
  <si>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</si>
  <si>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</si>
  <si>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</si>
  <si>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</si>
  <si>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</si>
  <si>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</si>
  <si>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</si>
  <si>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</si>
  <si>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</si>
  <si>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</si>
  <si>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</si>
  <si>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</si>
  <si>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</si>
  <si>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</si>
  <si>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</si>
  <si>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</si>
  <si>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</si>
  <si>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</si>
  <si>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</si>
  <si>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</si>
  <si>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</si>
  <si>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</si>
  <si>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</si>
  <si>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</si>
  <si>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</si>
  <si>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</si>
  <si>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</si>
  <si>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</si>
  <si>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</si>
  <si>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</si>
  <si>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</si>
  <si>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</si>
  <si>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</si>
  <si>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</si>
  <si>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</si>
  <si>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</si>
  <si>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</si>
  <si>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</si>
  <si>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</si>
  <si>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</si>
  <si>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</si>
  <si>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</si>
  <si>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</si>
  <si>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</si>
  <si>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</si>
  <si>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</si>
  <si>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</si>
  <si>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</si>
  <si>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</si>
  <si>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</si>
  <si>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</si>
  <si>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</si>
  <si>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</si>
  <si>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</si>
  <si>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</si>
  <si>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</si>
  <si>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</si>
  <si>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</si>
  <si>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</si>
  <si>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</si>
  <si>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</si>
  <si>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</si>
  <si>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</si>
  <si>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</si>
  <si>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</si>
  <si>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</si>
  <si>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</si>
  <si>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</si>
  <si>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</si>
  <si>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</si>
  <si>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</si>
  <si>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</si>
  <si>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</si>
  <si>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</si>
  <si>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</si>
  <si>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</si>
  <si>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</si>
  <si>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</si>
  <si>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</si>
  <si>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</si>
  <si>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</si>
  <si>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</si>
  <si>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</si>
  <si>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</si>
  <si>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</si>
  <si>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</si>
  <si>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</si>
  <si>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</si>
  <si>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</si>
  <si>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</si>
  <si>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</si>
  <si>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</si>
  <si>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</si>
  <si>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</si>
  <si>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</si>
  <si>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</si>
  <si>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</si>
  <si>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</si>
  <si>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</si>
  <si>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</si>
  <si>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</si>
  <si>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</si>
  <si>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</si>
  <si>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</si>
  <si>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</si>
  <si>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</si>
  <si>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</si>
  <si>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</si>
  <si>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</si>
  <si>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</si>
  <si>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</si>
  <si>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</si>
  <si>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</si>
  <si>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</si>
  <si>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</si>
  <si>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</si>
  <si>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</si>
  <si>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</si>
  <si>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</si>
  <si>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</si>
  <si>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</si>
  <si>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</si>
  <si>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</si>
  <si>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</si>
  <si>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</si>
  <si>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</si>
  <si>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</si>
  <si>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</si>
  <si>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</si>
  <si>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</si>
  <si>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</si>
  <si>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</si>
  <si>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</si>
  <si>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</si>
  <si>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</si>
  <si>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</si>
  <si>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</si>
  <si>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</si>
  <si>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</si>
  <si>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</si>
  <si>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</si>
  <si>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</si>
  <si>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</si>
  <si>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</si>
  <si>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</si>
  <si>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</si>
  <si>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</si>
  <si>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</si>
  <si>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</si>
  <si>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</si>
  <si>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</si>
  <si>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</si>
  <si>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</si>
  <si>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</si>
  <si>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</si>
  <si>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</si>
  <si>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</si>
  <si>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</si>
  <si>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</si>
  <si>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</si>
  <si>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</si>
  <si>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</si>
  <si>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</si>
  <si>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</si>
  <si>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</si>
  <si>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</si>
  <si>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</si>
  <si>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</si>
  <si>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</si>
  <si>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</si>
  <si>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</si>
  <si>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</si>
  <si>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</si>
  <si>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</si>
  <si>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</si>
  <si>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</si>
  <si>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</si>
  <si>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</si>
  <si>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</si>
  <si>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</si>
  <si>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</si>
  <si>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</si>
  <si>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</si>
  <si>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</si>
  <si>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</si>
  <si>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</si>
  <si>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</si>
  <si>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</si>
  <si>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</si>
  <si>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</si>
  <si>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</si>
  <si>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</si>
  <si>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</si>
  <si>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</si>
  <si>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</si>
  <si>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</si>
  <si>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</si>
  <si>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</si>
  <si>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</si>
  <si>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</si>
  <si>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</si>
  <si>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</si>
  <si>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</si>
  <si>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</si>
  <si>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</si>
  <si>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</si>
  <si>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</si>
  <si>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</si>
  <si>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</si>
  <si>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</si>
  <si>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</si>
  <si>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</si>
  <si>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</si>
  <si>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</si>
  <si>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</si>
  <si>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</si>
  <si>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</si>
  <si>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</si>
  <si>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</si>
  <si>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</si>
  <si>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</si>
  <si>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</si>
  <si>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</si>
  <si>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</si>
  <si>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</si>
  <si>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</si>
  <si>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</si>
  <si>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</si>
  <si>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</si>
  <si>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</si>
  <si>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</si>
  <si>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</si>
  <si>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</si>
  <si>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</si>
  <si>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</si>
  <si>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</si>
  <si>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</si>
  <si>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</si>
  <si>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</si>
  <si>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</si>
  <si>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</si>
  <si>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</si>
  <si>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</si>
  <si>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</si>
  <si>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</si>
  <si>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</si>
  <si>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</si>
  <si>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</si>
  <si>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</si>
  <si>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</si>
  <si>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</si>
  <si>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</si>
  <si>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</si>
  <si>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</si>
  <si>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</si>
  <si>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</si>
  <si>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</si>
  <si>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</si>
  <si>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</si>
  <si>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</si>
  <si>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</si>
  <si>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</si>
  <si>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</si>
  <si>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</si>
  <si>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</si>
  <si>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</si>
  <si>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</si>
  <si>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</si>
  <si>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</si>
  <si>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</si>
  <si>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</si>
  <si>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</si>
  <si>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</si>
  <si>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</si>
  <si>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</si>
  <si>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</si>
  <si>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</si>
  <si>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</si>
  <si>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</si>
  <si>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</si>
  <si>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</si>
  <si>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</si>
  <si>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</si>
  <si>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</si>
  <si>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</si>
  <si>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</si>
  <si>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</si>
  <si>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</si>
  <si>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</si>
  <si>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</si>
  <si>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</si>
  <si>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</si>
  <si>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</si>
  <si>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</si>
  <si>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</si>
  <si>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</si>
  <si>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</si>
  <si>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</si>
  <si>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</si>
  <si>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</si>
  <si>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</si>
  <si>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</si>
  <si>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</si>
  <si>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</si>
  <si>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</si>
  <si>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</si>
  <si>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</si>
  <si>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</si>
  <si>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</si>
  <si>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</si>
  <si>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</si>
  <si>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</si>
  <si>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</si>
  <si>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</si>
  <si>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</si>
  <si>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</si>
  <si>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</si>
  <si>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</si>
  <si>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</si>
  <si>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</si>
  <si>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</si>
  <si>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</si>
  <si>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</si>
  <si>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</si>
  <si>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</si>
  <si>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</si>
  <si>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</si>
  <si>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</si>
  <si>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</si>
  <si>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</si>
  <si>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</si>
  <si>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</si>
  <si>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</si>
  <si>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</si>
  <si>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</si>
  <si>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</si>
  <si>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</si>
  <si>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</si>
  <si>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</si>
  <si>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</si>
  <si>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</si>
  <si>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</si>
  <si>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</si>
  <si>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</si>
  <si>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</si>
  <si>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</si>
  <si>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</si>
  <si>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</si>
  <si>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</si>
  <si>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</si>
  <si>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</si>
  <si>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</si>
  <si>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</si>
  <si>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</si>
  <si>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</si>
  <si>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</si>
  <si>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</si>
  <si>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</si>
  <si>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</si>
  <si>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</si>
  <si>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</si>
  <si>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</si>
  <si>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</si>
  <si>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</si>
  <si>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</si>
  <si>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</si>
  <si>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</si>
  <si>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</si>
  <si>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</si>
  <si>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</si>
  <si>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</si>
  <si>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</si>
  <si>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</si>
  <si>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</si>
  <si>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</si>
  <si>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</si>
  <si>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</si>
  <si>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</si>
  <si>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</si>
  <si>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</si>
  <si>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</si>
  <si>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</si>
  <si>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</si>
  <si>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</si>
  <si>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</si>
  <si>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</si>
  <si>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</si>
  <si>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</si>
  <si>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</si>
  <si>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</si>
  <si>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</si>
  <si>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</si>
  <si>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</si>
  <si>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</si>
  <si>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</si>
  <si>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</si>
  <si>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</si>
  <si>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</si>
  <si>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</si>
  <si>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</si>
  <si>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</si>
  <si>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</si>
  <si>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</si>
  <si>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</si>
  <si>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</si>
  <si>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</si>
  <si>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</si>
  <si>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</si>
  <si>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</si>
  <si>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</si>
  <si>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</si>
  <si>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</si>
  <si>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</si>
  <si>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SE0005849403</t>
  </si>
  <si>
    <t>OREB 112</t>
  </si>
  <si>
    <t>Orebro Kommun</t>
  </si>
  <si>
    <t>OREB_112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</si>
</sst>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5"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95" thickBot="1" x14ac:dyDescent="0.3">
      <c r="A4" s="250" t="s">
        <v>860</v>
      </c>
      <c r="B4" s="250"/>
      <c r="C4" s="250"/>
      <c r="D4" s="250"/>
      <c r="E4" s="250"/>
      <c r="F4" s="250"/>
      <c r="G4" s="250"/>
      <c r="H4" s="250"/>
      <c r="I4" s="250"/>
      <c r="J4" s="250"/>
      <c r="K4" s="25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95" thickBot="1" x14ac:dyDescent="0.3">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8" sqref="D8"/>
    </sheetView>
  </sheetViews>
  <sheetFormatPr defaultColWidth="9.109375" defaultRowHeight="13.2" x14ac:dyDescent="0.25"/>
  <cols>
    <col min="1" max="1" width="18.109375" style="55" customWidth="1"/>
    <col min="2" max="2" width="21.109375" style="55" customWidth="1"/>
    <col min="3" max="3" width="34.6640625" style="55" customWidth="1"/>
    <col min="4" max="4" width="17"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1249</v>
      </c>
      <c r="D2" s="64" t="s">
        <v>467</v>
      </c>
      <c r="E2" s="65" t="s">
        <v>35</v>
      </c>
      <c r="F2" s="64" t="s">
        <v>346</v>
      </c>
      <c r="G2" s="4">
        <v>41723</v>
      </c>
      <c r="H2" s="95" t="str">
        <f>IF(C2="-","",VLOOKUP(C2,CouponBondIssuersTable,2,0))</f>
        <v>OREB</v>
      </c>
      <c r="I2" s="95" t="str">
        <f>IF(D2="-","",IFERROR(VLOOKUP(D2,CouponLeadManagersTable,2,0),""))</f>
        <v/>
      </c>
      <c r="J2" s="95" t="s">
        <v>1302</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1377</v>
      </c>
      <c r="B7" s="83" t="s">
        <v>1378</v>
      </c>
      <c r="C7" s="64">
        <v>112</v>
      </c>
      <c r="D7" s="64" t="s">
        <v>1376</v>
      </c>
      <c r="E7" s="65">
        <v>1000000</v>
      </c>
      <c r="F7" s="64" t="s">
        <v>35</v>
      </c>
      <c r="G7" s="64" t="s">
        <v>420</v>
      </c>
      <c r="H7" s="64" t="s">
        <v>1169</v>
      </c>
      <c r="I7" s="84">
        <v>0.31900000000000001</v>
      </c>
      <c r="J7" s="64">
        <v>4</v>
      </c>
      <c r="K7" s="4">
        <v>41722</v>
      </c>
      <c r="L7" s="4">
        <v>43549</v>
      </c>
      <c r="M7" s="4" t="s">
        <v>1166</v>
      </c>
      <c r="N7" s="51" t="s">
        <v>423</v>
      </c>
      <c r="O7" s="65">
        <v>200000000</v>
      </c>
      <c r="P7" s="4">
        <v>41722</v>
      </c>
      <c r="Q7" s="4">
        <f>IF(P7&lt;&gt;"",P7,"")</f>
        <v>41722</v>
      </c>
      <c r="R7" s="4">
        <v>43549</v>
      </c>
      <c r="S7" s="4">
        <v>43543</v>
      </c>
      <c r="T7" s="85" t="s">
        <v>1379</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ht="15" x14ac:dyDescent="0.25">
      <c r="S40" s="86"/>
      <c r="T40" s="86"/>
      <c r="Y40" s="228" t="s">
        <v>514</v>
      </c>
      <c r="Z40" s="229" t="s">
        <v>588</v>
      </c>
    </row>
    <row r="41" spans="19:29" x14ac:dyDescent="0.3">
      <c r="S41" s="86"/>
      <c r="T41" s="86"/>
      <c r="Y41" s="228" t="s">
        <v>1356</v>
      </c>
      <c r="Z41" s="229" t="s">
        <v>1357</v>
      </c>
    </row>
    <row r="42" spans="19:29" ht="15" x14ac:dyDescent="0.25">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4">
        <v>40858</v>
      </c>
      <c r="C1" s="245"/>
      <c r="D1" s="246"/>
      <c r="F1" s="9" t="s">
        <v>325</v>
      </c>
    </row>
    <row r="2" spans="1:21" x14ac:dyDescent="0.3">
      <c r="A2" s="10" t="s">
        <v>326</v>
      </c>
      <c r="B2" s="247" t="s">
        <v>348</v>
      </c>
      <c r="C2" s="248"/>
      <c r="D2" s="24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ht="15" x14ac:dyDescent="0.25">
      <c r="C28" s="96"/>
      <c r="G28" s="158" t="s">
        <v>798</v>
      </c>
      <c r="H28" s="159" t="s">
        <v>799</v>
      </c>
    </row>
    <row r="29" spans="3:23" ht="15"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1372</v>
      </c>
    </row>
    <row r="28" spans="1:9" x14ac:dyDescent="0.3">
      <c r="A28" t="s">
        <v>994</v>
      </c>
      <c r="B28" s="117" t="s">
        <v>942</v>
      </c>
      <c r="F28" s="117" t="s">
        <v>993</v>
      </c>
      <c r="G28" s="117" t="s">
        <v>90</v>
      </c>
      <c r="H28" s="227" t="s">
        <v>1040</v>
      </c>
    </row>
    <row r="29" spans="1:9" x14ac:dyDescent="0.3">
      <c r="A29" t="s">
        <v>995</v>
      </c>
      <c r="B29" s="117" t="s">
        <v>944</v>
      </c>
      <c r="F29" s="117" t="s">
        <v>992</v>
      </c>
      <c r="G29" s="117" t="s">
        <v>92</v>
      </c>
      <c r="H29" s="227" t="s">
        <v>1041</v>
      </c>
    </row>
    <row r="30" spans="1:9" x14ac:dyDescent="0.3">
      <c r="A30" t="s">
        <v>996</v>
      </c>
      <c r="B30" s="117" t="s">
        <v>946</v>
      </c>
      <c r="F30" s="117" t="s">
        <v>989</v>
      </c>
      <c r="G30" s="117" t="s">
        <v>94</v>
      </c>
      <c r="H30" s="227" t="s">
        <v>1042</v>
      </c>
    </row>
    <row r="31" spans="1:9" x14ac:dyDescent="0.3">
      <c r="A31" s="227" t="s">
        <v>1159</v>
      </c>
      <c r="B31" s="227" t="s">
        <v>1160</v>
      </c>
      <c r="F31" s="117" t="s">
        <v>991</v>
      </c>
      <c r="G31" s="117" t="s">
        <v>497</v>
      </c>
      <c r="H31" s="227" t="s">
        <v>1043</v>
      </c>
    </row>
    <row r="32" spans="1:9" x14ac:dyDescent="0.3">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2014-03-24T09:39:57Z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